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4.xml" ContentType="application/vnd.openxmlformats-officedocument.drawing+xml"/>
  <Override PartName="/xl/comments6.xml" ContentType="application/vnd.openxmlformats-officedocument.spreadsheetml.comments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drawings/drawing8.xml" ContentType="application/vnd.openxmlformats-officedocument.drawing+xml"/>
  <Override PartName="/xl/comments10.xml" ContentType="application/vnd.openxmlformats-officedocument.spreadsheetml.comments+xml"/>
  <Override PartName="/xl/drawings/drawing9.xml" ContentType="application/vnd.openxmlformats-officedocument.drawing+xml"/>
  <Override PartName="/xl/comments11.xml" ContentType="application/vnd.openxmlformats-officedocument.spreadsheetml.comments+xml"/>
  <Override PartName="/xl/drawings/drawing10.xml" ContentType="application/vnd.openxmlformats-officedocument.drawing+xml"/>
  <Override PartName="/xl/comments12.xml" ContentType="application/vnd.openxmlformats-officedocument.spreadsheetml.comments+xml"/>
  <Override PartName="/xl/drawings/drawing11.xml" ContentType="application/vnd.openxmlformats-officedocument.drawing+xml"/>
  <Override PartName="/xl/comments13.xml" ContentType="application/vnd.openxmlformats-officedocument.spreadsheetml.comments+xml"/>
  <Override PartName="/xl/drawings/drawing12.xml" ContentType="application/vnd.openxmlformats-officedocument.drawing+xml"/>
  <Override PartName="/xl/comments14.xml" ContentType="application/vnd.openxmlformats-officedocument.spreadsheetml.comments+xml"/>
  <Override PartName="/xl/drawings/drawing13.xml" ContentType="application/vnd.openxmlformats-officedocument.drawing+xml"/>
  <Override PartName="/xl/comments15.xml" ContentType="application/vnd.openxmlformats-officedocument.spreadsheetml.comments+xml"/>
  <Override PartName="/xl/drawings/drawing14.xml" ContentType="application/vnd.openxmlformats-officedocument.drawing+xml"/>
  <Override PartName="/xl/comments16.xml" ContentType="application/vnd.openxmlformats-officedocument.spreadsheetml.comments+xml"/>
  <Override PartName="/xl/drawings/drawing15.xml" ContentType="application/vnd.openxmlformats-officedocument.drawing+xml"/>
  <Override PartName="/xl/comments17.xml" ContentType="application/vnd.openxmlformats-officedocument.spreadsheetml.comments+xml"/>
  <Override PartName="/xl/drawings/drawing16.xml" ContentType="application/vnd.openxmlformats-officedocument.drawing+xml"/>
  <Override PartName="/xl/comments18.xml" ContentType="application/vnd.openxmlformats-officedocument.spreadsheetml.comments+xml"/>
  <Override PartName="/xl/drawings/drawing17.xml" ContentType="application/vnd.openxmlformats-officedocument.drawing+xml"/>
  <Override PartName="/xl/comments19.xml" ContentType="application/vnd.openxmlformats-officedocument.spreadsheetml.comments+xml"/>
  <Override PartName="/xl/drawings/drawing18.xml" ContentType="application/vnd.openxmlformats-officedocument.drawing+xml"/>
  <Override PartName="/xl/comments20.xml" ContentType="application/vnd.openxmlformats-officedocument.spreadsheetml.comments+xml"/>
  <Override PartName="/xl/drawings/drawing19.xml" ContentType="application/vnd.openxmlformats-officedocument.drawing+xml"/>
  <Override PartName="/xl/comments21.xml" ContentType="application/vnd.openxmlformats-officedocument.spreadsheetml.comments+xml"/>
  <Override PartName="/xl/drawings/drawing20.xml" ContentType="application/vnd.openxmlformats-officedocument.drawing+xml"/>
  <Override PartName="/xl/comments22.xml" ContentType="application/vnd.openxmlformats-officedocument.spreadsheetml.comments+xml"/>
  <Override PartName="/xl/drawings/drawing21.xml" ContentType="application/vnd.openxmlformats-officedocument.drawing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adc4f12816473a20/WEBS-Proyects/Conta/^NContadorFiscal.mx/Software Definitivo/CF MX 2023/Para preparar - enviados por papá^J BORRAR EN CUANTO NO SE NECESITEN/RESICO_V-2023/"/>
    </mc:Choice>
  </mc:AlternateContent>
  <xr:revisionPtr revIDLastSave="2595" documentId="13_ncr:1_{AB521832-45DD-4EA4-B318-CCA5E5F7FC8A}" xr6:coauthVersionLast="47" xr6:coauthVersionMax="47" xr10:uidLastSave="{D798BB82-B29F-4E23-879C-F20494ADDB43}"/>
  <workbookProtection workbookAlgorithmName="SHA-512" workbookHashValue="Ps+tqDU/8cIM5iiqP5WHfhKLTKFXDfXVlHv39uL5jzmwI2wAtElNSx9GC9jQrspOpFOvUL8vM2jQpjfPCyrfOQ==" workbookSaltValue="JV+5FIRRwOeWz1dK0Xd0Lw==" workbookSpinCount="100000" lockStructure="1"/>
  <bookViews>
    <workbookView showHorizontalScroll="0" xWindow="15555" yWindow="6045" windowWidth="21600" windowHeight="11385" activeTab="2" xr2:uid="{00000000-000D-0000-FFFF-FFFF00000000}"/>
  </bookViews>
  <sheets>
    <sheet name="MENU" sheetId="85" r:id="rId1"/>
    <sheet name="CONTACTO" sheetId="89" r:id="rId2"/>
    <sheet name="DATOS" sheetId="36" r:id="rId3"/>
    <sheet name="INGRESOS Y EGRESOS" sheetId="20" r:id="rId4"/>
    <sheet name="RESUMEN" sheetId="88" r:id="rId5"/>
    <sheet name="ING-ENE" sheetId="1" r:id="rId6"/>
    <sheet name="EG-ENE" sheetId="41" r:id="rId7"/>
    <sheet name="ING-FEB" sheetId="3" r:id="rId8"/>
    <sheet name="EG-FEB" sheetId="42" r:id="rId9"/>
    <sheet name="ING-MAR" sheetId="16" r:id="rId10"/>
    <sheet name="EG-MAR" sheetId="43" r:id="rId11"/>
    <sheet name="ING-ABR" sheetId="15" r:id="rId12"/>
    <sheet name="EG-ABR" sheetId="44" r:id="rId13"/>
    <sheet name="ING-MAY" sheetId="14" r:id="rId14"/>
    <sheet name="EG-MAY" sheetId="45" r:id="rId15"/>
    <sheet name="ING-JUN" sheetId="13" r:id="rId16"/>
    <sheet name="EG-JUN" sheetId="46" r:id="rId17"/>
    <sheet name="ING-JUL" sheetId="12" r:id="rId18"/>
    <sheet name="EG-JUL" sheetId="47" r:id="rId19"/>
    <sheet name="ING-AGO" sheetId="11" r:id="rId20"/>
    <sheet name="EG-AGO" sheetId="48" r:id="rId21"/>
    <sheet name="ING-SEP" sheetId="10" r:id="rId22"/>
    <sheet name="EG-SEP" sheetId="49" r:id="rId23"/>
    <sheet name="ING-OCT" sheetId="9" r:id="rId24"/>
    <sheet name="EG-OCT" sheetId="50" r:id="rId25"/>
    <sheet name="ING-NOV" sheetId="8" r:id="rId26"/>
    <sheet name="EG-NOV" sheetId="51" r:id="rId27"/>
    <sheet name="ING-DIC" sheetId="7" r:id="rId28"/>
    <sheet name="EG-DIC" sheetId="52" r:id="rId29"/>
    <sheet name="IMPUESTOS" sheetId="21" r:id="rId30"/>
    <sheet name="IMP-ENE" sheetId="33" r:id="rId31"/>
    <sheet name="IMP-FEB" sheetId="32" r:id="rId32"/>
    <sheet name="IMP-MAR" sheetId="31" r:id="rId33"/>
    <sheet name="IMP-ABR" sheetId="30" r:id="rId34"/>
    <sheet name="IMP-MAY" sheetId="29" r:id="rId35"/>
    <sheet name="IMP-JUN" sheetId="28" r:id="rId36"/>
    <sheet name="IMP-JUL" sheetId="27" r:id="rId37"/>
    <sheet name="IMP-AGO" sheetId="26" r:id="rId38"/>
    <sheet name="IMP-SEP" sheetId="25" r:id="rId39"/>
    <sheet name="IMP-OCT" sheetId="24" r:id="rId40"/>
    <sheet name="IMP-NOV" sheetId="23" r:id="rId41"/>
    <sheet name="IMP-DIC" sheetId="22" r:id="rId42"/>
    <sheet name="IMP-ANUAL" sheetId="40" r:id="rId43"/>
    <sheet name="TARIFAS" sheetId="67" r:id="rId44"/>
    <sheet name="ISRENE" sheetId="66" r:id="rId45"/>
    <sheet name="ISRFEB" sheetId="65" r:id="rId46"/>
    <sheet name="ISRMAR" sheetId="64" r:id="rId47"/>
    <sheet name="ISRABR" sheetId="63" r:id="rId48"/>
    <sheet name="ISRMAY" sheetId="62" r:id="rId49"/>
    <sheet name="ISRJUN" sheetId="61" r:id="rId50"/>
    <sheet name="ISRJUL" sheetId="60" r:id="rId51"/>
    <sheet name="ISRAGO" sheetId="59" r:id="rId52"/>
    <sheet name="ISRSEP" sheetId="58" r:id="rId53"/>
    <sheet name="ISROCT" sheetId="57" r:id="rId54"/>
    <sheet name="ISRNOV" sheetId="56" r:id="rId55"/>
    <sheet name="ISRDIC" sheetId="55" r:id="rId56"/>
    <sheet name="ISRANUAL" sheetId="68" r:id="rId57"/>
  </sheets>
  <definedNames>
    <definedName name="_xlnm._FilterDatabase" localSheetId="12" hidden="1">'EG-ABR'!$K$14:$L$14</definedName>
    <definedName name="_xlnm._FilterDatabase" localSheetId="20" hidden="1">'EG-AGO'!$K$14:$L$14</definedName>
    <definedName name="_xlnm._FilterDatabase" localSheetId="28" hidden="1">'EG-DIC'!$K$14:$L$14</definedName>
    <definedName name="_xlnm._FilterDatabase" localSheetId="6" hidden="1">'EG-ENE'!$K$14:$L$14</definedName>
    <definedName name="_xlnm._FilterDatabase" localSheetId="8" hidden="1">'EG-FEB'!$K$14:$L$14</definedName>
    <definedName name="_xlnm._FilterDatabase" localSheetId="18" hidden="1">'EG-JUL'!$K$14:$L$514</definedName>
    <definedName name="_xlnm._FilterDatabase" localSheetId="16" hidden="1">'EG-JUN'!$K$14:$L$14</definedName>
    <definedName name="_xlnm._FilterDatabase" localSheetId="10" hidden="1">'EG-MAR'!$K$14:$L$14</definedName>
    <definedName name="_xlnm._FilterDatabase" localSheetId="14" hidden="1">'EG-MAY'!$K$14:$L$14</definedName>
    <definedName name="_xlnm._FilterDatabase" localSheetId="26" hidden="1">'EG-NOV'!$K$14:$L$14</definedName>
    <definedName name="_xlnm._FilterDatabase" localSheetId="24" hidden="1">'EG-OCT'!$K$14:$L$14</definedName>
    <definedName name="_xlnm._FilterDatabase" localSheetId="22" hidden="1">'EG-SEP'!$K$14:$L$14</definedName>
    <definedName name="_xlnm._FilterDatabase" localSheetId="11" hidden="1">'ING-ABR'!$K$14:$L$14</definedName>
    <definedName name="_xlnm._FilterDatabase" localSheetId="19" hidden="1">'ING-AGO'!$K$14:$L$14</definedName>
    <definedName name="_xlnm._FilterDatabase" localSheetId="27" hidden="1">'ING-DIC'!$K$14:$L$14</definedName>
    <definedName name="_xlnm._FilterDatabase" localSheetId="5" hidden="1">'ING-ENE'!$K$14:$L$514</definedName>
    <definedName name="_xlnm._FilterDatabase" localSheetId="7" hidden="1">'ING-FEB'!$K$14:$L$14</definedName>
    <definedName name="_xlnm._FilterDatabase" localSheetId="17" hidden="1">'ING-JUL'!$K$14:$L$14</definedName>
    <definedName name="_xlnm._FilterDatabase" localSheetId="15" hidden="1">'ING-JUN'!$K$14:$L$14</definedName>
    <definedName name="_xlnm._FilterDatabase" localSheetId="9" hidden="1">'ING-MAR'!$K$14:$L$14</definedName>
    <definedName name="_xlnm._FilterDatabase" localSheetId="13" hidden="1">'ING-MAY'!$K$14:$L$14</definedName>
    <definedName name="_xlnm._FilterDatabase" localSheetId="25" hidden="1">'ING-NOV'!$K$14:$L$14</definedName>
    <definedName name="_xlnm._FilterDatabase" localSheetId="23" hidden="1">'ING-OCT'!$K$14:$L$14</definedName>
    <definedName name="_xlnm._FilterDatabase" localSheetId="21" hidden="1">'ING-SEP'!$K$14:$L$14</definedName>
    <definedName name="_xlnm.Print_Area" localSheetId="1">CONTACTO!#REF!</definedName>
    <definedName name="_xlnm.Print_Area" localSheetId="2">DATOS!$B$1:$P$24</definedName>
    <definedName name="_xlnm.Print_Area" localSheetId="12">'EG-ABR'!$C$1:$M$44</definedName>
    <definedName name="_xlnm.Print_Area" localSheetId="20">'EG-AGO'!$C$1:$M$44</definedName>
    <definedName name="_xlnm.Print_Area" localSheetId="28">'EG-DIC'!$C$1:$M$44</definedName>
    <definedName name="_xlnm.Print_Area" localSheetId="6">'EG-ENE'!$C$1:$M$44</definedName>
    <definedName name="_xlnm.Print_Area" localSheetId="8">'EG-FEB'!$C$1:$M$44</definedName>
    <definedName name="_xlnm.Print_Area" localSheetId="18">'EG-JUL'!$C$1:$M$44</definedName>
    <definedName name="_xlnm.Print_Area" localSheetId="16">'EG-JUN'!$C$1:$M$44</definedName>
    <definedName name="_xlnm.Print_Area" localSheetId="10">'EG-MAR'!$C$1:$M$44</definedName>
    <definedName name="_xlnm.Print_Area" localSheetId="14">'EG-MAY'!$C$1:$M$44</definedName>
    <definedName name="_xlnm.Print_Area" localSheetId="26">'EG-NOV'!$C$1:$M$44</definedName>
    <definedName name="_xlnm.Print_Area" localSheetId="24">'EG-OCT'!$C$1:$M$44</definedName>
    <definedName name="_xlnm.Print_Area" localSheetId="22">'EG-SEP'!$C$1:$M$44</definedName>
    <definedName name="_xlnm.Print_Area" localSheetId="33">'IMP-ABR'!$C$1:$E$51</definedName>
    <definedName name="_xlnm.Print_Area" localSheetId="37">'IMP-AGO'!$C$1:$E$51</definedName>
    <definedName name="_xlnm.Print_Area" localSheetId="42">'IMP-ANUAL'!$C$1:$F$17</definedName>
    <definedName name="_xlnm.Print_Area" localSheetId="41">'IMP-DIC'!$C$1:$E$51</definedName>
    <definedName name="_xlnm.Print_Area" localSheetId="30">'IMP-ENE'!$C$1:$E$51</definedName>
    <definedName name="_xlnm.Print_Area" localSheetId="31">'IMP-FEB'!$C$1:$E$51</definedName>
    <definedName name="_xlnm.Print_Area" localSheetId="36">'IMP-JUL'!$C$1:$E$51</definedName>
    <definedName name="_xlnm.Print_Area" localSheetId="35">'IMP-JUN'!$C$1:$E$51</definedName>
    <definedName name="_xlnm.Print_Area" localSheetId="32">'IMP-MAR'!$C$1:$E$51</definedName>
    <definedName name="_xlnm.Print_Area" localSheetId="34">'IMP-MAY'!$C$1:$E$51</definedName>
    <definedName name="_xlnm.Print_Area" localSheetId="40">'IMP-NOV'!$C$1:$E$51</definedName>
    <definedName name="_xlnm.Print_Area" localSheetId="39">'IMP-OCT'!$C$1:$E$51</definedName>
    <definedName name="_xlnm.Print_Area" localSheetId="38">'IMP-SEP'!$C$1:$E$51</definedName>
    <definedName name="_xlnm.Print_Area" localSheetId="29">IMPUESTOS!$C$1:$O$29</definedName>
    <definedName name="_xlnm.Print_Area" localSheetId="11">'ING-ABR'!$C$1:$M$44</definedName>
    <definedName name="_xlnm.Print_Area" localSheetId="19">'ING-AGO'!$C$1:$M$44</definedName>
    <definedName name="_xlnm.Print_Area" localSheetId="27">'ING-DIC'!$C$1:$M$44</definedName>
    <definedName name="_xlnm.Print_Area" localSheetId="5">'ING-ENE'!$C$1:$M$44</definedName>
    <definedName name="_xlnm.Print_Area" localSheetId="7">'ING-FEB'!$C$1:$M$44</definedName>
    <definedName name="_xlnm.Print_Area" localSheetId="17">'ING-JUL'!$C$1:$M$44</definedName>
    <definedName name="_xlnm.Print_Area" localSheetId="15">'ING-JUN'!$C$1:$M$44</definedName>
    <definedName name="_xlnm.Print_Area" localSheetId="9">'ING-MAR'!$C$1:$M$44</definedName>
    <definedName name="_xlnm.Print_Area" localSheetId="13">'ING-MAY'!$C$1:$M$44</definedName>
    <definedName name="_xlnm.Print_Area" localSheetId="25">'ING-NOV'!$C$1:$M$44</definedName>
    <definedName name="_xlnm.Print_Area" localSheetId="23">'ING-OCT'!$C$1:$M$44</definedName>
    <definedName name="_xlnm.Print_Area" localSheetId="3">'INGRESOS Y EGRESOS'!$C$1:$S$23</definedName>
    <definedName name="_xlnm.Print_Area" localSheetId="21">'ING-SEP'!$C$1:$M$44</definedName>
    <definedName name="_xlnm.Print_Area" localSheetId="47">ISRABR!$B$1:$F$19</definedName>
    <definedName name="_xlnm.Print_Area" localSheetId="51">ISRAGO!$B$1:$F$19</definedName>
    <definedName name="_xlnm.Print_Area" localSheetId="56">ISRANUAL!$B$1:$F$34</definedName>
    <definedName name="_xlnm.Print_Area" localSheetId="55">ISRDIC!$B$1:$F$19</definedName>
    <definedName name="_xlnm.Print_Area" localSheetId="44">ISRENE!$B$1:$F$19</definedName>
    <definedName name="_xlnm.Print_Area" localSheetId="45">ISRFEB!$B$1:$F$19</definedName>
    <definedName name="_xlnm.Print_Area" localSheetId="50">ISRJUL!$B$1:$F$19</definedName>
    <definedName name="_xlnm.Print_Area" localSheetId="49">ISRJUN!$B$1:$F$19</definedName>
    <definedName name="_xlnm.Print_Area" localSheetId="46">ISRMAR!$B$1:$F$19</definedName>
    <definedName name="_xlnm.Print_Area" localSheetId="48">ISRMAY!$B$1:$F$19</definedName>
    <definedName name="_xlnm.Print_Area" localSheetId="54">ISRNOV!$B$1:$F$19</definedName>
    <definedName name="_xlnm.Print_Area" localSheetId="53">ISROCT!$B$1:$F$19</definedName>
    <definedName name="_xlnm.Print_Area" localSheetId="52">ISRSEP!$B$1:$F$19</definedName>
    <definedName name="_xlnm.Print_Area" localSheetId="0">MENU!$C$1:$J$5</definedName>
    <definedName name="_xlnm.Print_Area" localSheetId="4">RESUMEN!$C$1:$O$20</definedName>
    <definedName name="_xlnm.Print_Area" localSheetId="43">TARIFAS!$C$1:$Q$30</definedName>
    <definedName name="_xlnm.Print_Titles" localSheetId="12">'EG-ABR'!$1:$7</definedName>
    <definedName name="_xlnm.Print_Titles" localSheetId="20">'EG-AGO'!$1:$7</definedName>
    <definedName name="_xlnm.Print_Titles" localSheetId="28">'EG-DIC'!$1:$7</definedName>
    <definedName name="_xlnm.Print_Titles" localSheetId="6">'EG-ENE'!$1:$7</definedName>
    <definedName name="_xlnm.Print_Titles" localSheetId="8">'EG-FEB'!$1:$7</definedName>
    <definedName name="_xlnm.Print_Titles" localSheetId="18">'EG-JUL'!$1:$7</definedName>
    <definedName name="_xlnm.Print_Titles" localSheetId="16">'EG-JUN'!$1:$7</definedName>
    <definedName name="_xlnm.Print_Titles" localSheetId="10">'EG-MAR'!$1:$7</definedName>
    <definedName name="_xlnm.Print_Titles" localSheetId="14">'EG-MAY'!$1:$7</definedName>
    <definedName name="_xlnm.Print_Titles" localSheetId="26">'EG-NOV'!$1:$7</definedName>
    <definedName name="_xlnm.Print_Titles" localSheetId="24">'EG-OCT'!$1:$7</definedName>
    <definedName name="_xlnm.Print_Titles" localSheetId="22">'EG-SEP'!$1:$7</definedName>
    <definedName name="_xlnm.Print_Titles" localSheetId="11">'ING-ABR'!$1:$7</definedName>
    <definedName name="_xlnm.Print_Titles" localSheetId="19">'ING-AGO'!$1:$7</definedName>
    <definedName name="_xlnm.Print_Titles" localSheetId="27">'ING-DIC'!$1:$7</definedName>
    <definedName name="_xlnm.Print_Titles" localSheetId="5">'ING-ENE'!$1:$7</definedName>
    <definedName name="_xlnm.Print_Titles" localSheetId="7">'ING-FEB'!$1:$7</definedName>
    <definedName name="_xlnm.Print_Titles" localSheetId="17">'ING-JUL'!$1:$7</definedName>
    <definedName name="_xlnm.Print_Titles" localSheetId="15">'ING-JUN'!$1:$7</definedName>
    <definedName name="_xlnm.Print_Titles" localSheetId="9">'ING-MAR'!$1:$7</definedName>
    <definedName name="_xlnm.Print_Titles" localSheetId="13">'ING-MAY'!$1:$7</definedName>
    <definedName name="_xlnm.Print_Titles" localSheetId="25">'ING-NOV'!$1:$7</definedName>
    <definedName name="_xlnm.Print_Titles" localSheetId="23">'ING-OCT'!$1:$7</definedName>
    <definedName name="_xlnm.Print_Titles" localSheetId="21">'ING-SEP'!$1:$7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" i="36" l="1"/>
  <c r="E11" i="31" l="1"/>
  <c r="E11" i="33"/>
  <c r="F9" i="16"/>
  <c r="I9" i="16"/>
  <c r="K9" i="52"/>
  <c r="J9" i="52"/>
  <c r="I9" i="52"/>
  <c r="F9" i="52"/>
  <c r="P9" i="51"/>
  <c r="O9" i="51"/>
  <c r="K9" i="51"/>
  <c r="J9" i="51"/>
  <c r="I9" i="51"/>
  <c r="F9" i="51"/>
  <c r="Q9" i="50"/>
  <c r="K9" i="50"/>
  <c r="J9" i="50"/>
  <c r="I9" i="50"/>
  <c r="F9" i="50"/>
  <c r="O9" i="49"/>
  <c r="K9" i="49"/>
  <c r="J9" i="49"/>
  <c r="I9" i="49"/>
  <c r="F9" i="49"/>
  <c r="K9" i="48"/>
  <c r="J9" i="48"/>
  <c r="I9" i="48"/>
  <c r="F9" i="48"/>
  <c r="O9" i="47"/>
  <c r="K9" i="47"/>
  <c r="J9" i="47"/>
  <c r="I9" i="47"/>
  <c r="F9" i="47"/>
  <c r="O9" i="46"/>
  <c r="K9" i="46"/>
  <c r="J9" i="46"/>
  <c r="I9" i="46"/>
  <c r="F9" i="46"/>
  <c r="Q9" i="45"/>
  <c r="P9" i="45"/>
  <c r="O9" i="45"/>
  <c r="H9" i="45" s="1"/>
  <c r="K9" i="45"/>
  <c r="J9" i="45"/>
  <c r="I9" i="45"/>
  <c r="F9" i="45"/>
  <c r="K9" i="44"/>
  <c r="J9" i="44"/>
  <c r="I9" i="44"/>
  <c r="F9" i="44"/>
  <c r="K9" i="43"/>
  <c r="J9" i="43"/>
  <c r="I9" i="43"/>
  <c r="F9" i="43"/>
  <c r="Q9" i="42"/>
  <c r="K9" i="42"/>
  <c r="J9" i="42"/>
  <c r="I9" i="42"/>
  <c r="F9" i="42"/>
  <c r="N15" i="52"/>
  <c r="N9" i="52" s="1"/>
  <c r="O15" i="52"/>
  <c r="O9" i="52" s="1"/>
  <c r="P15" i="52"/>
  <c r="P9" i="52" s="1"/>
  <c r="N16" i="52"/>
  <c r="O16" i="52"/>
  <c r="P16" i="52"/>
  <c r="Q16" i="52"/>
  <c r="N17" i="52"/>
  <c r="O17" i="52"/>
  <c r="P17" i="52"/>
  <c r="Q17" i="52"/>
  <c r="N18" i="52"/>
  <c r="O18" i="52"/>
  <c r="P18" i="52"/>
  <c r="Q18" i="52"/>
  <c r="N15" i="51"/>
  <c r="N9" i="51" s="1"/>
  <c r="O15" i="51"/>
  <c r="P15" i="51"/>
  <c r="Q15" i="51"/>
  <c r="Q9" i="51" s="1"/>
  <c r="N16" i="51"/>
  <c r="O16" i="51"/>
  <c r="P16" i="51"/>
  <c r="Q16" i="51"/>
  <c r="N17" i="51"/>
  <c r="O17" i="51"/>
  <c r="P17" i="51"/>
  <c r="Q17" i="51"/>
  <c r="N18" i="51"/>
  <c r="O18" i="51"/>
  <c r="P18" i="51"/>
  <c r="Q18" i="51"/>
  <c r="N19" i="51"/>
  <c r="O19" i="51"/>
  <c r="P19" i="51"/>
  <c r="Q19" i="51"/>
  <c r="N20" i="51"/>
  <c r="O20" i="51"/>
  <c r="P20" i="51"/>
  <c r="Q20" i="51"/>
  <c r="N15" i="50"/>
  <c r="N9" i="50" s="1"/>
  <c r="O15" i="50"/>
  <c r="O9" i="50" s="1"/>
  <c r="H9" i="50" s="1"/>
  <c r="P15" i="50"/>
  <c r="P9" i="50" s="1"/>
  <c r="Q15" i="50"/>
  <c r="N16" i="50"/>
  <c r="O16" i="50"/>
  <c r="P16" i="50"/>
  <c r="Q16" i="50"/>
  <c r="N17" i="50"/>
  <c r="O17" i="50"/>
  <c r="P17" i="50"/>
  <c r="Q17" i="50"/>
  <c r="N18" i="50"/>
  <c r="O18" i="50"/>
  <c r="P18" i="50"/>
  <c r="Q18" i="50"/>
  <c r="N19" i="50"/>
  <c r="O19" i="50"/>
  <c r="P19" i="50"/>
  <c r="Q19" i="50"/>
  <c r="N15" i="49"/>
  <c r="N9" i="49" s="1"/>
  <c r="O15" i="49"/>
  <c r="P15" i="49"/>
  <c r="P9" i="49" s="1"/>
  <c r="Q15" i="49"/>
  <c r="Q9" i="49" s="1"/>
  <c r="N16" i="49"/>
  <c r="O16" i="49"/>
  <c r="P16" i="49"/>
  <c r="Q16" i="49"/>
  <c r="N17" i="49"/>
  <c r="O17" i="49"/>
  <c r="P17" i="49"/>
  <c r="Q17" i="49"/>
  <c r="N18" i="49"/>
  <c r="O18" i="49"/>
  <c r="P18" i="49"/>
  <c r="Q18" i="49"/>
  <c r="N19" i="49"/>
  <c r="O19" i="49"/>
  <c r="P19" i="49"/>
  <c r="Q19" i="49"/>
  <c r="N15" i="48"/>
  <c r="N9" i="48" s="1"/>
  <c r="O15" i="48"/>
  <c r="O9" i="48" s="1"/>
  <c r="H9" i="48" s="1"/>
  <c r="P15" i="48"/>
  <c r="P9" i="48" s="1"/>
  <c r="Q15" i="48"/>
  <c r="Q9" i="48" s="1"/>
  <c r="N16" i="48"/>
  <c r="O16" i="48"/>
  <c r="P16" i="48"/>
  <c r="Q16" i="48"/>
  <c r="N17" i="48"/>
  <c r="O17" i="48"/>
  <c r="P17" i="48"/>
  <c r="Q17" i="48"/>
  <c r="N18" i="48"/>
  <c r="O18" i="48"/>
  <c r="P18" i="48"/>
  <c r="Q18" i="48"/>
  <c r="N19" i="48"/>
  <c r="O19" i="48"/>
  <c r="P19" i="48"/>
  <c r="Q19" i="48"/>
  <c r="N15" i="47"/>
  <c r="N9" i="47" s="1"/>
  <c r="O15" i="47"/>
  <c r="P15" i="47"/>
  <c r="P9" i="47" s="1"/>
  <c r="Q15" i="47"/>
  <c r="Q9" i="47" s="1"/>
  <c r="N16" i="47"/>
  <c r="O16" i="47"/>
  <c r="P16" i="47"/>
  <c r="Q16" i="47"/>
  <c r="N17" i="47"/>
  <c r="O17" i="47"/>
  <c r="P17" i="47"/>
  <c r="Q17" i="47"/>
  <c r="N18" i="47"/>
  <c r="O18" i="47"/>
  <c r="P18" i="47"/>
  <c r="Q18" i="47"/>
  <c r="N19" i="47"/>
  <c r="O19" i="47"/>
  <c r="P19" i="47"/>
  <c r="Q19" i="47"/>
  <c r="N15" i="46"/>
  <c r="N9" i="46" s="1"/>
  <c r="O15" i="46"/>
  <c r="P15" i="46"/>
  <c r="P9" i="46" s="1"/>
  <c r="Q15" i="46"/>
  <c r="Q9" i="46" s="1"/>
  <c r="N16" i="46"/>
  <c r="O16" i="46"/>
  <c r="P16" i="46"/>
  <c r="Q16" i="46"/>
  <c r="N17" i="46"/>
  <c r="O17" i="46"/>
  <c r="P17" i="46"/>
  <c r="Q17" i="46"/>
  <c r="N18" i="46"/>
  <c r="O18" i="46"/>
  <c r="P18" i="46"/>
  <c r="Q18" i="46"/>
  <c r="N15" i="45"/>
  <c r="N9" i="45" s="1"/>
  <c r="O15" i="45"/>
  <c r="P15" i="45"/>
  <c r="Q15" i="45"/>
  <c r="N16" i="45"/>
  <c r="O16" i="45"/>
  <c r="P16" i="45"/>
  <c r="Q16" i="45"/>
  <c r="N17" i="45"/>
  <c r="O17" i="45"/>
  <c r="P17" i="45"/>
  <c r="Q17" i="45"/>
  <c r="N18" i="45"/>
  <c r="O18" i="45"/>
  <c r="P18" i="45"/>
  <c r="Q18" i="45"/>
  <c r="N15" i="44"/>
  <c r="N9" i="44" s="1"/>
  <c r="O15" i="44"/>
  <c r="O9" i="44" s="1"/>
  <c r="H9" i="44" s="1"/>
  <c r="P15" i="44"/>
  <c r="P9" i="44" s="1"/>
  <c r="Q15" i="44"/>
  <c r="Q9" i="44" s="1"/>
  <c r="N16" i="44"/>
  <c r="O16" i="44"/>
  <c r="P16" i="44"/>
  <c r="Q16" i="44"/>
  <c r="N17" i="44"/>
  <c r="O17" i="44"/>
  <c r="P17" i="44"/>
  <c r="Q17" i="44"/>
  <c r="N18" i="44"/>
  <c r="O18" i="44"/>
  <c r="P18" i="44"/>
  <c r="Q18" i="44"/>
  <c r="N15" i="43"/>
  <c r="N9" i="43" s="1"/>
  <c r="O15" i="43"/>
  <c r="O9" i="43" s="1"/>
  <c r="P15" i="43"/>
  <c r="P9" i="43" s="1"/>
  <c r="N16" i="43"/>
  <c r="O16" i="43"/>
  <c r="P16" i="43"/>
  <c r="Q16" i="43"/>
  <c r="N17" i="43"/>
  <c r="O17" i="43"/>
  <c r="P17" i="43"/>
  <c r="Q17" i="43"/>
  <c r="N18" i="43"/>
  <c r="O18" i="43"/>
  <c r="P18" i="43"/>
  <c r="Q18" i="43"/>
  <c r="N19" i="43"/>
  <c r="O19" i="43"/>
  <c r="P19" i="43"/>
  <c r="Q19" i="43"/>
  <c r="N15" i="42"/>
  <c r="N9" i="42" s="1"/>
  <c r="O15" i="42"/>
  <c r="O9" i="42" s="1"/>
  <c r="P15" i="42"/>
  <c r="P9" i="42" s="1"/>
  <c r="Q15" i="42"/>
  <c r="N16" i="42"/>
  <c r="O16" i="42"/>
  <c r="P16" i="42"/>
  <c r="Q16" i="42"/>
  <c r="N17" i="42"/>
  <c r="O17" i="42"/>
  <c r="P17" i="42"/>
  <c r="Q17" i="42"/>
  <c r="N18" i="42"/>
  <c r="O18" i="42"/>
  <c r="P18" i="42"/>
  <c r="Q18" i="42"/>
  <c r="N19" i="42"/>
  <c r="O19" i="42"/>
  <c r="P19" i="42"/>
  <c r="Q19" i="42"/>
  <c r="N15" i="41"/>
  <c r="N9" i="41" s="1"/>
  <c r="O15" i="41"/>
  <c r="O9" i="41" s="1"/>
  <c r="P15" i="41"/>
  <c r="P9" i="41" s="1"/>
  <c r="Q15" i="41"/>
  <c r="N16" i="41"/>
  <c r="O16" i="41"/>
  <c r="P16" i="41"/>
  <c r="Q16" i="41"/>
  <c r="N17" i="41"/>
  <c r="O17" i="41"/>
  <c r="P17" i="41"/>
  <c r="Q17" i="41"/>
  <c r="N18" i="41"/>
  <c r="O18" i="41"/>
  <c r="P18" i="41"/>
  <c r="Q18" i="41"/>
  <c r="N19" i="41"/>
  <c r="O19" i="41"/>
  <c r="P19" i="41"/>
  <c r="Q19" i="41"/>
  <c r="K9" i="7"/>
  <c r="J9" i="7"/>
  <c r="I9" i="7"/>
  <c r="F9" i="7"/>
  <c r="K9" i="8"/>
  <c r="J9" i="8"/>
  <c r="I9" i="8"/>
  <c r="F9" i="8"/>
  <c r="K9" i="9"/>
  <c r="J9" i="9"/>
  <c r="I9" i="9"/>
  <c r="F9" i="9"/>
  <c r="K9" i="10"/>
  <c r="J9" i="10"/>
  <c r="I9" i="10"/>
  <c r="F9" i="10"/>
  <c r="K9" i="11"/>
  <c r="J9" i="11"/>
  <c r="I9" i="11"/>
  <c r="F9" i="11"/>
  <c r="K9" i="12"/>
  <c r="J9" i="12"/>
  <c r="I9" i="12"/>
  <c r="F9" i="12"/>
  <c r="K9" i="13"/>
  <c r="J9" i="13"/>
  <c r="I9" i="13"/>
  <c r="F9" i="13"/>
  <c r="K9" i="14"/>
  <c r="J9" i="14"/>
  <c r="I9" i="14"/>
  <c r="F9" i="14"/>
  <c r="K9" i="15"/>
  <c r="J9" i="15"/>
  <c r="I9" i="15"/>
  <c r="F9" i="15"/>
  <c r="K9" i="16"/>
  <c r="J9" i="16"/>
  <c r="K9" i="3"/>
  <c r="J9" i="3"/>
  <c r="I9" i="3"/>
  <c r="F9" i="3"/>
  <c r="K9" i="41"/>
  <c r="J9" i="41"/>
  <c r="I9" i="41"/>
  <c r="F9" i="41"/>
  <c r="K9" i="1"/>
  <c r="K10" i="1" s="1"/>
  <c r="J9" i="1"/>
  <c r="J10" i="1" s="1"/>
  <c r="I9" i="1"/>
  <c r="I10" i="1" s="1"/>
  <c r="F9" i="1"/>
  <c r="F10" i="1" s="1"/>
  <c r="H9" i="51" l="1"/>
  <c r="L9" i="51" s="1"/>
  <c r="H9" i="49"/>
  <c r="L9" i="49" s="1"/>
  <c r="H9" i="47"/>
  <c r="H9" i="46"/>
  <c r="L9" i="46" s="1"/>
  <c r="H9" i="42"/>
  <c r="L9" i="42" s="1"/>
  <c r="Q9" i="41"/>
  <c r="H9" i="41" s="1"/>
  <c r="L9" i="50"/>
  <c r="L9" i="48"/>
  <c r="L9" i="47"/>
  <c r="L9" i="45"/>
  <c r="L9" i="44"/>
  <c r="Q15" i="43"/>
  <c r="Q9" i="43" s="1"/>
  <c r="H9" i="43" s="1"/>
  <c r="L9" i="43" s="1"/>
  <c r="Q15" i="52" l="1"/>
  <c r="Q9" i="52" s="1"/>
  <c r="H9" i="52" s="1"/>
  <c r="L9" i="52" s="1"/>
  <c r="E12" i="22"/>
  <c r="E12" i="23"/>
  <c r="E12" i="24"/>
  <c r="E12" i="25"/>
  <c r="E12" i="26"/>
  <c r="E12" i="27"/>
  <c r="E12" i="28"/>
  <c r="E12" i="29"/>
  <c r="E12" i="30"/>
  <c r="E12" i="31"/>
  <c r="E12" i="32"/>
  <c r="E12" i="33" l="1"/>
  <c r="P19" i="52" l="1"/>
  <c r="P20" i="52"/>
  <c r="P21" i="52"/>
  <c r="P22" i="52"/>
  <c r="P23" i="52"/>
  <c r="P24" i="52"/>
  <c r="P25" i="52"/>
  <c r="P26" i="52"/>
  <c r="P27" i="52"/>
  <c r="P28" i="52"/>
  <c r="P29" i="52"/>
  <c r="P30" i="52"/>
  <c r="P31" i="52"/>
  <c r="P32" i="52"/>
  <c r="P33" i="52"/>
  <c r="P34" i="52"/>
  <c r="P35" i="52"/>
  <c r="P36" i="52"/>
  <c r="P37" i="52"/>
  <c r="P38" i="52"/>
  <c r="P39" i="52"/>
  <c r="P40" i="52"/>
  <c r="P41" i="52"/>
  <c r="P42" i="52"/>
  <c r="P43" i="52"/>
  <c r="P44" i="52"/>
  <c r="P45" i="52"/>
  <c r="P46" i="52"/>
  <c r="P47" i="52"/>
  <c r="P48" i="52"/>
  <c r="P49" i="52"/>
  <c r="P50" i="52"/>
  <c r="P51" i="52"/>
  <c r="P52" i="52"/>
  <c r="P53" i="52"/>
  <c r="P54" i="52"/>
  <c r="P55" i="52"/>
  <c r="P56" i="52"/>
  <c r="P57" i="52"/>
  <c r="P58" i="52"/>
  <c r="P59" i="52"/>
  <c r="P60" i="52"/>
  <c r="P61" i="52"/>
  <c r="P62" i="52"/>
  <c r="P63" i="52"/>
  <c r="P64" i="52"/>
  <c r="P65" i="52"/>
  <c r="P66" i="52"/>
  <c r="P67" i="52"/>
  <c r="P68" i="52"/>
  <c r="P69" i="52"/>
  <c r="P70" i="52"/>
  <c r="P71" i="52"/>
  <c r="P72" i="52"/>
  <c r="P73" i="52"/>
  <c r="P74" i="52"/>
  <c r="P75" i="52"/>
  <c r="P76" i="52"/>
  <c r="P77" i="52"/>
  <c r="P78" i="52"/>
  <c r="P79" i="52"/>
  <c r="P80" i="52"/>
  <c r="P81" i="52"/>
  <c r="P82" i="52"/>
  <c r="P83" i="52"/>
  <c r="P84" i="52"/>
  <c r="P85" i="52"/>
  <c r="P86" i="52"/>
  <c r="P87" i="52"/>
  <c r="P88" i="52"/>
  <c r="P89" i="52"/>
  <c r="P90" i="52"/>
  <c r="P91" i="52"/>
  <c r="P92" i="52"/>
  <c r="P93" i="52"/>
  <c r="P94" i="52"/>
  <c r="P95" i="52"/>
  <c r="P96" i="52"/>
  <c r="P97" i="52"/>
  <c r="P98" i="52"/>
  <c r="P99" i="52"/>
  <c r="P100" i="52"/>
  <c r="P101" i="52"/>
  <c r="P102" i="52"/>
  <c r="P103" i="52"/>
  <c r="P104" i="52"/>
  <c r="P105" i="52"/>
  <c r="P106" i="52"/>
  <c r="P107" i="52"/>
  <c r="P108" i="52"/>
  <c r="P109" i="52"/>
  <c r="P110" i="52"/>
  <c r="P111" i="52"/>
  <c r="P112" i="52"/>
  <c r="P113" i="52"/>
  <c r="P114" i="52"/>
  <c r="P115" i="52"/>
  <c r="P116" i="52"/>
  <c r="P117" i="52"/>
  <c r="P118" i="52"/>
  <c r="P119" i="52"/>
  <c r="P120" i="52"/>
  <c r="P121" i="52"/>
  <c r="P122" i="52"/>
  <c r="P123" i="52"/>
  <c r="P124" i="52"/>
  <c r="P125" i="52"/>
  <c r="P126" i="52"/>
  <c r="P127" i="52"/>
  <c r="P128" i="52"/>
  <c r="P129" i="52"/>
  <c r="P130" i="52"/>
  <c r="P131" i="52"/>
  <c r="P132" i="52"/>
  <c r="P133" i="52"/>
  <c r="P134" i="52"/>
  <c r="P135" i="52"/>
  <c r="P136" i="52"/>
  <c r="P137" i="52"/>
  <c r="P138" i="52"/>
  <c r="P139" i="52"/>
  <c r="P140" i="52"/>
  <c r="P141" i="52"/>
  <c r="P142" i="52"/>
  <c r="P143" i="52"/>
  <c r="P144" i="52"/>
  <c r="P145" i="52"/>
  <c r="P146" i="52"/>
  <c r="P147" i="52"/>
  <c r="P148" i="52"/>
  <c r="P149" i="52"/>
  <c r="P150" i="52"/>
  <c r="P151" i="52"/>
  <c r="P152" i="52"/>
  <c r="P153" i="52"/>
  <c r="P154" i="52"/>
  <c r="P155" i="52"/>
  <c r="P156" i="52"/>
  <c r="P157" i="52"/>
  <c r="P158" i="52"/>
  <c r="P159" i="52"/>
  <c r="P160" i="52"/>
  <c r="P161" i="52"/>
  <c r="P162" i="52"/>
  <c r="P163" i="52"/>
  <c r="P164" i="52"/>
  <c r="P165" i="52"/>
  <c r="P166" i="52"/>
  <c r="P167" i="52"/>
  <c r="P168" i="52"/>
  <c r="P169" i="52"/>
  <c r="P170" i="52"/>
  <c r="P171" i="52"/>
  <c r="P172" i="52"/>
  <c r="P173" i="52"/>
  <c r="P174" i="52"/>
  <c r="P175" i="52"/>
  <c r="P176" i="52"/>
  <c r="P177" i="52"/>
  <c r="P178" i="52"/>
  <c r="P179" i="52"/>
  <c r="P180" i="52"/>
  <c r="P181" i="52"/>
  <c r="P182" i="52"/>
  <c r="P183" i="52"/>
  <c r="P184" i="52"/>
  <c r="P185" i="52"/>
  <c r="P186" i="52"/>
  <c r="P187" i="52"/>
  <c r="P188" i="52"/>
  <c r="P189" i="52"/>
  <c r="P190" i="52"/>
  <c r="P191" i="52"/>
  <c r="P192" i="52"/>
  <c r="P193" i="52"/>
  <c r="P194" i="52"/>
  <c r="P195" i="52"/>
  <c r="P196" i="52"/>
  <c r="P197" i="52"/>
  <c r="P198" i="52"/>
  <c r="P199" i="52"/>
  <c r="P200" i="52"/>
  <c r="P201" i="52"/>
  <c r="P202" i="52"/>
  <c r="P203" i="52"/>
  <c r="P204" i="52"/>
  <c r="P205" i="52"/>
  <c r="P206" i="52"/>
  <c r="P207" i="52"/>
  <c r="P208" i="52"/>
  <c r="P209" i="52"/>
  <c r="P210" i="52"/>
  <c r="P211" i="52"/>
  <c r="P212" i="52"/>
  <c r="P213" i="52"/>
  <c r="P214" i="52"/>
  <c r="P215" i="52"/>
  <c r="P216" i="52"/>
  <c r="P217" i="52"/>
  <c r="P218" i="52"/>
  <c r="P219" i="52"/>
  <c r="P220" i="52"/>
  <c r="P221" i="52"/>
  <c r="P222" i="52"/>
  <c r="P223" i="52"/>
  <c r="P224" i="52"/>
  <c r="P225" i="52"/>
  <c r="P226" i="52"/>
  <c r="P227" i="52"/>
  <c r="P228" i="52"/>
  <c r="P229" i="52"/>
  <c r="P230" i="52"/>
  <c r="P231" i="52"/>
  <c r="P232" i="52"/>
  <c r="P233" i="52"/>
  <c r="P234" i="52"/>
  <c r="P235" i="52"/>
  <c r="P236" i="52"/>
  <c r="P237" i="52"/>
  <c r="P238" i="52"/>
  <c r="P239" i="52"/>
  <c r="P240" i="52"/>
  <c r="P241" i="52"/>
  <c r="P242" i="52"/>
  <c r="P243" i="52"/>
  <c r="P244" i="52"/>
  <c r="P245" i="52"/>
  <c r="P246" i="52"/>
  <c r="P247" i="52"/>
  <c r="P248" i="52"/>
  <c r="P249" i="52"/>
  <c r="P250" i="52"/>
  <c r="P251" i="52"/>
  <c r="P252" i="52"/>
  <c r="P253" i="52"/>
  <c r="P254" i="52"/>
  <c r="P255" i="52"/>
  <c r="P256" i="52"/>
  <c r="P257" i="52"/>
  <c r="P258" i="52"/>
  <c r="P259" i="52"/>
  <c r="P260" i="52"/>
  <c r="P261" i="52"/>
  <c r="P262" i="52"/>
  <c r="P263" i="52"/>
  <c r="P264" i="52"/>
  <c r="P265" i="52"/>
  <c r="P266" i="52"/>
  <c r="P267" i="52"/>
  <c r="P268" i="52"/>
  <c r="P269" i="52"/>
  <c r="P270" i="52"/>
  <c r="P271" i="52"/>
  <c r="P272" i="52"/>
  <c r="P273" i="52"/>
  <c r="P274" i="52"/>
  <c r="P275" i="52"/>
  <c r="P276" i="52"/>
  <c r="P277" i="52"/>
  <c r="P278" i="52"/>
  <c r="P279" i="52"/>
  <c r="P280" i="52"/>
  <c r="P281" i="52"/>
  <c r="P282" i="52"/>
  <c r="P283" i="52"/>
  <c r="P284" i="52"/>
  <c r="P285" i="52"/>
  <c r="P286" i="52"/>
  <c r="P287" i="52"/>
  <c r="P288" i="52"/>
  <c r="P289" i="52"/>
  <c r="P290" i="52"/>
  <c r="P291" i="52"/>
  <c r="P292" i="52"/>
  <c r="P293" i="52"/>
  <c r="P294" i="52"/>
  <c r="P295" i="52"/>
  <c r="P296" i="52"/>
  <c r="P297" i="52"/>
  <c r="P298" i="52"/>
  <c r="P299" i="52"/>
  <c r="P300" i="52"/>
  <c r="P301" i="52"/>
  <c r="P302" i="52"/>
  <c r="P303" i="52"/>
  <c r="P304" i="52"/>
  <c r="P305" i="52"/>
  <c r="P306" i="52"/>
  <c r="P307" i="52"/>
  <c r="P308" i="52"/>
  <c r="P309" i="52"/>
  <c r="P310" i="52"/>
  <c r="P311" i="52"/>
  <c r="P312" i="52"/>
  <c r="P313" i="52"/>
  <c r="P314" i="52"/>
  <c r="P315" i="52"/>
  <c r="P316" i="52"/>
  <c r="P317" i="52"/>
  <c r="P318" i="52"/>
  <c r="P319" i="52"/>
  <c r="P320" i="52"/>
  <c r="P321" i="52"/>
  <c r="P322" i="52"/>
  <c r="P323" i="52"/>
  <c r="P324" i="52"/>
  <c r="P325" i="52"/>
  <c r="P326" i="52"/>
  <c r="P327" i="52"/>
  <c r="P328" i="52"/>
  <c r="P329" i="52"/>
  <c r="P330" i="52"/>
  <c r="P331" i="52"/>
  <c r="P332" i="52"/>
  <c r="P333" i="52"/>
  <c r="P334" i="52"/>
  <c r="P335" i="52"/>
  <c r="P336" i="52"/>
  <c r="P337" i="52"/>
  <c r="P338" i="52"/>
  <c r="P339" i="52"/>
  <c r="P340" i="52"/>
  <c r="P341" i="52"/>
  <c r="P342" i="52"/>
  <c r="P343" i="52"/>
  <c r="P344" i="52"/>
  <c r="P345" i="52"/>
  <c r="P346" i="52"/>
  <c r="P347" i="52"/>
  <c r="P348" i="52"/>
  <c r="P349" i="52"/>
  <c r="P350" i="52"/>
  <c r="P351" i="52"/>
  <c r="P352" i="52"/>
  <c r="P353" i="52"/>
  <c r="P354" i="52"/>
  <c r="P355" i="52"/>
  <c r="P356" i="52"/>
  <c r="P357" i="52"/>
  <c r="P358" i="52"/>
  <c r="P359" i="52"/>
  <c r="P360" i="52"/>
  <c r="P361" i="52"/>
  <c r="P362" i="52"/>
  <c r="P363" i="52"/>
  <c r="P364" i="52"/>
  <c r="P365" i="52"/>
  <c r="P366" i="52"/>
  <c r="P367" i="52"/>
  <c r="P368" i="52"/>
  <c r="P369" i="52"/>
  <c r="P370" i="52"/>
  <c r="P371" i="52"/>
  <c r="P372" i="52"/>
  <c r="P373" i="52"/>
  <c r="P374" i="52"/>
  <c r="P375" i="52"/>
  <c r="P376" i="52"/>
  <c r="P377" i="52"/>
  <c r="P378" i="52"/>
  <c r="P379" i="52"/>
  <c r="P380" i="52"/>
  <c r="P381" i="52"/>
  <c r="P382" i="52"/>
  <c r="P383" i="52"/>
  <c r="P384" i="52"/>
  <c r="P385" i="52"/>
  <c r="P386" i="52"/>
  <c r="P387" i="52"/>
  <c r="P388" i="52"/>
  <c r="P389" i="52"/>
  <c r="P390" i="52"/>
  <c r="P391" i="52"/>
  <c r="P392" i="52"/>
  <c r="P393" i="52"/>
  <c r="P394" i="52"/>
  <c r="P395" i="52"/>
  <c r="P396" i="52"/>
  <c r="P397" i="52"/>
  <c r="P398" i="52"/>
  <c r="P399" i="52"/>
  <c r="P400" i="52"/>
  <c r="P401" i="52"/>
  <c r="P402" i="52"/>
  <c r="P403" i="52"/>
  <c r="P404" i="52"/>
  <c r="P405" i="52"/>
  <c r="P406" i="52"/>
  <c r="P407" i="52"/>
  <c r="P408" i="52"/>
  <c r="P409" i="52"/>
  <c r="P410" i="52"/>
  <c r="P411" i="52"/>
  <c r="P412" i="52"/>
  <c r="P413" i="52"/>
  <c r="P414" i="52"/>
  <c r="P415" i="52"/>
  <c r="P416" i="52"/>
  <c r="P417" i="52"/>
  <c r="P418" i="52"/>
  <c r="P419" i="52"/>
  <c r="P420" i="52"/>
  <c r="P421" i="52"/>
  <c r="P422" i="52"/>
  <c r="P423" i="52"/>
  <c r="P424" i="52"/>
  <c r="P425" i="52"/>
  <c r="P426" i="52"/>
  <c r="P427" i="52"/>
  <c r="P428" i="52"/>
  <c r="P429" i="52"/>
  <c r="P430" i="52"/>
  <c r="P431" i="52"/>
  <c r="P432" i="52"/>
  <c r="P433" i="52"/>
  <c r="P434" i="52"/>
  <c r="P435" i="52"/>
  <c r="P436" i="52"/>
  <c r="P437" i="52"/>
  <c r="P438" i="52"/>
  <c r="P439" i="52"/>
  <c r="P440" i="52"/>
  <c r="P441" i="52"/>
  <c r="P442" i="52"/>
  <c r="P443" i="52"/>
  <c r="P444" i="52"/>
  <c r="P445" i="52"/>
  <c r="P446" i="52"/>
  <c r="P447" i="52"/>
  <c r="P448" i="52"/>
  <c r="P449" i="52"/>
  <c r="P450" i="52"/>
  <c r="P451" i="52"/>
  <c r="P452" i="52"/>
  <c r="P453" i="52"/>
  <c r="P454" i="52"/>
  <c r="P455" i="52"/>
  <c r="P456" i="52"/>
  <c r="P457" i="52"/>
  <c r="P458" i="52"/>
  <c r="P459" i="52"/>
  <c r="P460" i="52"/>
  <c r="P461" i="52"/>
  <c r="P462" i="52"/>
  <c r="P463" i="52"/>
  <c r="P464" i="52"/>
  <c r="P465" i="52"/>
  <c r="P466" i="52"/>
  <c r="P467" i="52"/>
  <c r="P468" i="52"/>
  <c r="P469" i="52"/>
  <c r="P470" i="52"/>
  <c r="P471" i="52"/>
  <c r="P472" i="52"/>
  <c r="P473" i="52"/>
  <c r="P474" i="52"/>
  <c r="P475" i="52"/>
  <c r="P476" i="52"/>
  <c r="P477" i="52"/>
  <c r="P478" i="52"/>
  <c r="P479" i="52"/>
  <c r="P480" i="52"/>
  <c r="P481" i="52"/>
  <c r="P482" i="52"/>
  <c r="P483" i="52"/>
  <c r="P484" i="52"/>
  <c r="P485" i="52"/>
  <c r="P486" i="52"/>
  <c r="P487" i="52"/>
  <c r="P488" i="52"/>
  <c r="P489" i="52"/>
  <c r="P490" i="52"/>
  <c r="P491" i="52"/>
  <c r="P492" i="52"/>
  <c r="P493" i="52"/>
  <c r="P494" i="52"/>
  <c r="P495" i="52"/>
  <c r="P496" i="52"/>
  <c r="P497" i="52"/>
  <c r="P498" i="52"/>
  <c r="P499" i="52"/>
  <c r="P500" i="52"/>
  <c r="P501" i="52"/>
  <c r="P502" i="52"/>
  <c r="P503" i="52"/>
  <c r="P504" i="52"/>
  <c r="P505" i="52"/>
  <c r="P506" i="52"/>
  <c r="P507" i="52"/>
  <c r="P508" i="52"/>
  <c r="P509" i="52"/>
  <c r="P510" i="52"/>
  <c r="P511" i="52"/>
  <c r="P512" i="52"/>
  <c r="P513" i="52"/>
  <c r="P514" i="52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103" i="7"/>
  <c r="P104" i="7"/>
  <c r="P105" i="7"/>
  <c r="P106" i="7"/>
  <c r="P107" i="7"/>
  <c r="P108" i="7"/>
  <c r="P109" i="7"/>
  <c r="P110" i="7"/>
  <c r="P111" i="7"/>
  <c r="P112" i="7"/>
  <c r="P113" i="7"/>
  <c r="P114" i="7"/>
  <c r="P115" i="7"/>
  <c r="P116" i="7"/>
  <c r="P117" i="7"/>
  <c r="P118" i="7"/>
  <c r="P119" i="7"/>
  <c r="P120" i="7"/>
  <c r="P121" i="7"/>
  <c r="P122" i="7"/>
  <c r="P123" i="7"/>
  <c r="P124" i="7"/>
  <c r="P125" i="7"/>
  <c r="P126" i="7"/>
  <c r="P127" i="7"/>
  <c r="P128" i="7"/>
  <c r="P129" i="7"/>
  <c r="P130" i="7"/>
  <c r="P131" i="7"/>
  <c r="P132" i="7"/>
  <c r="P133" i="7"/>
  <c r="P134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1" i="7"/>
  <c r="P152" i="7"/>
  <c r="P153" i="7"/>
  <c r="P154" i="7"/>
  <c r="P155" i="7"/>
  <c r="P156" i="7"/>
  <c r="P157" i="7"/>
  <c r="P158" i="7"/>
  <c r="P159" i="7"/>
  <c r="P160" i="7"/>
  <c r="P161" i="7"/>
  <c r="P162" i="7"/>
  <c r="P163" i="7"/>
  <c r="P164" i="7"/>
  <c r="P165" i="7"/>
  <c r="P166" i="7"/>
  <c r="P167" i="7"/>
  <c r="P168" i="7"/>
  <c r="P169" i="7"/>
  <c r="P170" i="7"/>
  <c r="P171" i="7"/>
  <c r="P172" i="7"/>
  <c r="P173" i="7"/>
  <c r="P174" i="7"/>
  <c r="P175" i="7"/>
  <c r="P176" i="7"/>
  <c r="P177" i="7"/>
  <c r="P178" i="7"/>
  <c r="P179" i="7"/>
  <c r="P180" i="7"/>
  <c r="P181" i="7"/>
  <c r="P182" i="7"/>
  <c r="P183" i="7"/>
  <c r="P184" i="7"/>
  <c r="P185" i="7"/>
  <c r="P186" i="7"/>
  <c r="P187" i="7"/>
  <c r="P188" i="7"/>
  <c r="P189" i="7"/>
  <c r="P190" i="7"/>
  <c r="P191" i="7"/>
  <c r="P192" i="7"/>
  <c r="P193" i="7"/>
  <c r="P194" i="7"/>
  <c r="P195" i="7"/>
  <c r="P196" i="7"/>
  <c r="P197" i="7"/>
  <c r="P198" i="7"/>
  <c r="P199" i="7"/>
  <c r="P200" i="7"/>
  <c r="P201" i="7"/>
  <c r="P202" i="7"/>
  <c r="P203" i="7"/>
  <c r="P204" i="7"/>
  <c r="P205" i="7"/>
  <c r="P206" i="7"/>
  <c r="P207" i="7"/>
  <c r="P208" i="7"/>
  <c r="P209" i="7"/>
  <c r="P210" i="7"/>
  <c r="P211" i="7"/>
  <c r="P212" i="7"/>
  <c r="P213" i="7"/>
  <c r="P214" i="7"/>
  <c r="P215" i="7"/>
  <c r="P216" i="7"/>
  <c r="P217" i="7"/>
  <c r="P218" i="7"/>
  <c r="P219" i="7"/>
  <c r="P220" i="7"/>
  <c r="P221" i="7"/>
  <c r="P222" i="7"/>
  <c r="P223" i="7"/>
  <c r="P224" i="7"/>
  <c r="P225" i="7"/>
  <c r="P226" i="7"/>
  <c r="P227" i="7"/>
  <c r="P228" i="7"/>
  <c r="P229" i="7"/>
  <c r="P230" i="7"/>
  <c r="P231" i="7"/>
  <c r="P232" i="7"/>
  <c r="P233" i="7"/>
  <c r="P234" i="7"/>
  <c r="P235" i="7"/>
  <c r="P236" i="7"/>
  <c r="P237" i="7"/>
  <c r="P238" i="7"/>
  <c r="P239" i="7"/>
  <c r="P240" i="7"/>
  <c r="P241" i="7"/>
  <c r="P242" i="7"/>
  <c r="P243" i="7"/>
  <c r="P244" i="7"/>
  <c r="P245" i="7"/>
  <c r="P246" i="7"/>
  <c r="P247" i="7"/>
  <c r="P248" i="7"/>
  <c r="P249" i="7"/>
  <c r="P250" i="7"/>
  <c r="P251" i="7"/>
  <c r="P252" i="7"/>
  <c r="P253" i="7"/>
  <c r="P254" i="7"/>
  <c r="P255" i="7"/>
  <c r="P256" i="7"/>
  <c r="P257" i="7"/>
  <c r="P258" i="7"/>
  <c r="P259" i="7"/>
  <c r="P260" i="7"/>
  <c r="P261" i="7"/>
  <c r="P262" i="7"/>
  <c r="P263" i="7"/>
  <c r="P264" i="7"/>
  <c r="P265" i="7"/>
  <c r="P266" i="7"/>
  <c r="P267" i="7"/>
  <c r="P268" i="7"/>
  <c r="P269" i="7"/>
  <c r="P270" i="7"/>
  <c r="P271" i="7"/>
  <c r="P272" i="7"/>
  <c r="P273" i="7"/>
  <c r="P274" i="7"/>
  <c r="P275" i="7"/>
  <c r="P276" i="7"/>
  <c r="P277" i="7"/>
  <c r="P278" i="7"/>
  <c r="P279" i="7"/>
  <c r="P280" i="7"/>
  <c r="P281" i="7"/>
  <c r="P282" i="7"/>
  <c r="P283" i="7"/>
  <c r="P284" i="7"/>
  <c r="P285" i="7"/>
  <c r="P286" i="7"/>
  <c r="P287" i="7"/>
  <c r="P288" i="7"/>
  <c r="P289" i="7"/>
  <c r="P290" i="7"/>
  <c r="P291" i="7"/>
  <c r="P292" i="7"/>
  <c r="P293" i="7"/>
  <c r="P294" i="7"/>
  <c r="P295" i="7"/>
  <c r="P296" i="7"/>
  <c r="P297" i="7"/>
  <c r="P298" i="7"/>
  <c r="P299" i="7"/>
  <c r="P300" i="7"/>
  <c r="P301" i="7"/>
  <c r="P302" i="7"/>
  <c r="P303" i="7"/>
  <c r="P304" i="7"/>
  <c r="P305" i="7"/>
  <c r="P306" i="7"/>
  <c r="P307" i="7"/>
  <c r="P308" i="7"/>
  <c r="P309" i="7"/>
  <c r="P310" i="7"/>
  <c r="P311" i="7"/>
  <c r="P312" i="7"/>
  <c r="P313" i="7"/>
  <c r="P314" i="7"/>
  <c r="P315" i="7"/>
  <c r="P316" i="7"/>
  <c r="P317" i="7"/>
  <c r="P318" i="7"/>
  <c r="P319" i="7"/>
  <c r="P320" i="7"/>
  <c r="P321" i="7"/>
  <c r="P322" i="7"/>
  <c r="P323" i="7"/>
  <c r="P324" i="7"/>
  <c r="P325" i="7"/>
  <c r="P326" i="7"/>
  <c r="P327" i="7"/>
  <c r="P328" i="7"/>
  <c r="P329" i="7"/>
  <c r="P330" i="7"/>
  <c r="P331" i="7"/>
  <c r="P332" i="7"/>
  <c r="P333" i="7"/>
  <c r="P334" i="7"/>
  <c r="P335" i="7"/>
  <c r="P336" i="7"/>
  <c r="P337" i="7"/>
  <c r="P338" i="7"/>
  <c r="P339" i="7"/>
  <c r="P340" i="7"/>
  <c r="P341" i="7"/>
  <c r="P342" i="7"/>
  <c r="P343" i="7"/>
  <c r="P344" i="7"/>
  <c r="P345" i="7"/>
  <c r="P346" i="7"/>
  <c r="P347" i="7"/>
  <c r="P348" i="7"/>
  <c r="P349" i="7"/>
  <c r="P350" i="7"/>
  <c r="P351" i="7"/>
  <c r="P352" i="7"/>
  <c r="P353" i="7"/>
  <c r="P354" i="7"/>
  <c r="P355" i="7"/>
  <c r="P356" i="7"/>
  <c r="P357" i="7"/>
  <c r="P358" i="7"/>
  <c r="P359" i="7"/>
  <c r="P360" i="7"/>
  <c r="P361" i="7"/>
  <c r="P362" i="7"/>
  <c r="P363" i="7"/>
  <c r="P364" i="7"/>
  <c r="P365" i="7"/>
  <c r="P366" i="7"/>
  <c r="P367" i="7"/>
  <c r="P368" i="7"/>
  <c r="P369" i="7"/>
  <c r="P370" i="7"/>
  <c r="P371" i="7"/>
  <c r="P372" i="7"/>
  <c r="P373" i="7"/>
  <c r="P374" i="7"/>
  <c r="P375" i="7"/>
  <c r="P376" i="7"/>
  <c r="P377" i="7"/>
  <c r="P378" i="7"/>
  <c r="P379" i="7"/>
  <c r="P380" i="7"/>
  <c r="P381" i="7"/>
  <c r="P382" i="7"/>
  <c r="P383" i="7"/>
  <c r="P384" i="7"/>
  <c r="P385" i="7"/>
  <c r="P386" i="7"/>
  <c r="P387" i="7"/>
  <c r="P388" i="7"/>
  <c r="P389" i="7"/>
  <c r="P390" i="7"/>
  <c r="P391" i="7"/>
  <c r="P392" i="7"/>
  <c r="P393" i="7"/>
  <c r="P394" i="7"/>
  <c r="P395" i="7"/>
  <c r="P396" i="7"/>
  <c r="P397" i="7"/>
  <c r="P398" i="7"/>
  <c r="P399" i="7"/>
  <c r="P400" i="7"/>
  <c r="P401" i="7"/>
  <c r="P402" i="7"/>
  <c r="P403" i="7"/>
  <c r="P404" i="7"/>
  <c r="P405" i="7"/>
  <c r="P406" i="7"/>
  <c r="P407" i="7"/>
  <c r="P408" i="7"/>
  <c r="P409" i="7"/>
  <c r="P410" i="7"/>
  <c r="P411" i="7"/>
  <c r="P412" i="7"/>
  <c r="P413" i="7"/>
  <c r="P414" i="7"/>
  <c r="P415" i="7"/>
  <c r="P416" i="7"/>
  <c r="P417" i="7"/>
  <c r="P418" i="7"/>
  <c r="P419" i="7"/>
  <c r="P420" i="7"/>
  <c r="P421" i="7"/>
  <c r="P422" i="7"/>
  <c r="P423" i="7"/>
  <c r="P424" i="7"/>
  <c r="P425" i="7"/>
  <c r="P426" i="7"/>
  <c r="P427" i="7"/>
  <c r="P428" i="7"/>
  <c r="P429" i="7"/>
  <c r="P430" i="7"/>
  <c r="P431" i="7"/>
  <c r="P432" i="7"/>
  <c r="P433" i="7"/>
  <c r="P434" i="7"/>
  <c r="P435" i="7"/>
  <c r="P436" i="7"/>
  <c r="P437" i="7"/>
  <c r="P438" i="7"/>
  <c r="P439" i="7"/>
  <c r="P440" i="7"/>
  <c r="P441" i="7"/>
  <c r="P442" i="7"/>
  <c r="P443" i="7"/>
  <c r="P444" i="7"/>
  <c r="P445" i="7"/>
  <c r="P446" i="7"/>
  <c r="P447" i="7"/>
  <c r="P448" i="7"/>
  <c r="P449" i="7"/>
  <c r="P450" i="7"/>
  <c r="P451" i="7"/>
  <c r="P452" i="7"/>
  <c r="P453" i="7"/>
  <c r="P454" i="7"/>
  <c r="P455" i="7"/>
  <c r="P456" i="7"/>
  <c r="P457" i="7"/>
  <c r="P458" i="7"/>
  <c r="P459" i="7"/>
  <c r="P460" i="7"/>
  <c r="P461" i="7"/>
  <c r="P462" i="7"/>
  <c r="P463" i="7"/>
  <c r="P464" i="7"/>
  <c r="P465" i="7"/>
  <c r="P466" i="7"/>
  <c r="P467" i="7"/>
  <c r="P468" i="7"/>
  <c r="P469" i="7"/>
  <c r="P470" i="7"/>
  <c r="P471" i="7"/>
  <c r="P472" i="7"/>
  <c r="P473" i="7"/>
  <c r="P474" i="7"/>
  <c r="P475" i="7"/>
  <c r="P476" i="7"/>
  <c r="P477" i="7"/>
  <c r="P478" i="7"/>
  <c r="P479" i="7"/>
  <c r="P480" i="7"/>
  <c r="P481" i="7"/>
  <c r="P482" i="7"/>
  <c r="P483" i="7"/>
  <c r="P484" i="7"/>
  <c r="P485" i="7"/>
  <c r="P486" i="7"/>
  <c r="P487" i="7"/>
  <c r="P488" i="7"/>
  <c r="P489" i="7"/>
  <c r="P490" i="7"/>
  <c r="P491" i="7"/>
  <c r="P492" i="7"/>
  <c r="P493" i="7"/>
  <c r="P494" i="7"/>
  <c r="P495" i="7"/>
  <c r="P496" i="7"/>
  <c r="P497" i="7"/>
  <c r="P498" i="7"/>
  <c r="P499" i="7"/>
  <c r="P500" i="7"/>
  <c r="P501" i="7"/>
  <c r="P502" i="7"/>
  <c r="P503" i="7"/>
  <c r="P504" i="7"/>
  <c r="P505" i="7"/>
  <c r="P506" i="7"/>
  <c r="P507" i="7"/>
  <c r="P508" i="7"/>
  <c r="P509" i="7"/>
  <c r="P510" i="7"/>
  <c r="P511" i="7"/>
  <c r="P512" i="7"/>
  <c r="P513" i="7"/>
  <c r="P514" i="7"/>
  <c r="P15" i="7"/>
  <c r="P9" i="7" s="1"/>
  <c r="P21" i="51"/>
  <c r="P22" i="51"/>
  <c r="P23" i="51"/>
  <c r="P24" i="51"/>
  <c r="P25" i="51"/>
  <c r="P26" i="51"/>
  <c r="P27" i="51"/>
  <c r="P28" i="51"/>
  <c r="P29" i="51"/>
  <c r="P30" i="51"/>
  <c r="P31" i="51"/>
  <c r="P32" i="51"/>
  <c r="P33" i="51"/>
  <c r="P34" i="51"/>
  <c r="P35" i="51"/>
  <c r="P36" i="51"/>
  <c r="P37" i="51"/>
  <c r="P38" i="51"/>
  <c r="P39" i="51"/>
  <c r="P40" i="51"/>
  <c r="P41" i="51"/>
  <c r="P42" i="51"/>
  <c r="P43" i="51"/>
  <c r="P44" i="51"/>
  <c r="P45" i="51"/>
  <c r="P46" i="51"/>
  <c r="P47" i="51"/>
  <c r="P48" i="51"/>
  <c r="P49" i="51"/>
  <c r="P50" i="51"/>
  <c r="P51" i="51"/>
  <c r="P52" i="51"/>
  <c r="P53" i="51"/>
  <c r="P54" i="51"/>
  <c r="P55" i="51"/>
  <c r="P56" i="51"/>
  <c r="P57" i="51"/>
  <c r="P58" i="51"/>
  <c r="P59" i="51"/>
  <c r="P60" i="51"/>
  <c r="P61" i="51"/>
  <c r="P62" i="51"/>
  <c r="P63" i="51"/>
  <c r="P64" i="51"/>
  <c r="P65" i="51"/>
  <c r="P66" i="51"/>
  <c r="P67" i="51"/>
  <c r="P68" i="51"/>
  <c r="P69" i="51"/>
  <c r="P70" i="51"/>
  <c r="P71" i="51"/>
  <c r="P72" i="51"/>
  <c r="P73" i="51"/>
  <c r="P74" i="51"/>
  <c r="P75" i="51"/>
  <c r="P76" i="51"/>
  <c r="P77" i="51"/>
  <c r="P78" i="51"/>
  <c r="P79" i="51"/>
  <c r="P80" i="51"/>
  <c r="P81" i="51"/>
  <c r="P82" i="51"/>
  <c r="P83" i="51"/>
  <c r="P84" i="51"/>
  <c r="P85" i="51"/>
  <c r="P86" i="51"/>
  <c r="P87" i="51"/>
  <c r="P88" i="51"/>
  <c r="P89" i="51"/>
  <c r="P90" i="51"/>
  <c r="P91" i="51"/>
  <c r="P92" i="51"/>
  <c r="P93" i="51"/>
  <c r="P94" i="51"/>
  <c r="P95" i="51"/>
  <c r="P96" i="51"/>
  <c r="P97" i="51"/>
  <c r="P98" i="51"/>
  <c r="P99" i="51"/>
  <c r="P100" i="51"/>
  <c r="P101" i="51"/>
  <c r="P102" i="51"/>
  <c r="P103" i="51"/>
  <c r="P104" i="51"/>
  <c r="P105" i="51"/>
  <c r="P106" i="51"/>
  <c r="P107" i="51"/>
  <c r="P108" i="51"/>
  <c r="P109" i="51"/>
  <c r="P110" i="51"/>
  <c r="P111" i="51"/>
  <c r="P112" i="51"/>
  <c r="P113" i="51"/>
  <c r="P114" i="51"/>
  <c r="P115" i="51"/>
  <c r="P116" i="51"/>
  <c r="P117" i="51"/>
  <c r="P118" i="51"/>
  <c r="P119" i="51"/>
  <c r="P120" i="51"/>
  <c r="P121" i="51"/>
  <c r="P122" i="51"/>
  <c r="P123" i="51"/>
  <c r="P124" i="51"/>
  <c r="P125" i="51"/>
  <c r="P126" i="51"/>
  <c r="P127" i="51"/>
  <c r="P128" i="51"/>
  <c r="P129" i="51"/>
  <c r="P130" i="51"/>
  <c r="P131" i="51"/>
  <c r="P132" i="51"/>
  <c r="P133" i="51"/>
  <c r="P134" i="51"/>
  <c r="P135" i="51"/>
  <c r="P136" i="51"/>
  <c r="P137" i="51"/>
  <c r="P138" i="51"/>
  <c r="P139" i="51"/>
  <c r="P140" i="51"/>
  <c r="P141" i="51"/>
  <c r="P142" i="51"/>
  <c r="P143" i="51"/>
  <c r="P144" i="51"/>
  <c r="P145" i="51"/>
  <c r="P146" i="51"/>
  <c r="P147" i="51"/>
  <c r="P148" i="51"/>
  <c r="P149" i="51"/>
  <c r="P150" i="51"/>
  <c r="P151" i="51"/>
  <c r="P152" i="51"/>
  <c r="P153" i="51"/>
  <c r="P154" i="51"/>
  <c r="P155" i="51"/>
  <c r="P156" i="51"/>
  <c r="P157" i="51"/>
  <c r="P158" i="51"/>
  <c r="P159" i="51"/>
  <c r="P160" i="51"/>
  <c r="P161" i="51"/>
  <c r="P162" i="51"/>
  <c r="P163" i="51"/>
  <c r="P164" i="51"/>
  <c r="P165" i="51"/>
  <c r="P166" i="51"/>
  <c r="P167" i="51"/>
  <c r="P168" i="51"/>
  <c r="P169" i="51"/>
  <c r="P170" i="51"/>
  <c r="P171" i="51"/>
  <c r="P172" i="51"/>
  <c r="P173" i="51"/>
  <c r="P174" i="51"/>
  <c r="P175" i="51"/>
  <c r="P176" i="51"/>
  <c r="P177" i="51"/>
  <c r="P178" i="51"/>
  <c r="P179" i="51"/>
  <c r="P180" i="51"/>
  <c r="P181" i="51"/>
  <c r="P182" i="51"/>
  <c r="P183" i="51"/>
  <c r="P184" i="51"/>
  <c r="P185" i="51"/>
  <c r="P186" i="51"/>
  <c r="P187" i="51"/>
  <c r="P188" i="51"/>
  <c r="P189" i="51"/>
  <c r="P190" i="51"/>
  <c r="P191" i="51"/>
  <c r="P192" i="51"/>
  <c r="P193" i="51"/>
  <c r="P194" i="51"/>
  <c r="P195" i="51"/>
  <c r="P196" i="51"/>
  <c r="P197" i="51"/>
  <c r="P198" i="51"/>
  <c r="P199" i="51"/>
  <c r="P200" i="51"/>
  <c r="P201" i="51"/>
  <c r="P202" i="51"/>
  <c r="P203" i="51"/>
  <c r="P204" i="51"/>
  <c r="P205" i="51"/>
  <c r="P206" i="51"/>
  <c r="P207" i="51"/>
  <c r="P208" i="51"/>
  <c r="P209" i="51"/>
  <c r="P210" i="51"/>
  <c r="P211" i="51"/>
  <c r="P212" i="51"/>
  <c r="P213" i="51"/>
  <c r="P214" i="51"/>
  <c r="P215" i="51"/>
  <c r="P216" i="51"/>
  <c r="P217" i="51"/>
  <c r="P218" i="51"/>
  <c r="P219" i="51"/>
  <c r="P220" i="51"/>
  <c r="P221" i="51"/>
  <c r="P222" i="51"/>
  <c r="P223" i="51"/>
  <c r="P224" i="51"/>
  <c r="P225" i="51"/>
  <c r="P226" i="51"/>
  <c r="P227" i="51"/>
  <c r="P228" i="51"/>
  <c r="P229" i="51"/>
  <c r="P230" i="51"/>
  <c r="P231" i="51"/>
  <c r="P232" i="51"/>
  <c r="P233" i="51"/>
  <c r="P234" i="51"/>
  <c r="P235" i="51"/>
  <c r="P236" i="51"/>
  <c r="P237" i="51"/>
  <c r="P238" i="51"/>
  <c r="P239" i="51"/>
  <c r="P240" i="51"/>
  <c r="P241" i="51"/>
  <c r="P242" i="51"/>
  <c r="P243" i="51"/>
  <c r="P244" i="51"/>
  <c r="P245" i="51"/>
  <c r="P246" i="51"/>
  <c r="P247" i="51"/>
  <c r="P248" i="51"/>
  <c r="P249" i="51"/>
  <c r="P250" i="51"/>
  <c r="P251" i="51"/>
  <c r="P252" i="51"/>
  <c r="P253" i="51"/>
  <c r="P254" i="51"/>
  <c r="P255" i="51"/>
  <c r="P256" i="51"/>
  <c r="P257" i="51"/>
  <c r="P258" i="51"/>
  <c r="P259" i="51"/>
  <c r="P260" i="51"/>
  <c r="P261" i="51"/>
  <c r="P262" i="51"/>
  <c r="P263" i="51"/>
  <c r="P264" i="51"/>
  <c r="P265" i="51"/>
  <c r="P266" i="51"/>
  <c r="P267" i="51"/>
  <c r="P268" i="51"/>
  <c r="P269" i="51"/>
  <c r="P270" i="51"/>
  <c r="P271" i="51"/>
  <c r="P272" i="51"/>
  <c r="P273" i="51"/>
  <c r="P274" i="51"/>
  <c r="P275" i="51"/>
  <c r="P276" i="51"/>
  <c r="P277" i="51"/>
  <c r="P278" i="51"/>
  <c r="P279" i="51"/>
  <c r="P280" i="51"/>
  <c r="P281" i="51"/>
  <c r="P282" i="51"/>
  <c r="P283" i="51"/>
  <c r="P284" i="51"/>
  <c r="P285" i="51"/>
  <c r="P286" i="51"/>
  <c r="P287" i="51"/>
  <c r="P288" i="51"/>
  <c r="P289" i="51"/>
  <c r="P290" i="51"/>
  <c r="P291" i="51"/>
  <c r="P292" i="51"/>
  <c r="P293" i="51"/>
  <c r="P294" i="51"/>
  <c r="P295" i="51"/>
  <c r="P296" i="51"/>
  <c r="P297" i="51"/>
  <c r="P298" i="51"/>
  <c r="P299" i="51"/>
  <c r="P300" i="51"/>
  <c r="P301" i="51"/>
  <c r="P302" i="51"/>
  <c r="P303" i="51"/>
  <c r="P304" i="51"/>
  <c r="P305" i="51"/>
  <c r="P306" i="51"/>
  <c r="P307" i="51"/>
  <c r="P308" i="51"/>
  <c r="P309" i="51"/>
  <c r="P310" i="51"/>
  <c r="P311" i="51"/>
  <c r="P312" i="51"/>
  <c r="P313" i="51"/>
  <c r="P314" i="51"/>
  <c r="P315" i="51"/>
  <c r="P316" i="51"/>
  <c r="P317" i="51"/>
  <c r="P318" i="51"/>
  <c r="P319" i="51"/>
  <c r="P320" i="51"/>
  <c r="P321" i="51"/>
  <c r="P322" i="51"/>
  <c r="P323" i="51"/>
  <c r="P324" i="51"/>
  <c r="P325" i="51"/>
  <c r="P326" i="51"/>
  <c r="P327" i="51"/>
  <c r="P328" i="51"/>
  <c r="P329" i="51"/>
  <c r="P330" i="51"/>
  <c r="P331" i="51"/>
  <c r="P332" i="51"/>
  <c r="P333" i="51"/>
  <c r="P334" i="51"/>
  <c r="P335" i="51"/>
  <c r="P336" i="51"/>
  <c r="P337" i="51"/>
  <c r="P338" i="51"/>
  <c r="P339" i="51"/>
  <c r="P340" i="51"/>
  <c r="P341" i="51"/>
  <c r="P342" i="51"/>
  <c r="P343" i="51"/>
  <c r="P344" i="51"/>
  <c r="P345" i="51"/>
  <c r="P346" i="51"/>
  <c r="P347" i="51"/>
  <c r="P348" i="51"/>
  <c r="P349" i="51"/>
  <c r="P350" i="51"/>
  <c r="P351" i="51"/>
  <c r="P352" i="51"/>
  <c r="P353" i="51"/>
  <c r="P354" i="51"/>
  <c r="P355" i="51"/>
  <c r="P356" i="51"/>
  <c r="P357" i="51"/>
  <c r="P358" i="51"/>
  <c r="P359" i="51"/>
  <c r="P360" i="51"/>
  <c r="P361" i="51"/>
  <c r="P362" i="51"/>
  <c r="P363" i="51"/>
  <c r="P364" i="51"/>
  <c r="P365" i="51"/>
  <c r="P366" i="51"/>
  <c r="P367" i="51"/>
  <c r="P368" i="51"/>
  <c r="P369" i="51"/>
  <c r="P370" i="51"/>
  <c r="P371" i="51"/>
  <c r="P372" i="51"/>
  <c r="P373" i="51"/>
  <c r="P374" i="51"/>
  <c r="P375" i="51"/>
  <c r="P376" i="51"/>
  <c r="P377" i="51"/>
  <c r="P378" i="51"/>
  <c r="P379" i="51"/>
  <c r="P380" i="51"/>
  <c r="P381" i="51"/>
  <c r="P382" i="51"/>
  <c r="P383" i="51"/>
  <c r="P384" i="51"/>
  <c r="P385" i="51"/>
  <c r="P386" i="51"/>
  <c r="P387" i="51"/>
  <c r="P388" i="51"/>
  <c r="P389" i="51"/>
  <c r="P390" i="51"/>
  <c r="P391" i="51"/>
  <c r="P392" i="51"/>
  <c r="P393" i="51"/>
  <c r="P394" i="51"/>
  <c r="P395" i="51"/>
  <c r="P396" i="51"/>
  <c r="P397" i="51"/>
  <c r="P398" i="51"/>
  <c r="P399" i="51"/>
  <c r="P400" i="51"/>
  <c r="P401" i="51"/>
  <c r="P402" i="51"/>
  <c r="P403" i="51"/>
  <c r="P404" i="51"/>
  <c r="P405" i="51"/>
  <c r="P406" i="51"/>
  <c r="P407" i="51"/>
  <c r="P408" i="51"/>
  <c r="P409" i="51"/>
  <c r="P410" i="51"/>
  <c r="P411" i="51"/>
  <c r="P412" i="51"/>
  <c r="P413" i="51"/>
  <c r="P414" i="51"/>
  <c r="P415" i="51"/>
  <c r="P416" i="51"/>
  <c r="P417" i="51"/>
  <c r="P418" i="51"/>
  <c r="P419" i="51"/>
  <c r="P420" i="51"/>
  <c r="P421" i="51"/>
  <c r="P422" i="51"/>
  <c r="P423" i="51"/>
  <c r="P424" i="51"/>
  <c r="P425" i="51"/>
  <c r="P426" i="51"/>
  <c r="P427" i="51"/>
  <c r="P428" i="51"/>
  <c r="P429" i="51"/>
  <c r="P430" i="51"/>
  <c r="P431" i="51"/>
  <c r="P432" i="51"/>
  <c r="P433" i="51"/>
  <c r="P434" i="51"/>
  <c r="P435" i="51"/>
  <c r="P436" i="51"/>
  <c r="P437" i="51"/>
  <c r="P438" i="51"/>
  <c r="P439" i="51"/>
  <c r="P440" i="51"/>
  <c r="P441" i="51"/>
  <c r="P442" i="51"/>
  <c r="P443" i="51"/>
  <c r="P444" i="51"/>
  <c r="P445" i="51"/>
  <c r="P446" i="51"/>
  <c r="P447" i="51"/>
  <c r="P448" i="51"/>
  <c r="P449" i="51"/>
  <c r="P450" i="51"/>
  <c r="P451" i="51"/>
  <c r="P452" i="51"/>
  <c r="P453" i="51"/>
  <c r="P454" i="51"/>
  <c r="P455" i="51"/>
  <c r="P456" i="51"/>
  <c r="P457" i="51"/>
  <c r="P458" i="51"/>
  <c r="P459" i="51"/>
  <c r="P460" i="51"/>
  <c r="P461" i="51"/>
  <c r="P462" i="51"/>
  <c r="P463" i="51"/>
  <c r="P464" i="51"/>
  <c r="P465" i="51"/>
  <c r="P466" i="51"/>
  <c r="P467" i="51"/>
  <c r="P468" i="51"/>
  <c r="P469" i="51"/>
  <c r="P470" i="51"/>
  <c r="P471" i="51"/>
  <c r="P472" i="51"/>
  <c r="P473" i="51"/>
  <c r="P474" i="51"/>
  <c r="P475" i="51"/>
  <c r="P476" i="51"/>
  <c r="P477" i="51"/>
  <c r="P478" i="51"/>
  <c r="P479" i="51"/>
  <c r="P480" i="51"/>
  <c r="P481" i="51"/>
  <c r="P482" i="51"/>
  <c r="P483" i="51"/>
  <c r="P484" i="51"/>
  <c r="P485" i="51"/>
  <c r="P486" i="51"/>
  <c r="P487" i="51"/>
  <c r="P488" i="51"/>
  <c r="P489" i="51"/>
  <c r="P490" i="51"/>
  <c r="P491" i="51"/>
  <c r="P492" i="51"/>
  <c r="P493" i="51"/>
  <c r="P494" i="51"/>
  <c r="P495" i="51"/>
  <c r="P496" i="51"/>
  <c r="P497" i="51"/>
  <c r="P498" i="51"/>
  <c r="P499" i="51"/>
  <c r="P500" i="51"/>
  <c r="P501" i="51"/>
  <c r="P502" i="51"/>
  <c r="P503" i="51"/>
  <c r="P504" i="51"/>
  <c r="P505" i="51"/>
  <c r="P506" i="51"/>
  <c r="P507" i="51"/>
  <c r="P508" i="51"/>
  <c r="P509" i="51"/>
  <c r="P510" i="51"/>
  <c r="P511" i="51"/>
  <c r="P512" i="51"/>
  <c r="P513" i="51"/>
  <c r="P514" i="51"/>
  <c r="P16" i="8"/>
  <c r="P17" i="8"/>
  <c r="P18" i="8"/>
  <c r="P19" i="8"/>
  <c r="P20" i="8"/>
  <c r="P21" i="8"/>
  <c r="P22" i="8"/>
  <c r="P23" i="8"/>
  <c r="P24" i="8"/>
  <c r="P25" i="8"/>
  <c r="P26" i="8"/>
  <c r="P27" i="8"/>
  <c r="P28" i="8"/>
  <c r="P29" i="8"/>
  <c r="P30" i="8"/>
  <c r="P31" i="8"/>
  <c r="P32" i="8"/>
  <c r="P33" i="8"/>
  <c r="P34" i="8"/>
  <c r="P35" i="8"/>
  <c r="P36" i="8"/>
  <c r="P37" i="8"/>
  <c r="P38" i="8"/>
  <c r="P39" i="8"/>
  <c r="P40" i="8"/>
  <c r="P41" i="8"/>
  <c r="P42" i="8"/>
  <c r="P43" i="8"/>
  <c r="P44" i="8"/>
  <c r="P45" i="8"/>
  <c r="P46" i="8"/>
  <c r="P47" i="8"/>
  <c r="P48" i="8"/>
  <c r="P49" i="8"/>
  <c r="P50" i="8"/>
  <c r="P51" i="8"/>
  <c r="P52" i="8"/>
  <c r="P53" i="8"/>
  <c r="P54" i="8"/>
  <c r="P55" i="8"/>
  <c r="P56" i="8"/>
  <c r="P57" i="8"/>
  <c r="P58" i="8"/>
  <c r="P59" i="8"/>
  <c r="P60" i="8"/>
  <c r="P61" i="8"/>
  <c r="P62" i="8"/>
  <c r="P63" i="8"/>
  <c r="P64" i="8"/>
  <c r="P65" i="8"/>
  <c r="P66" i="8"/>
  <c r="P67" i="8"/>
  <c r="P68" i="8"/>
  <c r="P69" i="8"/>
  <c r="P70" i="8"/>
  <c r="P71" i="8"/>
  <c r="P72" i="8"/>
  <c r="P73" i="8"/>
  <c r="P74" i="8"/>
  <c r="P75" i="8"/>
  <c r="P76" i="8"/>
  <c r="P77" i="8"/>
  <c r="P78" i="8"/>
  <c r="P79" i="8"/>
  <c r="P80" i="8"/>
  <c r="P81" i="8"/>
  <c r="P82" i="8"/>
  <c r="P83" i="8"/>
  <c r="P84" i="8"/>
  <c r="P85" i="8"/>
  <c r="P86" i="8"/>
  <c r="P87" i="8"/>
  <c r="P88" i="8"/>
  <c r="P89" i="8"/>
  <c r="P90" i="8"/>
  <c r="P91" i="8"/>
  <c r="P92" i="8"/>
  <c r="P93" i="8"/>
  <c r="P94" i="8"/>
  <c r="P95" i="8"/>
  <c r="P96" i="8"/>
  <c r="P97" i="8"/>
  <c r="P98" i="8"/>
  <c r="P99" i="8"/>
  <c r="P100" i="8"/>
  <c r="P101" i="8"/>
  <c r="P102" i="8"/>
  <c r="P103" i="8"/>
  <c r="P104" i="8"/>
  <c r="P105" i="8"/>
  <c r="P106" i="8"/>
  <c r="P107" i="8"/>
  <c r="P108" i="8"/>
  <c r="P109" i="8"/>
  <c r="P110" i="8"/>
  <c r="P111" i="8"/>
  <c r="P112" i="8"/>
  <c r="P113" i="8"/>
  <c r="P114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P127" i="8"/>
  <c r="P128" i="8"/>
  <c r="P129" i="8"/>
  <c r="P130" i="8"/>
  <c r="P131" i="8"/>
  <c r="P132" i="8"/>
  <c r="P133" i="8"/>
  <c r="P134" i="8"/>
  <c r="P135" i="8"/>
  <c r="P136" i="8"/>
  <c r="P137" i="8"/>
  <c r="P138" i="8"/>
  <c r="P139" i="8"/>
  <c r="P140" i="8"/>
  <c r="P141" i="8"/>
  <c r="P142" i="8"/>
  <c r="P143" i="8"/>
  <c r="P144" i="8"/>
  <c r="P145" i="8"/>
  <c r="P146" i="8"/>
  <c r="P147" i="8"/>
  <c r="P148" i="8"/>
  <c r="P149" i="8"/>
  <c r="P150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P163" i="8"/>
  <c r="P164" i="8"/>
  <c r="P165" i="8"/>
  <c r="P166" i="8"/>
  <c r="P167" i="8"/>
  <c r="P168" i="8"/>
  <c r="P169" i="8"/>
  <c r="P170" i="8"/>
  <c r="P171" i="8"/>
  <c r="P172" i="8"/>
  <c r="P173" i="8"/>
  <c r="P174" i="8"/>
  <c r="P175" i="8"/>
  <c r="P176" i="8"/>
  <c r="P177" i="8"/>
  <c r="P178" i="8"/>
  <c r="P179" i="8"/>
  <c r="P180" i="8"/>
  <c r="P181" i="8"/>
  <c r="P182" i="8"/>
  <c r="P183" i="8"/>
  <c r="P184" i="8"/>
  <c r="P185" i="8"/>
  <c r="P186" i="8"/>
  <c r="P187" i="8"/>
  <c r="P188" i="8"/>
  <c r="P189" i="8"/>
  <c r="P190" i="8"/>
  <c r="P191" i="8"/>
  <c r="P192" i="8"/>
  <c r="P193" i="8"/>
  <c r="P194" i="8"/>
  <c r="P195" i="8"/>
  <c r="P196" i="8"/>
  <c r="P197" i="8"/>
  <c r="P198" i="8"/>
  <c r="P199" i="8"/>
  <c r="P200" i="8"/>
  <c r="P201" i="8"/>
  <c r="P202" i="8"/>
  <c r="P203" i="8"/>
  <c r="P204" i="8"/>
  <c r="P205" i="8"/>
  <c r="P206" i="8"/>
  <c r="P207" i="8"/>
  <c r="P208" i="8"/>
  <c r="P209" i="8"/>
  <c r="P210" i="8"/>
  <c r="P211" i="8"/>
  <c r="P212" i="8"/>
  <c r="P213" i="8"/>
  <c r="P214" i="8"/>
  <c r="P215" i="8"/>
  <c r="P216" i="8"/>
  <c r="P217" i="8"/>
  <c r="P218" i="8"/>
  <c r="P219" i="8"/>
  <c r="P220" i="8"/>
  <c r="P221" i="8"/>
  <c r="P222" i="8"/>
  <c r="P223" i="8"/>
  <c r="P224" i="8"/>
  <c r="P225" i="8"/>
  <c r="P226" i="8"/>
  <c r="P227" i="8"/>
  <c r="P228" i="8"/>
  <c r="P229" i="8"/>
  <c r="P230" i="8"/>
  <c r="P231" i="8"/>
  <c r="P232" i="8"/>
  <c r="P233" i="8"/>
  <c r="P234" i="8"/>
  <c r="P235" i="8"/>
  <c r="P236" i="8"/>
  <c r="P237" i="8"/>
  <c r="P238" i="8"/>
  <c r="P239" i="8"/>
  <c r="P240" i="8"/>
  <c r="P241" i="8"/>
  <c r="P242" i="8"/>
  <c r="P243" i="8"/>
  <c r="P244" i="8"/>
  <c r="P245" i="8"/>
  <c r="P246" i="8"/>
  <c r="P247" i="8"/>
  <c r="P248" i="8"/>
  <c r="P249" i="8"/>
  <c r="P250" i="8"/>
  <c r="P251" i="8"/>
  <c r="P252" i="8"/>
  <c r="P253" i="8"/>
  <c r="P254" i="8"/>
  <c r="P255" i="8"/>
  <c r="P256" i="8"/>
  <c r="P257" i="8"/>
  <c r="P258" i="8"/>
  <c r="P259" i="8"/>
  <c r="P260" i="8"/>
  <c r="P261" i="8"/>
  <c r="P262" i="8"/>
  <c r="P263" i="8"/>
  <c r="P264" i="8"/>
  <c r="P265" i="8"/>
  <c r="P266" i="8"/>
  <c r="P267" i="8"/>
  <c r="P268" i="8"/>
  <c r="P269" i="8"/>
  <c r="P270" i="8"/>
  <c r="P271" i="8"/>
  <c r="P272" i="8"/>
  <c r="P273" i="8"/>
  <c r="P274" i="8"/>
  <c r="P275" i="8"/>
  <c r="P276" i="8"/>
  <c r="P277" i="8"/>
  <c r="P278" i="8"/>
  <c r="P279" i="8"/>
  <c r="P280" i="8"/>
  <c r="P281" i="8"/>
  <c r="P282" i="8"/>
  <c r="P283" i="8"/>
  <c r="P284" i="8"/>
  <c r="P285" i="8"/>
  <c r="P286" i="8"/>
  <c r="P287" i="8"/>
  <c r="P288" i="8"/>
  <c r="P289" i="8"/>
  <c r="P290" i="8"/>
  <c r="P291" i="8"/>
  <c r="P292" i="8"/>
  <c r="P293" i="8"/>
  <c r="P294" i="8"/>
  <c r="P295" i="8"/>
  <c r="P296" i="8"/>
  <c r="P297" i="8"/>
  <c r="P298" i="8"/>
  <c r="P299" i="8"/>
  <c r="P300" i="8"/>
  <c r="P301" i="8"/>
  <c r="P302" i="8"/>
  <c r="P303" i="8"/>
  <c r="P304" i="8"/>
  <c r="P305" i="8"/>
  <c r="P306" i="8"/>
  <c r="P307" i="8"/>
  <c r="P308" i="8"/>
  <c r="P309" i="8"/>
  <c r="P310" i="8"/>
  <c r="P311" i="8"/>
  <c r="P312" i="8"/>
  <c r="P313" i="8"/>
  <c r="P314" i="8"/>
  <c r="P315" i="8"/>
  <c r="P316" i="8"/>
  <c r="P317" i="8"/>
  <c r="P318" i="8"/>
  <c r="P319" i="8"/>
  <c r="P320" i="8"/>
  <c r="P321" i="8"/>
  <c r="P322" i="8"/>
  <c r="P323" i="8"/>
  <c r="P324" i="8"/>
  <c r="P325" i="8"/>
  <c r="P326" i="8"/>
  <c r="P327" i="8"/>
  <c r="P328" i="8"/>
  <c r="P329" i="8"/>
  <c r="P330" i="8"/>
  <c r="P331" i="8"/>
  <c r="P332" i="8"/>
  <c r="P333" i="8"/>
  <c r="P334" i="8"/>
  <c r="P335" i="8"/>
  <c r="P336" i="8"/>
  <c r="P337" i="8"/>
  <c r="P338" i="8"/>
  <c r="P339" i="8"/>
  <c r="P340" i="8"/>
  <c r="P341" i="8"/>
  <c r="P342" i="8"/>
  <c r="P343" i="8"/>
  <c r="P344" i="8"/>
  <c r="P345" i="8"/>
  <c r="P346" i="8"/>
  <c r="P347" i="8"/>
  <c r="P348" i="8"/>
  <c r="P349" i="8"/>
  <c r="P350" i="8"/>
  <c r="P351" i="8"/>
  <c r="P352" i="8"/>
  <c r="P353" i="8"/>
  <c r="P354" i="8"/>
  <c r="P355" i="8"/>
  <c r="P356" i="8"/>
  <c r="P357" i="8"/>
  <c r="P358" i="8"/>
  <c r="P359" i="8"/>
  <c r="P360" i="8"/>
  <c r="P361" i="8"/>
  <c r="P362" i="8"/>
  <c r="P363" i="8"/>
  <c r="P364" i="8"/>
  <c r="P365" i="8"/>
  <c r="P366" i="8"/>
  <c r="P367" i="8"/>
  <c r="P368" i="8"/>
  <c r="P369" i="8"/>
  <c r="P370" i="8"/>
  <c r="P371" i="8"/>
  <c r="P372" i="8"/>
  <c r="P373" i="8"/>
  <c r="P374" i="8"/>
  <c r="P375" i="8"/>
  <c r="P376" i="8"/>
  <c r="P377" i="8"/>
  <c r="P378" i="8"/>
  <c r="P379" i="8"/>
  <c r="P380" i="8"/>
  <c r="P381" i="8"/>
  <c r="P382" i="8"/>
  <c r="P383" i="8"/>
  <c r="P384" i="8"/>
  <c r="P385" i="8"/>
  <c r="P386" i="8"/>
  <c r="P387" i="8"/>
  <c r="P388" i="8"/>
  <c r="P389" i="8"/>
  <c r="P390" i="8"/>
  <c r="P391" i="8"/>
  <c r="P392" i="8"/>
  <c r="P393" i="8"/>
  <c r="P394" i="8"/>
  <c r="P395" i="8"/>
  <c r="P396" i="8"/>
  <c r="P397" i="8"/>
  <c r="P398" i="8"/>
  <c r="P399" i="8"/>
  <c r="P400" i="8"/>
  <c r="P401" i="8"/>
  <c r="P402" i="8"/>
  <c r="P403" i="8"/>
  <c r="P404" i="8"/>
  <c r="P405" i="8"/>
  <c r="P406" i="8"/>
  <c r="P407" i="8"/>
  <c r="P408" i="8"/>
  <c r="P409" i="8"/>
  <c r="P410" i="8"/>
  <c r="P411" i="8"/>
  <c r="P412" i="8"/>
  <c r="P413" i="8"/>
  <c r="P414" i="8"/>
  <c r="P415" i="8"/>
  <c r="P416" i="8"/>
  <c r="P417" i="8"/>
  <c r="P418" i="8"/>
  <c r="P419" i="8"/>
  <c r="P420" i="8"/>
  <c r="P421" i="8"/>
  <c r="P422" i="8"/>
  <c r="P423" i="8"/>
  <c r="P424" i="8"/>
  <c r="P425" i="8"/>
  <c r="P426" i="8"/>
  <c r="P427" i="8"/>
  <c r="P428" i="8"/>
  <c r="P429" i="8"/>
  <c r="P430" i="8"/>
  <c r="P431" i="8"/>
  <c r="P432" i="8"/>
  <c r="P433" i="8"/>
  <c r="P434" i="8"/>
  <c r="P435" i="8"/>
  <c r="P436" i="8"/>
  <c r="P437" i="8"/>
  <c r="P438" i="8"/>
  <c r="P439" i="8"/>
  <c r="P440" i="8"/>
  <c r="P441" i="8"/>
  <c r="P442" i="8"/>
  <c r="P443" i="8"/>
  <c r="P444" i="8"/>
  <c r="P445" i="8"/>
  <c r="P446" i="8"/>
  <c r="P447" i="8"/>
  <c r="P448" i="8"/>
  <c r="P449" i="8"/>
  <c r="P450" i="8"/>
  <c r="P451" i="8"/>
  <c r="P452" i="8"/>
  <c r="P453" i="8"/>
  <c r="P454" i="8"/>
  <c r="P455" i="8"/>
  <c r="P456" i="8"/>
  <c r="P457" i="8"/>
  <c r="P458" i="8"/>
  <c r="P459" i="8"/>
  <c r="P460" i="8"/>
  <c r="P461" i="8"/>
  <c r="P462" i="8"/>
  <c r="P463" i="8"/>
  <c r="P464" i="8"/>
  <c r="P465" i="8"/>
  <c r="P466" i="8"/>
  <c r="P467" i="8"/>
  <c r="P468" i="8"/>
  <c r="P469" i="8"/>
  <c r="P470" i="8"/>
  <c r="P471" i="8"/>
  <c r="P472" i="8"/>
  <c r="P473" i="8"/>
  <c r="P474" i="8"/>
  <c r="P475" i="8"/>
  <c r="P476" i="8"/>
  <c r="P477" i="8"/>
  <c r="P478" i="8"/>
  <c r="P479" i="8"/>
  <c r="P480" i="8"/>
  <c r="P481" i="8"/>
  <c r="P482" i="8"/>
  <c r="P483" i="8"/>
  <c r="P484" i="8"/>
  <c r="P485" i="8"/>
  <c r="P486" i="8"/>
  <c r="P487" i="8"/>
  <c r="P488" i="8"/>
  <c r="P489" i="8"/>
  <c r="P490" i="8"/>
  <c r="P491" i="8"/>
  <c r="P492" i="8"/>
  <c r="P493" i="8"/>
  <c r="P494" i="8"/>
  <c r="P495" i="8"/>
  <c r="P496" i="8"/>
  <c r="P497" i="8"/>
  <c r="P498" i="8"/>
  <c r="P499" i="8"/>
  <c r="P500" i="8"/>
  <c r="P501" i="8"/>
  <c r="P502" i="8"/>
  <c r="P503" i="8"/>
  <c r="P504" i="8"/>
  <c r="P505" i="8"/>
  <c r="P506" i="8"/>
  <c r="P507" i="8"/>
  <c r="P508" i="8"/>
  <c r="P509" i="8"/>
  <c r="P510" i="8"/>
  <c r="P511" i="8"/>
  <c r="P512" i="8"/>
  <c r="P513" i="8"/>
  <c r="P514" i="8"/>
  <c r="P15" i="8"/>
  <c r="P9" i="8" s="1"/>
  <c r="P20" i="50"/>
  <c r="P21" i="50"/>
  <c r="P22" i="50"/>
  <c r="P23" i="50"/>
  <c r="P24" i="50"/>
  <c r="P25" i="50"/>
  <c r="P26" i="50"/>
  <c r="P27" i="50"/>
  <c r="P28" i="50"/>
  <c r="P29" i="50"/>
  <c r="P30" i="50"/>
  <c r="P31" i="50"/>
  <c r="P32" i="50"/>
  <c r="P33" i="50"/>
  <c r="P34" i="50"/>
  <c r="P35" i="50"/>
  <c r="P36" i="50"/>
  <c r="P37" i="50"/>
  <c r="P38" i="50"/>
  <c r="P39" i="50"/>
  <c r="P40" i="50"/>
  <c r="P41" i="50"/>
  <c r="P42" i="50"/>
  <c r="P43" i="50"/>
  <c r="P44" i="50"/>
  <c r="P45" i="50"/>
  <c r="P46" i="50"/>
  <c r="P47" i="50"/>
  <c r="P48" i="50"/>
  <c r="P49" i="50"/>
  <c r="P50" i="50"/>
  <c r="P51" i="50"/>
  <c r="P52" i="50"/>
  <c r="P53" i="50"/>
  <c r="P54" i="50"/>
  <c r="P55" i="50"/>
  <c r="P56" i="50"/>
  <c r="P57" i="50"/>
  <c r="P58" i="50"/>
  <c r="P59" i="50"/>
  <c r="P60" i="50"/>
  <c r="P61" i="50"/>
  <c r="P62" i="50"/>
  <c r="P63" i="50"/>
  <c r="P64" i="50"/>
  <c r="P65" i="50"/>
  <c r="P66" i="50"/>
  <c r="P67" i="50"/>
  <c r="P68" i="50"/>
  <c r="P69" i="50"/>
  <c r="P70" i="50"/>
  <c r="P71" i="50"/>
  <c r="P72" i="50"/>
  <c r="P73" i="50"/>
  <c r="P74" i="50"/>
  <c r="P75" i="50"/>
  <c r="P76" i="50"/>
  <c r="P77" i="50"/>
  <c r="P78" i="50"/>
  <c r="P79" i="50"/>
  <c r="P80" i="50"/>
  <c r="P81" i="50"/>
  <c r="P82" i="50"/>
  <c r="P83" i="50"/>
  <c r="P84" i="50"/>
  <c r="P85" i="50"/>
  <c r="P86" i="50"/>
  <c r="P87" i="50"/>
  <c r="P88" i="50"/>
  <c r="P89" i="50"/>
  <c r="P90" i="50"/>
  <c r="P91" i="50"/>
  <c r="P92" i="50"/>
  <c r="P93" i="50"/>
  <c r="P94" i="50"/>
  <c r="P95" i="50"/>
  <c r="P96" i="50"/>
  <c r="P97" i="50"/>
  <c r="P98" i="50"/>
  <c r="P99" i="50"/>
  <c r="P100" i="50"/>
  <c r="P101" i="50"/>
  <c r="P102" i="50"/>
  <c r="P103" i="50"/>
  <c r="P104" i="50"/>
  <c r="P105" i="50"/>
  <c r="P106" i="50"/>
  <c r="P107" i="50"/>
  <c r="P108" i="50"/>
  <c r="P109" i="50"/>
  <c r="P110" i="50"/>
  <c r="P111" i="50"/>
  <c r="P112" i="50"/>
  <c r="P113" i="50"/>
  <c r="P114" i="50"/>
  <c r="P115" i="50"/>
  <c r="P116" i="50"/>
  <c r="P117" i="50"/>
  <c r="P118" i="50"/>
  <c r="P119" i="50"/>
  <c r="P120" i="50"/>
  <c r="P121" i="50"/>
  <c r="P122" i="50"/>
  <c r="P123" i="50"/>
  <c r="P124" i="50"/>
  <c r="P125" i="50"/>
  <c r="P126" i="50"/>
  <c r="P127" i="50"/>
  <c r="P128" i="50"/>
  <c r="P129" i="50"/>
  <c r="P130" i="50"/>
  <c r="P131" i="50"/>
  <c r="P132" i="50"/>
  <c r="P133" i="50"/>
  <c r="P134" i="50"/>
  <c r="P135" i="50"/>
  <c r="P136" i="50"/>
  <c r="P137" i="50"/>
  <c r="P138" i="50"/>
  <c r="P139" i="50"/>
  <c r="P140" i="50"/>
  <c r="P141" i="50"/>
  <c r="P142" i="50"/>
  <c r="P143" i="50"/>
  <c r="P144" i="50"/>
  <c r="P145" i="50"/>
  <c r="P146" i="50"/>
  <c r="P147" i="50"/>
  <c r="P148" i="50"/>
  <c r="P149" i="50"/>
  <c r="P150" i="50"/>
  <c r="P151" i="50"/>
  <c r="P152" i="50"/>
  <c r="P153" i="50"/>
  <c r="P154" i="50"/>
  <c r="P155" i="50"/>
  <c r="P156" i="50"/>
  <c r="P157" i="50"/>
  <c r="P158" i="50"/>
  <c r="P159" i="50"/>
  <c r="P160" i="50"/>
  <c r="P161" i="50"/>
  <c r="P162" i="50"/>
  <c r="P163" i="50"/>
  <c r="P164" i="50"/>
  <c r="P165" i="50"/>
  <c r="P166" i="50"/>
  <c r="P167" i="50"/>
  <c r="P168" i="50"/>
  <c r="P169" i="50"/>
  <c r="P170" i="50"/>
  <c r="P171" i="50"/>
  <c r="P172" i="50"/>
  <c r="P173" i="50"/>
  <c r="P174" i="50"/>
  <c r="P175" i="50"/>
  <c r="P176" i="50"/>
  <c r="P177" i="50"/>
  <c r="P178" i="50"/>
  <c r="P179" i="50"/>
  <c r="P180" i="50"/>
  <c r="P181" i="50"/>
  <c r="P182" i="50"/>
  <c r="P183" i="50"/>
  <c r="P184" i="50"/>
  <c r="P185" i="50"/>
  <c r="P186" i="50"/>
  <c r="P187" i="50"/>
  <c r="P188" i="50"/>
  <c r="P189" i="50"/>
  <c r="P190" i="50"/>
  <c r="P191" i="50"/>
  <c r="P192" i="50"/>
  <c r="P193" i="50"/>
  <c r="P194" i="50"/>
  <c r="P195" i="50"/>
  <c r="P196" i="50"/>
  <c r="P197" i="50"/>
  <c r="P198" i="50"/>
  <c r="P199" i="50"/>
  <c r="P200" i="50"/>
  <c r="P201" i="50"/>
  <c r="P202" i="50"/>
  <c r="P203" i="50"/>
  <c r="P204" i="50"/>
  <c r="P205" i="50"/>
  <c r="P206" i="50"/>
  <c r="P207" i="50"/>
  <c r="P208" i="50"/>
  <c r="P209" i="50"/>
  <c r="P210" i="50"/>
  <c r="P211" i="50"/>
  <c r="P212" i="50"/>
  <c r="P213" i="50"/>
  <c r="P214" i="50"/>
  <c r="P215" i="50"/>
  <c r="P216" i="50"/>
  <c r="P217" i="50"/>
  <c r="P218" i="50"/>
  <c r="P219" i="50"/>
  <c r="P220" i="50"/>
  <c r="P221" i="50"/>
  <c r="P222" i="50"/>
  <c r="P223" i="50"/>
  <c r="P224" i="50"/>
  <c r="P225" i="50"/>
  <c r="P226" i="50"/>
  <c r="P227" i="50"/>
  <c r="P228" i="50"/>
  <c r="P229" i="50"/>
  <c r="P230" i="50"/>
  <c r="P231" i="50"/>
  <c r="P232" i="50"/>
  <c r="P233" i="50"/>
  <c r="P234" i="50"/>
  <c r="P235" i="50"/>
  <c r="P236" i="50"/>
  <c r="P237" i="50"/>
  <c r="P238" i="50"/>
  <c r="P239" i="50"/>
  <c r="P240" i="50"/>
  <c r="P241" i="50"/>
  <c r="P242" i="50"/>
  <c r="P243" i="50"/>
  <c r="P244" i="50"/>
  <c r="P245" i="50"/>
  <c r="P246" i="50"/>
  <c r="P247" i="50"/>
  <c r="P248" i="50"/>
  <c r="P249" i="50"/>
  <c r="P250" i="50"/>
  <c r="P251" i="50"/>
  <c r="P252" i="50"/>
  <c r="P253" i="50"/>
  <c r="P254" i="50"/>
  <c r="P255" i="50"/>
  <c r="P256" i="50"/>
  <c r="P257" i="50"/>
  <c r="P258" i="50"/>
  <c r="P259" i="50"/>
  <c r="P260" i="50"/>
  <c r="P261" i="50"/>
  <c r="P262" i="50"/>
  <c r="P263" i="50"/>
  <c r="P264" i="50"/>
  <c r="P265" i="50"/>
  <c r="P266" i="50"/>
  <c r="P267" i="50"/>
  <c r="P268" i="50"/>
  <c r="P269" i="50"/>
  <c r="P270" i="50"/>
  <c r="P271" i="50"/>
  <c r="P272" i="50"/>
  <c r="P273" i="50"/>
  <c r="P274" i="50"/>
  <c r="P275" i="50"/>
  <c r="P276" i="50"/>
  <c r="P277" i="50"/>
  <c r="P278" i="50"/>
  <c r="P279" i="50"/>
  <c r="P280" i="50"/>
  <c r="P281" i="50"/>
  <c r="P282" i="50"/>
  <c r="P283" i="50"/>
  <c r="P284" i="50"/>
  <c r="P285" i="50"/>
  <c r="P286" i="50"/>
  <c r="P287" i="50"/>
  <c r="P288" i="50"/>
  <c r="P289" i="50"/>
  <c r="P290" i="50"/>
  <c r="P291" i="50"/>
  <c r="P292" i="50"/>
  <c r="P293" i="50"/>
  <c r="P294" i="50"/>
  <c r="P295" i="50"/>
  <c r="P296" i="50"/>
  <c r="P297" i="50"/>
  <c r="P298" i="50"/>
  <c r="P299" i="50"/>
  <c r="P300" i="50"/>
  <c r="P301" i="50"/>
  <c r="P302" i="50"/>
  <c r="P303" i="50"/>
  <c r="P304" i="50"/>
  <c r="P305" i="50"/>
  <c r="P306" i="50"/>
  <c r="P307" i="50"/>
  <c r="P308" i="50"/>
  <c r="P309" i="50"/>
  <c r="P310" i="50"/>
  <c r="P311" i="50"/>
  <c r="P312" i="50"/>
  <c r="P313" i="50"/>
  <c r="P314" i="50"/>
  <c r="P315" i="50"/>
  <c r="P316" i="50"/>
  <c r="P317" i="50"/>
  <c r="P318" i="50"/>
  <c r="P319" i="50"/>
  <c r="P320" i="50"/>
  <c r="P321" i="50"/>
  <c r="P322" i="50"/>
  <c r="P323" i="50"/>
  <c r="P324" i="50"/>
  <c r="P325" i="50"/>
  <c r="P326" i="50"/>
  <c r="P327" i="50"/>
  <c r="P328" i="50"/>
  <c r="P329" i="50"/>
  <c r="P330" i="50"/>
  <c r="P331" i="50"/>
  <c r="P332" i="50"/>
  <c r="P333" i="50"/>
  <c r="P334" i="50"/>
  <c r="P335" i="50"/>
  <c r="P336" i="50"/>
  <c r="P337" i="50"/>
  <c r="P338" i="50"/>
  <c r="P339" i="50"/>
  <c r="P340" i="50"/>
  <c r="P341" i="50"/>
  <c r="P342" i="50"/>
  <c r="P343" i="50"/>
  <c r="P344" i="50"/>
  <c r="P345" i="50"/>
  <c r="P346" i="50"/>
  <c r="P347" i="50"/>
  <c r="P348" i="50"/>
  <c r="P349" i="50"/>
  <c r="P350" i="50"/>
  <c r="P351" i="50"/>
  <c r="P352" i="50"/>
  <c r="P353" i="50"/>
  <c r="P354" i="50"/>
  <c r="P355" i="50"/>
  <c r="P356" i="50"/>
  <c r="P357" i="50"/>
  <c r="P358" i="50"/>
  <c r="P359" i="50"/>
  <c r="P360" i="50"/>
  <c r="P361" i="50"/>
  <c r="P362" i="50"/>
  <c r="P363" i="50"/>
  <c r="P364" i="50"/>
  <c r="P365" i="50"/>
  <c r="P366" i="50"/>
  <c r="P367" i="50"/>
  <c r="P368" i="50"/>
  <c r="P369" i="50"/>
  <c r="P370" i="50"/>
  <c r="P371" i="50"/>
  <c r="P372" i="50"/>
  <c r="P373" i="50"/>
  <c r="P374" i="50"/>
  <c r="P375" i="50"/>
  <c r="P376" i="50"/>
  <c r="P377" i="50"/>
  <c r="P378" i="50"/>
  <c r="P379" i="50"/>
  <c r="P380" i="50"/>
  <c r="P381" i="50"/>
  <c r="P382" i="50"/>
  <c r="P383" i="50"/>
  <c r="P384" i="50"/>
  <c r="P385" i="50"/>
  <c r="P386" i="50"/>
  <c r="P387" i="50"/>
  <c r="P388" i="50"/>
  <c r="P389" i="50"/>
  <c r="P390" i="50"/>
  <c r="P391" i="50"/>
  <c r="P392" i="50"/>
  <c r="P393" i="50"/>
  <c r="P394" i="50"/>
  <c r="P395" i="50"/>
  <c r="P396" i="50"/>
  <c r="P397" i="50"/>
  <c r="P398" i="50"/>
  <c r="P399" i="50"/>
  <c r="P400" i="50"/>
  <c r="P401" i="50"/>
  <c r="P402" i="50"/>
  <c r="P403" i="50"/>
  <c r="P404" i="50"/>
  <c r="P405" i="50"/>
  <c r="P406" i="50"/>
  <c r="P407" i="50"/>
  <c r="P408" i="50"/>
  <c r="P409" i="50"/>
  <c r="P410" i="50"/>
  <c r="P411" i="50"/>
  <c r="P412" i="50"/>
  <c r="P413" i="50"/>
  <c r="P414" i="50"/>
  <c r="P415" i="50"/>
  <c r="P416" i="50"/>
  <c r="P417" i="50"/>
  <c r="P418" i="50"/>
  <c r="P419" i="50"/>
  <c r="P420" i="50"/>
  <c r="P421" i="50"/>
  <c r="P422" i="50"/>
  <c r="P423" i="50"/>
  <c r="P424" i="50"/>
  <c r="P425" i="50"/>
  <c r="P426" i="50"/>
  <c r="P427" i="50"/>
  <c r="P428" i="50"/>
  <c r="P429" i="50"/>
  <c r="P430" i="50"/>
  <c r="P431" i="50"/>
  <c r="P432" i="50"/>
  <c r="P433" i="50"/>
  <c r="P434" i="50"/>
  <c r="P435" i="50"/>
  <c r="P436" i="50"/>
  <c r="P437" i="50"/>
  <c r="P438" i="50"/>
  <c r="P439" i="50"/>
  <c r="P440" i="50"/>
  <c r="P441" i="50"/>
  <c r="P442" i="50"/>
  <c r="P443" i="50"/>
  <c r="P444" i="50"/>
  <c r="P445" i="50"/>
  <c r="P446" i="50"/>
  <c r="P447" i="50"/>
  <c r="P448" i="50"/>
  <c r="P449" i="50"/>
  <c r="P450" i="50"/>
  <c r="P451" i="50"/>
  <c r="P452" i="50"/>
  <c r="P453" i="50"/>
  <c r="P454" i="50"/>
  <c r="P455" i="50"/>
  <c r="P456" i="50"/>
  <c r="P457" i="50"/>
  <c r="P458" i="50"/>
  <c r="P459" i="50"/>
  <c r="P460" i="50"/>
  <c r="P461" i="50"/>
  <c r="P462" i="50"/>
  <c r="P463" i="50"/>
  <c r="P464" i="50"/>
  <c r="P465" i="50"/>
  <c r="P466" i="50"/>
  <c r="P467" i="50"/>
  <c r="P468" i="50"/>
  <c r="P469" i="50"/>
  <c r="P470" i="50"/>
  <c r="P471" i="50"/>
  <c r="P472" i="50"/>
  <c r="P473" i="50"/>
  <c r="P474" i="50"/>
  <c r="P475" i="50"/>
  <c r="P476" i="50"/>
  <c r="P477" i="50"/>
  <c r="P478" i="50"/>
  <c r="P479" i="50"/>
  <c r="P480" i="50"/>
  <c r="P481" i="50"/>
  <c r="P482" i="50"/>
  <c r="P483" i="50"/>
  <c r="P484" i="50"/>
  <c r="P485" i="50"/>
  <c r="P486" i="50"/>
  <c r="P487" i="50"/>
  <c r="P488" i="50"/>
  <c r="P489" i="50"/>
  <c r="P490" i="50"/>
  <c r="P491" i="50"/>
  <c r="P492" i="50"/>
  <c r="P493" i="50"/>
  <c r="P494" i="50"/>
  <c r="P495" i="50"/>
  <c r="P496" i="50"/>
  <c r="P497" i="50"/>
  <c r="P498" i="50"/>
  <c r="P499" i="50"/>
  <c r="P500" i="50"/>
  <c r="P501" i="50"/>
  <c r="P502" i="50"/>
  <c r="P503" i="50"/>
  <c r="P504" i="50"/>
  <c r="P505" i="50"/>
  <c r="P506" i="50"/>
  <c r="P507" i="50"/>
  <c r="P508" i="50"/>
  <c r="P509" i="50"/>
  <c r="P510" i="50"/>
  <c r="P511" i="50"/>
  <c r="P512" i="50"/>
  <c r="P513" i="50"/>
  <c r="P514" i="50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P142" i="9"/>
  <c r="P143" i="9"/>
  <c r="P144" i="9"/>
  <c r="P145" i="9"/>
  <c r="P146" i="9"/>
  <c r="P147" i="9"/>
  <c r="P148" i="9"/>
  <c r="P149" i="9"/>
  <c r="P150" i="9"/>
  <c r="P151" i="9"/>
  <c r="P152" i="9"/>
  <c r="P153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P171" i="9"/>
  <c r="P172" i="9"/>
  <c r="P173" i="9"/>
  <c r="P174" i="9"/>
  <c r="P175" i="9"/>
  <c r="P176" i="9"/>
  <c r="P177" i="9"/>
  <c r="P178" i="9"/>
  <c r="P179" i="9"/>
  <c r="P180" i="9"/>
  <c r="P181" i="9"/>
  <c r="P182" i="9"/>
  <c r="P183" i="9"/>
  <c r="P184" i="9"/>
  <c r="P185" i="9"/>
  <c r="P186" i="9"/>
  <c r="P187" i="9"/>
  <c r="P188" i="9"/>
  <c r="P189" i="9"/>
  <c r="P190" i="9"/>
  <c r="P191" i="9"/>
  <c r="P192" i="9"/>
  <c r="P193" i="9"/>
  <c r="P194" i="9"/>
  <c r="P195" i="9"/>
  <c r="P196" i="9"/>
  <c r="P197" i="9"/>
  <c r="P198" i="9"/>
  <c r="P199" i="9"/>
  <c r="P200" i="9"/>
  <c r="P201" i="9"/>
  <c r="P202" i="9"/>
  <c r="P203" i="9"/>
  <c r="P204" i="9"/>
  <c r="P205" i="9"/>
  <c r="P206" i="9"/>
  <c r="P207" i="9"/>
  <c r="P208" i="9"/>
  <c r="P209" i="9"/>
  <c r="P210" i="9"/>
  <c r="P211" i="9"/>
  <c r="P212" i="9"/>
  <c r="P213" i="9"/>
  <c r="P214" i="9"/>
  <c r="P215" i="9"/>
  <c r="P216" i="9"/>
  <c r="P217" i="9"/>
  <c r="P218" i="9"/>
  <c r="P219" i="9"/>
  <c r="P220" i="9"/>
  <c r="P221" i="9"/>
  <c r="P222" i="9"/>
  <c r="P223" i="9"/>
  <c r="P224" i="9"/>
  <c r="P225" i="9"/>
  <c r="P226" i="9"/>
  <c r="P227" i="9"/>
  <c r="P228" i="9"/>
  <c r="P229" i="9"/>
  <c r="P230" i="9"/>
  <c r="P231" i="9"/>
  <c r="P232" i="9"/>
  <c r="P233" i="9"/>
  <c r="P234" i="9"/>
  <c r="P235" i="9"/>
  <c r="P236" i="9"/>
  <c r="P237" i="9"/>
  <c r="P238" i="9"/>
  <c r="P239" i="9"/>
  <c r="P240" i="9"/>
  <c r="P241" i="9"/>
  <c r="P242" i="9"/>
  <c r="P243" i="9"/>
  <c r="P244" i="9"/>
  <c r="P245" i="9"/>
  <c r="P246" i="9"/>
  <c r="P247" i="9"/>
  <c r="P248" i="9"/>
  <c r="P249" i="9"/>
  <c r="P250" i="9"/>
  <c r="P251" i="9"/>
  <c r="P252" i="9"/>
  <c r="P253" i="9"/>
  <c r="P254" i="9"/>
  <c r="P255" i="9"/>
  <c r="P256" i="9"/>
  <c r="P257" i="9"/>
  <c r="P258" i="9"/>
  <c r="P259" i="9"/>
  <c r="P260" i="9"/>
  <c r="P261" i="9"/>
  <c r="P262" i="9"/>
  <c r="P263" i="9"/>
  <c r="P264" i="9"/>
  <c r="P265" i="9"/>
  <c r="P266" i="9"/>
  <c r="P267" i="9"/>
  <c r="P268" i="9"/>
  <c r="P269" i="9"/>
  <c r="P270" i="9"/>
  <c r="P271" i="9"/>
  <c r="P272" i="9"/>
  <c r="P273" i="9"/>
  <c r="P274" i="9"/>
  <c r="P275" i="9"/>
  <c r="P276" i="9"/>
  <c r="P277" i="9"/>
  <c r="P278" i="9"/>
  <c r="P279" i="9"/>
  <c r="P280" i="9"/>
  <c r="P281" i="9"/>
  <c r="P282" i="9"/>
  <c r="P283" i="9"/>
  <c r="P284" i="9"/>
  <c r="P285" i="9"/>
  <c r="P286" i="9"/>
  <c r="P287" i="9"/>
  <c r="P288" i="9"/>
  <c r="P289" i="9"/>
  <c r="P290" i="9"/>
  <c r="P291" i="9"/>
  <c r="P292" i="9"/>
  <c r="P293" i="9"/>
  <c r="P294" i="9"/>
  <c r="P295" i="9"/>
  <c r="P296" i="9"/>
  <c r="P297" i="9"/>
  <c r="P298" i="9"/>
  <c r="P299" i="9"/>
  <c r="P300" i="9"/>
  <c r="P301" i="9"/>
  <c r="P302" i="9"/>
  <c r="P303" i="9"/>
  <c r="P304" i="9"/>
  <c r="P305" i="9"/>
  <c r="P306" i="9"/>
  <c r="P307" i="9"/>
  <c r="P308" i="9"/>
  <c r="P309" i="9"/>
  <c r="P310" i="9"/>
  <c r="P311" i="9"/>
  <c r="P312" i="9"/>
  <c r="P313" i="9"/>
  <c r="P314" i="9"/>
  <c r="P315" i="9"/>
  <c r="P316" i="9"/>
  <c r="P317" i="9"/>
  <c r="P318" i="9"/>
  <c r="P319" i="9"/>
  <c r="P320" i="9"/>
  <c r="P321" i="9"/>
  <c r="P322" i="9"/>
  <c r="P323" i="9"/>
  <c r="P324" i="9"/>
  <c r="P325" i="9"/>
  <c r="P326" i="9"/>
  <c r="P327" i="9"/>
  <c r="P328" i="9"/>
  <c r="P329" i="9"/>
  <c r="P330" i="9"/>
  <c r="P331" i="9"/>
  <c r="P332" i="9"/>
  <c r="P333" i="9"/>
  <c r="P334" i="9"/>
  <c r="P335" i="9"/>
  <c r="P336" i="9"/>
  <c r="P337" i="9"/>
  <c r="P338" i="9"/>
  <c r="P339" i="9"/>
  <c r="P340" i="9"/>
  <c r="P341" i="9"/>
  <c r="P342" i="9"/>
  <c r="P343" i="9"/>
  <c r="P344" i="9"/>
  <c r="P345" i="9"/>
  <c r="P346" i="9"/>
  <c r="P347" i="9"/>
  <c r="P348" i="9"/>
  <c r="P349" i="9"/>
  <c r="P350" i="9"/>
  <c r="P351" i="9"/>
  <c r="P352" i="9"/>
  <c r="P353" i="9"/>
  <c r="P354" i="9"/>
  <c r="P355" i="9"/>
  <c r="P356" i="9"/>
  <c r="P357" i="9"/>
  <c r="P358" i="9"/>
  <c r="P359" i="9"/>
  <c r="P360" i="9"/>
  <c r="P361" i="9"/>
  <c r="P362" i="9"/>
  <c r="P363" i="9"/>
  <c r="P364" i="9"/>
  <c r="P365" i="9"/>
  <c r="P366" i="9"/>
  <c r="P367" i="9"/>
  <c r="P368" i="9"/>
  <c r="P369" i="9"/>
  <c r="P370" i="9"/>
  <c r="P371" i="9"/>
  <c r="P372" i="9"/>
  <c r="P373" i="9"/>
  <c r="P374" i="9"/>
  <c r="P375" i="9"/>
  <c r="P376" i="9"/>
  <c r="P377" i="9"/>
  <c r="P378" i="9"/>
  <c r="P379" i="9"/>
  <c r="P380" i="9"/>
  <c r="P381" i="9"/>
  <c r="P382" i="9"/>
  <c r="P383" i="9"/>
  <c r="P384" i="9"/>
  <c r="P385" i="9"/>
  <c r="P386" i="9"/>
  <c r="P387" i="9"/>
  <c r="P388" i="9"/>
  <c r="P389" i="9"/>
  <c r="P390" i="9"/>
  <c r="P391" i="9"/>
  <c r="P392" i="9"/>
  <c r="P393" i="9"/>
  <c r="P394" i="9"/>
  <c r="P395" i="9"/>
  <c r="P396" i="9"/>
  <c r="P397" i="9"/>
  <c r="P398" i="9"/>
  <c r="P399" i="9"/>
  <c r="P400" i="9"/>
  <c r="P401" i="9"/>
  <c r="P402" i="9"/>
  <c r="P403" i="9"/>
  <c r="P404" i="9"/>
  <c r="P405" i="9"/>
  <c r="P406" i="9"/>
  <c r="P407" i="9"/>
  <c r="P408" i="9"/>
  <c r="P409" i="9"/>
  <c r="P410" i="9"/>
  <c r="P411" i="9"/>
  <c r="P412" i="9"/>
  <c r="P413" i="9"/>
  <c r="P414" i="9"/>
  <c r="P415" i="9"/>
  <c r="P416" i="9"/>
  <c r="P417" i="9"/>
  <c r="P418" i="9"/>
  <c r="P419" i="9"/>
  <c r="P420" i="9"/>
  <c r="P421" i="9"/>
  <c r="P422" i="9"/>
  <c r="P423" i="9"/>
  <c r="P424" i="9"/>
  <c r="P425" i="9"/>
  <c r="P426" i="9"/>
  <c r="P427" i="9"/>
  <c r="P428" i="9"/>
  <c r="P429" i="9"/>
  <c r="P430" i="9"/>
  <c r="P431" i="9"/>
  <c r="P432" i="9"/>
  <c r="P433" i="9"/>
  <c r="P434" i="9"/>
  <c r="P435" i="9"/>
  <c r="P436" i="9"/>
  <c r="P437" i="9"/>
  <c r="P438" i="9"/>
  <c r="P439" i="9"/>
  <c r="P440" i="9"/>
  <c r="P441" i="9"/>
  <c r="P442" i="9"/>
  <c r="P443" i="9"/>
  <c r="P444" i="9"/>
  <c r="P445" i="9"/>
  <c r="P446" i="9"/>
  <c r="P447" i="9"/>
  <c r="P448" i="9"/>
  <c r="P449" i="9"/>
  <c r="P450" i="9"/>
  <c r="P451" i="9"/>
  <c r="P452" i="9"/>
  <c r="P453" i="9"/>
  <c r="P454" i="9"/>
  <c r="P455" i="9"/>
  <c r="P456" i="9"/>
  <c r="P457" i="9"/>
  <c r="P458" i="9"/>
  <c r="P459" i="9"/>
  <c r="P460" i="9"/>
  <c r="P461" i="9"/>
  <c r="P462" i="9"/>
  <c r="P463" i="9"/>
  <c r="P464" i="9"/>
  <c r="P465" i="9"/>
  <c r="P466" i="9"/>
  <c r="P467" i="9"/>
  <c r="P468" i="9"/>
  <c r="P469" i="9"/>
  <c r="P470" i="9"/>
  <c r="P471" i="9"/>
  <c r="P472" i="9"/>
  <c r="P473" i="9"/>
  <c r="P474" i="9"/>
  <c r="P475" i="9"/>
  <c r="P476" i="9"/>
  <c r="P477" i="9"/>
  <c r="P478" i="9"/>
  <c r="P479" i="9"/>
  <c r="P480" i="9"/>
  <c r="P481" i="9"/>
  <c r="P482" i="9"/>
  <c r="P483" i="9"/>
  <c r="P484" i="9"/>
  <c r="P485" i="9"/>
  <c r="P486" i="9"/>
  <c r="P487" i="9"/>
  <c r="P488" i="9"/>
  <c r="P489" i="9"/>
  <c r="P490" i="9"/>
  <c r="P491" i="9"/>
  <c r="P492" i="9"/>
  <c r="P493" i="9"/>
  <c r="P494" i="9"/>
  <c r="P495" i="9"/>
  <c r="P496" i="9"/>
  <c r="P497" i="9"/>
  <c r="P498" i="9"/>
  <c r="P499" i="9"/>
  <c r="P500" i="9"/>
  <c r="P501" i="9"/>
  <c r="P502" i="9"/>
  <c r="P503" i="9"/>
  <c r="P504" i="9"/>
  <c r="P505" i="9"/>
  <c r="P506" i="9"/>
  <c r="P507" i="9"/>
  <c r="P508" i="9"/>
  <c r="P509" i="9"/>
  <c r="P510" i="9"/>
  <c r="P511" i="9"/>
  <c r="P512" i="9"/>
  <c r="P513" i="9"/>
  <c r="P514" i="9"/>
  <c r="P15" i="9"/>
  <c r="P9" i="9" s="1"/>
  <c r="P20" i="49"/>
  <c r="P21" i="49"/>
  <c r="P22" i="49"/>
  <c r="P23" i="49"/>
  <c r="P24" i="49"/>
  <c r="P25" i="49"/>
  <c r="P26" i="49"/>
  <c r="P27" i="49"/>
  <c r="P28" i="49"/>
  <c r="P29" i="49"/>
  <c r="P30" i="49"/>
  <c r="P31" i="49"/>
  <c r="P32" i="49"/>
  <c r="P33" i="49"/>
  <c r="P34" i="49"/>
  <c r="P35" i="49"/>
  <c r="P36" i="49"/>
  <c r="P37" i="49"/>
  <c r="P38" i="49"/>
  <c r="P39" i="49"/>
  <c r="P40" i="49"/>
  <c r="P41" i="49"/>
  <c r="P42" i="49"/>
  <c r="P43" i="49"/>
  <c r="P44" i="49"/>
  <c r="P45" i="49"/>
  <c r="P46" i="49"/>
  <c r="P47" i="49"/>
  <c r="P48" i="49"/>
  <c r="P49" i="49"/>
  <c r="P50" i="49"/>
  <c r="P51" i="49"/>
  <c r="P52" i="49"/>
  <c r="P53" i="49"/>
  <c r="P54" i="49"/>
  <c r="P55" i="49"/>
  <c r="P56" i="49"/>
  <c r="P57" i="49"/>
  <c r="P58" i="49"/>
  <c r="P59" i="49"/>
  <c r="P60" i="49"/>
  <c r="P61" i="49"/>
  <c r="P62" i="49"/>
  <c r="P63" i="49"/>
  <c r="P64" i="49"/>
  <c r="P65" i="49"/>
  <c r="P66" i="49"/>
  <c r="P67" i="49"/>
  <c r="P68" i="49"/>
  <c r="P69" i="49"/>
  <c r="P70" i="49"/>
  <c r="P71" i="49"/>
  <c r="P72" i="49"/>
  <c r="P73" i="49"/>
  <c r="P74" i="49"/>
  <c r="P75" i="49"/>
  <c r="P76" i="49"/>
  <c r="P77" i="49"/>
  <c r="P78" i="49"/>
  <c r="P79" i="49"/>
  <c r="P80" i="49"/>
  <c r="P81" i="49"/>
  <c r="P82" i="49"/>
  <c r="P83" i="49"/>
  <c r="P84" i="49"/>
  <c r="P85" i="49"/>
  <c r="P86" i="49"/>
  <c r="P87" i="49"/>
  <c r="P88" i="49"/>
  <c r="P89" i="49"/>
  <c r="P90" i="49"/>
  <c r="P91" i="49"/>
  <c r="P92" i="49"/>
  <c r="P93" i="49"/>
  <c r="P94" i="49"/>
  <c r="P95" i="49"/>
  <c r="P96" i="49"/>
  <c r="P97" i="49"/>
  <c r="P98" i="49"/>
  <c r="P99" i="49"/>
  <c r="P100" i="49"/>
  <c r="P101" i="49"/>
  <c r="P102" i="49"/>
  <c r="P103" i="49"/>
  <c r="P104" i="49"/>
  <c r="P105" i="49"/>
  <c r="P106" i="49"/>
  <c r="P107" i="49"/>
  <c r="P108" i="49"/>
  <c r="P109" i="49"/>
  <c r="P110" i="49"/>
  <c r="P111" i="49"/>
  <c r="P112" i="49"/>
  <c r="P113" i="49"/>
  <c r="P114" i="49"/>
  <c r="P115" i="49"/>
  <c r="P116" i="49"/>
  <c r="P117" i="49"/>
  <c r="P118" i="49"/>
  <c r="P119" i="49"/>
  <c r="P120" i="49"/>
  <c r="P121" i="49"/>
  <c r="P122" i="49"/>
  <c r="P123" i="49"/>
  <c r="P124" i="49"/>
  <c r="P125" i="49"/>
  <c r="P126" i="49"/>
  <c r="P127" i="49"/>
  <c r="P128" i="49"/>
  <c r="P129" i="49"/>
  <c r="P130" i="49"/>
  <c r="P131" i="49"/>
  <c r="P132" i="49"/>
  <c r="P133" i="49"/>
  <c r="P134" i="49"/>
  <c r="P135" i="49"/>
  <c r="P136" i="49"/>
  <c r="P137" i="49"/>
  <c r="P138" i="49"/>
  <c r="P139" i="49"/>
  <c r="P140" i="49"/>
  <c r="P141" i="49"/>
  <c r="P142" i="49"/>
  <c r="P143" i="49"/>
  <c r="P144" i="49"/>
  <c r="P145" i="49"/>
  <c r="P146" i="49"/>
  <c r="P147" i="49"/>
  <c r="P148" i="49"/>
  <c r="P149" i="49"/>
  <c r="P150" i="49"/>
  <c r="P151" i="49"/>
  <c r="P152" i="49"/>
  <c r="P153" i="49"/>
  <c r="P154" i="49"/>
  <c r="P155" i="49"/>
  <c r="P156" i="49"/>
  <c r="P157" i="49"/>
  <c r="P158" i="49"/>
  <c r="P159" i="49"/>
  <c r="P160" i="49"/>
  <c r="P161" i="49"/>
  <c r="P162" i="49"/>
  <c r="P163" i="49"/>
  <c r="P164" i="49"/>
  <c r="P165" i="49"/>
  <c r="P166" i="49"/>
  <c r="P167" i="49"/>
  <c r="P168" i="49"/>
  <c r="P169" i="49"/>
  <c r="P170" i="49"/>
  <c r="P171" i="49"/>
  <c r="P172" i="49"/>
  <c r="P173" i="49"/>
  <c r="P174" i="49"/>
  <c r="P175" i="49"/>
  <c r="P176" i="49"/>
  <c r="P177" i="49"/>
  <c r="P178" i="49"/>
  <c r="P179" i="49"/>
  <c r="P180" i="49"/>
  <c r="P181" i="49"/>
  <c r="P182" i="49"/>
  <c r="P183" i="49"/>
  <c r="P184" i="49"/>
  <c r="P185" i="49"/>
  <c r="P186" i="49"/>
  <c r="P187" i="49"/>
  <c r="P188" i="49"/>
  <c r="P189" i="49"/>
  <c r="P190" i="49"/>
  <c r="P191" i="49"/>
  <c r="P192" i="49"/>
  <c r="P193" i="49"/>
  <c r="P194" i="49"/>
  <c r="P195" i="49"/>
  <c r="P196" i="49"/>
  <c r="P197" i="49"/>
  <c r="P198" i="49"/>
  <c r="P199" i="49"/>
  <c r="P200" i="49"/>
  <c r="P201" i="49"/>
  <c r="P202" i="49"/>
  <c r="P203" i="49"/>
  <c r="P204" i="49"/>
  <c r="P205" i="49"/>
  <c r="P206" i="49"/>
  <c r="P207" i="49"/>
  <c r="P208" i="49"/>
  <c r="P209" i="49"/>
  <c r="P210" i="49"/>
  <c r="P211" i="49"/>
  <c r="P212" i="49"/>
  <c r="P213" i="49"/>
  <c r="P214" i="49"/>
  <c r="P215" i="49"/>
  <c r="P216" i="49"/>
  <c r="P217" i="49"/>
  <c r="P218" i="49"/>
  <c r="P219" i="49"/>
  <c r="P220" i="49"/>
  <c r="P221" i="49"/>
  <c r="P222" i="49"/>
  <c r="P223" i="49"/>
  <c r="P224" i="49"/>
  <c r="P225" i="49"/>
  <c r="P226" i="49"/>
  <c r="P227" i="49"/>
  <c r="P228" i="49"/>
  <c r="P229" i="49"/>
  <c r="P230" i="49"/>
  <c r="P231" i="49"/>
  <c r="P232" i="49"/>
  <c r="P233" i="49"/>
  <c r="P234" i="49"/>
  <c r="P235" i="49"/>
  <c r="P236" i="49"/>
  <c r="P237" i="49"/>
  <c r="P238" i="49"/>
  <c r="P239" i="49"/>
  <c r="P240" i="49"/>
  <c r="P241" i="49"/>
  <c r="P242" i="49"/>
  <c r="P243" i="49"/>
  <c r="P244" i="49"/>
  <c r="P245" i="49"/>
  <c r="P246" i="49"/>
  <c r="P247" i="49"/>
  <c r="P248" i="49"/>
  <c r="P249" i="49"/>
  <c r="P250" i="49"/>
  <c r="P251" i="49"/>
  <c r="P252" i="49"/>
  <c r="P253" i="49"/>
  <c r="P254" i="49"/>
  <c r="P255" i="49"/>
  <c r="P256" i="49"/>
  <c r="P257" i="49"/>
  <c r="P258" i="49"/>
  <c r="P259" i="49"/>
  <c r="P260" i="49"/>
  <c r="P261" i="49"/>
  <c r="P262" i="49"/>
  <c r="P263" i="49"/>
  <c r="P264" i="49"/>
  <c r="P265" i="49"/>
  <c r="P266" i="49"/>
  <c r="P267" i="49"/>
  <c r="P268" i="49"/>
  <c r="P269" i="49"/>
  <c r="P270" i="49"/>
  <c r="P271" i="49"/>
  <c r="P272" i="49"/>
  <c r="P273" i="49"/>
  <c r="P274" i="49"/>
  <c r="P275" i="49"/>
  <c r="P276" i="49"/>
  <c r="P277" i="49"/>
  <c r="P278" i="49"/>
  <c r="P279" i="49"/>
  <c r="P280" i="49"/>
  <c r="P281" i="49"/>
  <c r="P282" i="49"/>
  <c r="P283" i="49"/>
  <c r="P284" i="49"/>
  <c r="P285" i="49"/>
  <c r="P286" i="49"/>
  <c r="P287" i="49"/>
  <c r="P288" i="49"/>
  <c r="P289" i="49"/>
  <c r="P290" i="49"/>
  <c r="P291" i="49"/>
  <c r="P292" i="49"/>
  <c r="P293" i="49"/>
  <c r="P294" i="49"/>
  <c r="P295" i="49"/>
  <c r="P296" i="49"/>
  <c r="P297" i="49"/>
  <c r="P298" i="49"/>
  <c r="P299" i="49"/>
  <c r="P300" i="49"/>
  <c r="P301" i="49"/>
  <c r="P302" i="49"/>
  <c r="P303" i="49"/>
  <c r="P304" i="49"/>
  <c r="P305" i="49"/>
  <c r="P306" i="49"/>
  <c r="P307" i="49"/>
  <c r="P308" i="49"/>
  <c r="P309" i="49"/>
  <c r="P310" i="49"/>
  <c r="P311" i="49"/>
  <c r="P312" i="49"/>
  <c r="P313" i="49"/>
  <c r="P314" i="49"/>
  <c r="P315" i="49"/>
  <c r="P316" i="49"/>
  <c r="P317" i="49"/>
  <c r="P318" i="49"/>
  <c r="P319" i="49"/>
  <c r="P320" i="49"/>
  <c r="P321" i="49"/>
  <c r="P322" i="49"/>
  <c r="P323" i="49"/>
  <c r="P324" i="49"/>
  <c r="P325" i="49"/>
  <c r="P326" i="49"/>
  <c r="P327" i="49"/>
  <c r="P328" i="49"/>
  <c r="P329" i="49"/>
  <c r="P330" i="49"/>
  <c r="P331" i="49"/>
  <c r="P332" i="49"/>
  <c r="P333" i="49"/>
  <c r="P334" i="49"/>
  <c r="P335" i="49"/>
  <c r="P336" i="49"/>
  <c r="P337" i="49"/>
  <c r="P338" i="49"/>
  <c r="P339" i="49"/>
  <c r="P340" i="49"/>
  <c r="P341" i="49"/>
  <c r="P342" i="49"/>
  <c r="P343" i="49"/>
  <c r="P344" i="49"/>
  <c r="P345" i="49"/>
  <c r="P346" i="49"/>
  <c r="P347" i="49"/>
  <c r="P348" i="49"/>
  <c r="P349" i="49"/>
  <c r="P350" i="49"/>
  <c r="P351" i="49"/>
  <c r="P352" i="49"/>
  <c r="P353" i="49"/>
  <c r="P354" i="49"/>
  <c r="P355" i="49"/>
  <c r="P356" i="49"/>
  <c r="P357" i="49"/>
  <c r="P358" i="49"/>
  <c r="P359" i="49"/>
  <c r="P360" i="49"/>
  <c r="P361" i="49"/>
  <c r="P362" i="49"/>
  <c r="P363" i="49"/>
  <c r="P364" i="49"/>
  <c r="P365" i="49"/>
  <c r="P366" i="49"/>
  <c r="P367" i="49"/>
  <c r="P368" i="49"/>
  <c r="P369" i="49"/>
  <c r="P370" i="49"/>
  <c r="P371" i="49"/>
  <c r="P372" i="49"/>
  <c r="P373" i="49"/>
  <c r="P374" i="49"/>
  <c r="P375" i="49"/>
  <c r="P376" i="49"/>
  <c r="P377" i="49"/>
  <c r="P378" i="49"/>
  <c r="P379" i="49"/>
  <c r="P380" i="49"/>
  <c r="P381" i="49"/>
  <c r="P382" i="49"/>
  <c r="P383" i="49"/>
  <c r="P384" i="49"/>
  <c r="P385" i="49"/>
  <c r="P386" i="49"/>
  <c r="P387" i="49"/>
  <c r="P388" i="49"/>
  <c r="P389" i="49"/>
  <c r="P390" i="49"/>
  <c r="P391" i="49"/>
  <c r="P392" i="49"/>
  <c r="P393" i="49"/>
  <c r="P394" i="49"/>
  <c r="P395" i="49"/>
  <c r="P396" i="49"/>
  <c r="P397" i="49"/>
  <c r="P398" i="49"/>
  <c r="P399" i="49"/>
  <c r="P400" i="49"/>
  <c r="P401" i="49"/>
  <c r="P402" i="49"/>
  <c r="P403" i="49"/>
  <c r="P404" i="49"/>
  <c r="P405" i="49"/>
  <c r="P406" i="49"/>
  <c r="P407" i="49"/>
  <c r="P408" i="49"/>
  <c r="P409" i="49"/>
  <c r="P410" i="49"/>
  <c r="P411" i="49"/>
  <c r="P412" i="49"/>
  <c r="P413" i="49"/>
  <c r="P414" i="49"/>
  <c r="P415" i="49"/>
  <c r="P416" i="49"/>
  <c r="P417" i="49"/>
  <c r="P418" i="49"/>
  <c r="P419" i="49"/>
  <c r="P420" i="49"/>
  <c r="P421" i="49"/>
  <c r="P422" i="49"/>
  <c r="P423" i="49"/>
  <c r="P424" i="49"/>
  <c r="P425" i="49"/>
  <c r="P426" i="49"/>
  <c r="P427" i="49"/>
  <c r="P428" i="49"/>
  <c r="P429" i="49"/>
  <c r="P430" i="49"/>
  <c r="P431" i="49"/>
  <c r="P432" i="49"/>
  <c r="P433" i="49"/>
  <c r="P434" i="49"/>
  <c r="P435" i="49"/>
  <c r="P436" i="49"/>
  <c r="P437" i="49"/>
  <c r="P438" i="49"/>
  <c r="P439" i="49"/>
  <c r="P440" i="49"/>
  <c r="P441" i="49"/>
  <c r="P442" i="49"/>
  <c r="P443" i="49"/>
  <c r="P444" i="49"/>
  <c r="P445" i="49"/>
  <c r="P446" i="49"/>
  <c r="P447" i="49"/>
  <c r="P448" i="49"/>
  <c r="P449" i="49"/>
  <c r="P450" i="49"/>
  <c r="P451" i="49"/>
  <c r="P452" i="49"/>
  <c r="P453" i="49"/>
  <c r="P454" i="49"/>
  <c r="P455" i="49"/>
  <c r="P456" i="49"/>
  <c r="P457" i="49"/>
  <c r="P458" i="49"/>
  <c r="P459" i="49"/>
  <c r="P460" i="49"/>
  <c r="P461" i="49"/>
  <c r="P462" i="49"/>
  <c r="P463" i="49"/>
  <c r="P464" i="49"/>
  <c r="P465" i="49"/>
  <c r="P466" i="49"/>
  <c r="P467" i="49"/>
  <c r="P468" i="49"/>
  <c r="P469" i="49"/>
  <c r="P470" i="49"/>
  <c r="P471" i="49"/>
  <c r="P472" i="49"/>
  <c r="P473" i="49"/>
  <c r="P474" i="49"/>
  <c r="P475" i="49"/>
  <c r="P476" i="49"/>
  <c r="P477" i="49"/>
  <c r="P478" i="49"/>
  <c r="P479" i="49"/>
  <c r="P480" i="49"/>
  <c r="P481" i="49"/>
  <c r="P482" i="49"/>
  <c r="P483" i="49"/>
  <c r="P484" i="49"/>
  <c r="P485" i="49"/>
  <c r="P486" i="49"/>
  <c r="P487" i="49"/>
  <c r="P488" i="49"/>
  <c r="P489" i="49"/>
  <c r="P490" i="49"/>
  <c r="P491" i="49"/>
  <c r="P492" i="49"/>
  <c r="P493" i="49"/>
  <c r="P494" i="49"/>
  <c r="P495" i="49"/>
  <c r="P496" i="49"/>
  <c r="P497" i="49"/>
  <c r="P498" i="49"/>
  <c r="P499" i="49"/>
  <c r="P500" i="49"/>
  <c r="P501" i="49"/>
  <c r="P502" i="49"/>
  <c r="P503" i="49"/>
  <c r="P504" i="49"/>
  <c r="P505" i="49"/>
  <c r="P506" i="49"/>
  <c r="P507" i="49"/>
  <c r="P508" i="49"/>
  <c r="P509" i="49"/>
  <c r="P510" i="49"/>
  <c r="P511" i="49"/>
  <c r="P512" i="49"/>
  <c r="P513" i="49"/>
  <c r="P514" i="49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7" i="10"/>
  <c r="P148" i="10"/>
  <c r="P149" i="10"/>
  <c r="P150" i="10"/>
  <c r="P151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181" i="10"/>
  <c r="P182" i="10"/>
  <c r="P183" i="10"/>
  <c r="P184" i="10"/>
  <c r="P185" i="10"/>
  <c r="P186" i="10"/>
  <c r="P187" i="10"/>
  <c r="P188" i="10"/>
  <c r="P189" i="10"/>
  <c r="P190" i="10"/>
  <c r="P191" i="10"/>
  <c r="P192" i="10"/>
  <c r="P193" i="10"/>
  <c r="P194" i="10"/>
  <c r="P195" i="10"/>
  <c r="P196" i="10"/>
  <c r="P197" i="10"/>
  <c r="P198" i="10"/>
  <c r="P199" i="10"/>
  <c r="P200" i="10"/>
  <c r="P201" i="10"/>
  <c r="P202" i="10"/>
  <c r="P203" i="10"/>
  <c r="P204" i="10"/>
  <c r="P205" i="10"/>
  <c r="P206" i="10"/>
  <c r="P207" i="10"/>
  <c r="P208" i="10"/>
  <c r="P209" i="10"/>
  <c r="P210" i="10"/>
  <c r="P211" i="10"/>
  <c r="P212" i="10"/>
  <c r="P213" i="10"/>
  <c r="P214" i="10"/>
  <c r="P215" i="10"/>
  <c r="P216" i="10"/>
  <c r="P217" i="10"/>
  <c r="P218" i="10"/>
  <c r="P219" i="10"/>
  <c r="P220" i="10"/>
  <c r="P221" i="10"/>
  <c r="P222" i="10"/>
  <c r="P223" i="10"/>
  <c r="P224" i="10"/>
  <c r="P225" i="10"/>
  <c r="P226" i="10"/>
  <c r="P227" i="10"/>
  <c r="P228" i="10"/>
  <c r="P229" i="10"/>
  <c r="P230" i="10"/>
  <c r="P231" i="10"/>
  <c r="P232" i="10"/>
  <c r="P233" i="10"/>
  <c r="P234" i="10"/>
  <c r="P235" i="10"/>
  <c r="P236" i="10"/>
  <c r="P237" i="10"/>
  <c r="P238" i="10"/>
  <c r="P239" i="10"/>
  <c r="P240" i="10"/>
  <c r="P241" i="10"/>
  <c r="P242" i="10"/>
  <c r="P243" i="10"/>
  <c r="P244" i="10"/>
  <c r="P245" i="10"/>
  <c r="P246" i="10"/>
  <c r="P247" i="10"/>
  <c r="P248" i="10"/>
  <c r="P249" i="10"/>
  <c r="P250" i="10"/>
  <c r="P251" i="10"/>
  <c r="P252" i="10"/>
  <c r="P253" i="10"/>
  <c r="P254" i="10"/>
  <c r="P255" i="10"/>
  <c r="P256" i="10"/>
  <c r="P257" i="10"/>
  <c r="P258" i="10"/>
  <c r="P259" i="10"/>
  <c r="P260" i="10"/>
  <c r="P261" i="10"/>
  <c r="P262" i="10"/>
  <c r="P263" i="10"/>
  <c r="P264" i="10"/>
  <c r="P265" i="10"/>
  <c r="P266" i="10"/>
  <c r="P267" i="10"/>
  <c r="P268" i="10"/>
  <c r="P269" i="10"/>
  <c r="P270" i="10"/>
  <c r="P271" i="10"/>
  <c r="P272" i="10"/>
  <c r="P273" i="10"/>
  <c r="P274" i="10"/>
  <c r="P275" i="10"/>
  <c r="P276" i="10"/>
  <c r="P277" i="10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P298" i="10"/>
  <c r="P299" i="10"/>
  <c r="P300" i="10"/>
  <c r="P301" i="10"/>
  <c r="P302" i="10"/>
  <c r="P303" i="10"/>
  <c r="P304" i="10"/>
  <c r="P305" i="10"/>
  <c r="P306" i="10"/>
  <c r="P307" i="10"/>
  <c r="P308" i="10"/>
  <c r="P309" i="10"/>
  <c r="P310" i="10"/>
  <c r="P311" i="10"/>
  <c r="P312" i="10"/>
  <c r="P313" i="10"/>
  <c r="P314" i="10"/>
  <c r="P315" i="10"/>
  <c r="P316" i="10"/>
  <c r="P317" i="10"/>
  <c r="P318" i="10"/>
  <c r="P319" i="10"/>
  <c r="P320" i="10"/>
  <c r="P321" i="10"/>
  <c r="P322" i="10"/>
  <c r="P323" i="10"/>
  <c r="P324" i="10"/>
  <c r="P325" i="10"/>
  <c r="P326" i="10"/>
  <c r="P327" i="10"/>
  <c r="P328" i="10"/>
  <c r="P329" i="10"/>
  <c r="P330" i="10"/>
  <c r="P331" i="10"/>
  <c r="P332" i="10"/>
  <c r="P333" i="10"/>
  <c r="P334" i="10"/>
  <c r="P335" i="10"/>
  <c r="P336" i="10"/>
  <c r="P337" i="10"/>
  <c r="P338" i="10"/>
  <c r="P339" i="10"/>
  <c r="P340" i="10"/>
  <c r="P341" i="10"/>
  <c r="P342" i="10"/>
  <c r="P343" i="10"/>
  <c r="P344" i="10"/>
  <c r="P345" i="10"/>
  <c r="P346" i="10"/>
  <c r="P347" i="10"/>
  <c r="P348" i="10"/>
  <c r="P349" i="10"/>
  <c r="P350" i="10"/>
  <c r="P351" i="10"/>
  <c r="P352" i="10"/>
  <c r="P353" i="10"/>
  <c r="P354" i="10"/>
  <c r="P355" i="10"/>
  <c r="P356" i="10"/>
  <c r="P357" i="10"/>
  <c r="P358" i="10"/>
  <c r="P359" i="10"/>
  <c r="P360" i="10"/>
  <c r="P361" i="10"/>
  <c r="P362" i="10"/>
  <c r="P363" i="10"/>
  <c r="P364" i="10"/>
  <c r="P365" i="10"/>
  <c r="P366" i="10"/>
  <c r="P367" i="10"/>
  <c r="P368" i="10"/>
  <c r="P369" i="10"/>
  <c r="P370" i="10"/>
  <c r="P371" i="10"/>
  <c r="P372" i="10"/>
  <c r="P373" i="10"/>
  <c r="P374" i="10"/>
  <c r="P375" i="10"/>
  <c r="P376" i="10"/>
  <c r="P377" i="10"/>
  <c r="P378" i="10"/>
  <c r="P379" i="10"/>
  <c r="P380" i="10"/>
  <c r="P381" i="10"/>
  <c r="P382" i="10"/>
  <c r="P383" i="10"/>
  <c r="P384" i="10"/>
  <c r="P385" i="10"/>
  <c r="P386" i="10"/>
  <c r="P387" i="10"/>
  <c r="P388" i="10"/>
  <c r="P389" i="10"/>
  <c r="P390" i="10"/>
  <c r="P391" i="10"/>
  <c r="P392" i="10"/>
  <c r="P393" i="10"/>
  <c r="P394" i="10"/>
  <c r="P395" i="10"/>
  <c r="P396" i="10"/>
  <c r="P397" i="10"/>
  <c r="P398" i="10"/>
  <c r="P399" i="10"/>
  <c r="P400" i="10"/>
  <c r="P401" i="10"/>
  <c r="P402" i="10"/>
  <c r="P403" i="10"/>
  <c r="P404" i="10"/>
  <c r="P405" i="10"/>
  <c r="P406" i="10"/>
  <c r="P407" i="10"/>
  <c r="P408" i="10"/>
  <c r="P409" i="10"/>
  <c r="P410" i="10"/>
  <c r="P411" i="10"/>
  <c r="P412" i="10"/>
  <c r="P413" i="10"/>
  <c r="P414" i="10"/>
  <c r="P415" i="10"/>
  <c r="P416" i="10"/>
  <c r="P417" i="10"/>
  <c r="P418" i="10"/>
  <c r="P419" i="10"/>
  <c r="P420" i="10"/>
  <c r="P421" i="10"/>
  <c r="P422" i="10"/>
  <c r="P423" i="10"/>
  <c r="P424" i="10"/>
  <c r="P425" i="10"/>
  <c r="P426" i="10"/>
  <c r="P427" i="10"/>
  <c r="P428" i="10"/>
  <c r="P429" i="10"/>
  <c r="P430" i="10"/>
  <c r="P431" i="10"/>
  <c r="P432" i="10"/>
  <c r="P433" i="10"/>
  <c r="P434" i="10"/>
  <c r="P435" i="10"/>
  <c r="P436" i="10"/>
  <c r="P437" i="10"/>
  <c r="P438" i="10"/>
  <c r="P439" i="10"/>
  <c r="P440" i="10"/>
  <c r="P441" i="10"/>
  <c r="P442" i="10"/>
  <c r="P443" i="10"/>
  <c r="P444" i="10"/>
  <c r="P445" i="10"/>
  <c r="P446" i="10"/>
  <c r="P447" i="10"/>
  <c r="P448" i="10"/>
  <c r="P449" i="10"/>
  <c r="P450" i="10"/>
  <c r="P451" i="10"/>
  <c r="P452" i="10"/>
  <c r="P453" i="10"/>
  <c r="P454" i="10"/>
  <c r="P455" i="10"/>
  <c r="P456" i="10"/>
  <c r="P457" i="10"/>
  <c r="P458" i="10"/>
  <c r="P459" i="10"/>
  <c r="P460" i="10"/>
  <c r="P461" i="10"/>
  <c r="P462" i="10"/>
  <c r="P463" i="10"/>
  <c r="P464" i="10"/>
  <c r="P465" i="10"/>
  <c r="P466" i="10"/>
  <c r="P467" i="10"/>
  <c r="P468" i="10"/>
  <c r="P469" i="10"/>
  <c r="P470" i="10"/>
  <c r="P471" i="10"/>
  <c r="P472" i="10"/>
  <c r="P473" i="10"/>
  <c r="P474" i="10"/>
  <c r="P475" i="10"/>
  <c r="P476" i="10"/>
  <c r="P477" i="10"/>
  <c r="P478" i="10"/>
  <c r="P479" i="10"/>
  <c r="P480" i="10"/>
  <c r="P481" i="10"/>
  <c r="P482" i="10"/>
  <c r="P483" i="10"/>
  <c r="P484" i="10"/>
  <c r="P485" i="10"/>
  <c r="P486" i="10"/>
  <c r="P487" i="10"/>
  <c r="P488" i="10"/>
  <c r="P489" i="10"/>
  <c r="P490" i="10"/>
  <c r="P491" i="10"/>
  <c r="P492" i="10"/>
  <c r="P493" i="10"/>
  <c r="P494" i="10"/>
  <c r="P495" i="10"/>
  <c r="P496" i="10"/>
  <c r="P497" i="10"/>
  <c r="P498" i="10"/>
  <c r="P499" i="10"/>
  <c r="P500" i="10"/>
  <c r="P501" i="10"/>
  <c r="P502" i="10"/>
  <c r="P503" i="10"/>
  <c r="P504" i="10"/>
  <c r="P505" i="10"/>
  <c r="P506" i="10"/>
  <c r="P507" i="10"/>
  <c r="P508" i="10"/>
  <c r="P509" i="10"/>
  <c r="P510" i="10"/>
  <c r="P511" i="10"/>
  <c r="P512" i="10"/>
  <c r="P513" i="10"/>
  <c r="P514" i="10"/>
  <c r="P15" i="10"/>
  <c r="P9" i="10" s="1"/>
  <c r="P20" i="48"/>
  <c r="P21" i="48"/>
  <c r="P22" i="48"/>
  <c r="P23" i="48"/>
  <c r="P24" i="48"/>
  <c r="P25" i="48"/>
  <c r="P26" i="48"/>
  <c r="P27" i="48"/>
  <c r="P28" i="48"/>
  <c r="P29" i="48"/>
  <c r="P30" i="48"/>
  <c r="P31" i="48"/>
  <c r="P32" i="48"/>
  <c r="P33" i="48"/>
  <c r="P34" i="48"/>
  <c r="P35" i="48"/>
  <c r="P36" i="48"/>
  <c r="P37" i="48"/>
  <c r="P38" i="48"/>
  <c r="P39" i="48"/>
  <c r="P40" i="48"/>
  <c r="P41" i="48"/>
  <c r="P42" i="48"/>
  <c r="P43" i="48"/>
  <c r="P44" i="48"/>
  <c r="P45" i="48"/>
  <c r="P46" i="48"/>
  <c r="P47" i="48"/>
  <c r="P48" i="48"/>
  <c r="P49" i="48"/>
  <c r="P50" i="48"/>
  <c r="P51" i="48"/>
  <c r="P52" i="48"/>
  <c r="P53" i="48"/>
  <c r="P54" i="48"/>
  <c r="P55" i="48"/>
  <c r="P56" i="48"/>
  <c r="P57" i="48"/>
  <c r="P58" i="48"/>
  <c r="P59" i="48"/>
  <c r="P60" i="48"/>
  <c r="P61" i="48"/>
  <c r="P62" i="48"/>
  <c r="P63" i="48"/>
  <c r="P64" i="48"/>
  <c r="P65" i="48"/>
  <c r="P66" i="48"/>
  <c r="P67" i="48"/>
  <c r="P68" i="48"/>
  <c r="P69" i="48"/>
  <c r="P70" i="48"/>
  <c r="P71" i="48"/>
  <c r="P72" i="48"/>
  <c r="P73" i="48"/>
  <c r="P74" i="48"/>
  <c r="P75" i="48"/>
  <c r="P76" i="48"/>
  <c r="P77" i="48"/>
  <c r="P78" i="48"/>
  <c r="P79" i="48"/>
  <c r="P80" i="48"/>
  <c r="P81" i="48"/>
  <c r="P82" i="48"/>
  <c r="P83" i="48"/>
  <c r="P84" i="48"/>
  <c r="P85" i="48"/>
  <c r="P86" i="48"/>
  <c r="P87" i="48"/>
  <c r="P88" i="48"/>
  <c r="P89" i="48"/>
  <c r="P90" i="48"/>
  <c r="P91" i="48"/>
  <c r="P92" i="48"/>
  <c r="P93" i="48"/>
  <c r="P94" i="48"/>
  <c r="P95" i="48"/>
  <c r="P96" i="48"/>
  <c r="P97" i="48"/>
  <c r="P98" i="48"/>
  <c r="P99" i="48"/>
  <c r="P100" i="48"/>
  <c r="P101" i="48"/>
  <c r="P102" i="48"/>
  <c r="P103" i="48"/>
  <c r="P104" i="48"/>
  <c r="P105" i="48"/>
  <c r="P106" i="48"/>
  <c r="P107" i="48"/>
  <c r="P108" i="48"/>
  <c r="P109" i="48"/>
  <c r="P110" i="48"/>
  <c r="P111" i="48"/>
  <c r="P112" i="48"/>
  <c r="P113" i="48"/>
  <c r="P114" i="48"/>
  <c r="P115" i="48"/>
  <c r="P116" i="48"/>
  <c r="P117" i="48"/>
  <c r="P118" i="48"/>
  <c r="P119" i="48"/>
  <c r="P120" i="48"/>
  <c r="P121" i="48"/>
  <c r="P122" i="48"/>
  <c r="P123" i="48"/>
  <c r="P124" i="48"/>
  <c r="P125" i="48"/>
  <c r="P126" i="48"/>
  <c r="P127" i="48"/>
  <c r="P128" i="48"/>
  <c r="P129" i="48"/>
  <c r="P130" i="48"/>
  <c r="P131" i="48"/>
  <c r="P132" i="48"/>
  <c r="P133" i="48"/>
  <c r="P134" i="48"/>
  <c r="P135" i="48"/>
  <c r="P136" i="48"/>
  <c r="P137" i="48"/>
  <c r="P138" i="48"/>
  <c r="P139" i="48"/>
  <c r="P140" i="48"/>
  <c r="P141" i="48"/>
  <c r="P142" i="48"/>
  <c r="P143" i="48"/>
  <c r="P144" i="48"/>
  <c r="P145" i="48"/>
  <c r="P146" i="48"/>
  <c r="P147" i="48"/>
  <c r="P148" i="48"/>
  <c r="P149" i="48"/>
  <c r="P150" i="48"/>
  <c r="P151" i="48"/>
  <c r="P152" i="48"/>
  <c r="P153" i="48"/>
  <c r="P154" i="48"/>
  <c r="P155" i="48"/>
  <c r="P156" i="48"/>
  <c r="P157" i="48"/>
  <c r="P158" i="48"/>
  <c r="P159" i="48"/>
  <c r="P160" i="48"/>
  <c r="P161" i="48"/>
  <c r="P162" i="48"/>
  <c r="P163" i="48"/>
  <c r="P164" i="48"/>
  <c r="P165" i="48"/>
  <c r="P166" i="48"/>
  <c r="P167" i="48"/>
  <c r="P168" i="48"/>
  <c r="P169" i="48"/>
  <c r="P170" i="48"/>
  <c r="P171" i="48"/>
  <c r="P172" i="48"/>
  <c r="P173" i="48"/>
  <c r="P174" i="48"/>
  <c r="P175" i="48"/>
  <c r="P176" i="48"/>
  <c r="P177" i="48"/>
  <c r="P178" i="48"/>
  <c r="P179" i="48"/>
  <c r="P180" i="48"/>
  <c r="P181" i="48"/>
  <c r="P182" i="48"/>
  <c r="P183" i="48"/>
  <c r="P184" i="48"/>
  <c r="P185" i="48"/>
  <c r="P186" i="48"/>
  <c r="P187" i="48"/>
  <c r="P188" i="48"/>
  <c r="P189" i="48"/>
  <c r="P190" i="48"/>
  <c r="P191" i="48"/>
  <c r="P192" i="48"/>
  <c r="P193" i="48"/>
  <c r="P194" i="48"/>
  <c r="P195" i="48"/>
  <c r="P196" i="48"/>
  <c r="P197" i="48"/>
  <c r="P198" i="48"/>
  <c r="P199" i="48"/>
  <c r="P200" i="48"/>
  <c r="P201" i="48"/>
  <c r="P202" i="48"/>
  <c r="P203" i="48"/>
  <c r="P204" i="48"/>
  <c r="P205" i="48"/>
  <c r="P206" i="48"/>
  <c r="P207" i="48"/>
  <c r="P208" i="48"/>
  <c r="P209" i="48"/>
  <c r="P210" i="48"/>
  <c r="P211" i="48"/>
  <c r="P212" i="48"/>
  <c r="P213" i="48"/>
  <c r="P214" i="48"/>
  <c r="P215" i="48"/>
  <c r="P216" i="48"/>
  <c r="P217" i="48"/>
  <c r="P218" i="48"/>
  <c r="P219" i="48"/>
  <c r="P220" i="48"/>
  <c r="P221" i="48"/>
  <c r="P222" i="48"/>
  <c r="P223" i="48"/>
  <c r="P224" i="48"/>
  <c r="P225" i="48"/>
  <c r="P226" i="48"/>
  <c r="P227" i="48"/>
  <c r="P228" i="48"/>
  <c r="P229" i="48"/>
  <c r="P230" i="48"/>
  <c r="P231" i="48"/>
  <c r="P232" i="48"/>
  <c r="P233" i="48"/>
  <c r="P234" i="48"/>
  <c r="P235" i="48"/>
  <c r="P236" i="48"/>
  <c r="P237" i="48"/>
  <c r="P238" i="48"/>
  <c r="P239" i="48"/>
  <c r="P240" i="48"/>
  <c r="P241" i="48"/>
  <c r="P242" i="48"/>
  <c r="P243" i="48"/>
  <c r="P244" i="48"/>
  <c r="P245" i="48"/>
  <c r="P246" i="48"/>
  <c r="P247" i="48"/>
  <c r="P248" i="48"/>
  <c r="P249" i="48"/>
  <c r="P250" i="48"/>
  <c r="P251" i="48"/>
  <c r="P252" i="48"/>
  <c r="P253" i="48"/>
  <c r="P254" i="48"/>
  <c r="P255" i="48"/>
  <c r="P256" i="48"/>
  <c r="P257" i="48"/>
  <c r="P258" i="48"/>
  <c r="P259" i="48"/>
  <c r="P260" i="48"/>
  <c r="P261" i="48"/>
  <c r="P262" i="48"/>
  <c r="P263" i="48"/>
  <c r="P264" i="48"/>
  <c r="P265" i="48"/>
  <c r="P266" i="48"/>
  <c r="P267" i="48"/>
  <c r="P268" i="48"/>
  <c r="P269" i="48"/>
  <c r="P270" i="48"/>
  <c r="P271" i="48"/>
  <c r="P272" i="48"/>
  <c r="P273" i="48"/>
  <c r="P274" i="48"/>
  <c r="P275" i="48"/>
  <c r="P276" i="48"/>
  <c r="P277" i="48"/>
  <c r="P278" i="48"/>
  <c r="P279" i="48"/>
  <c r="P280" i="48"/>
  <c r="P281" i="48"/>
  <c r="P282" i="48"/>
  <c r="P283" i="48"/>
  <c r="P284" i="48"/>
  <c r="P285" i="48"/>
  <c r="P286" i="48"/>
  <c r="P287" i="48"/>
  <c r="P288" i="48"/>
  <c r="P289" i="48"/>
  <c r="P290" i="48"/>
  <c r="P291" i="48"/>
  <c r="P292" i="48"/>
  <c r="P293" i="48"/>
  <c r="P294" i="48"/>
  <c r="P295" i="48"/>
  <c r="P296" i="48"/>
  <c r="P297" i="48"/>
  <c r="P298" i="48"/>
  <c r="P299" i="48"/>
  <c r="P300" i="48"/>
  <c r="P301" i="48"/>
  <c r="P302" i="48"/>
  <c r="P303" i="48"/>
  <c r="P304" i="48"/>
  <c r="P305" i="48"/>
  <c r="P306" i="48"/>
  <c r="P307" i="48"/>
  <c r="P308" i="48"/>
  <c r="P309" i="48"/>
  <c r="P310" i="48"/>
  <c r="P311" i="48"/>
  <c r="P312" i="48"/>
  <c r="P313" i="48"/>
  <c r="P314" i="48"/>
  <c r="P315" i="48"/>
  <c r="P316" i="48"/>
  <c r="P317" i="48"/>
  <c r="P318" i="48"/>
  <c r="P319" i="48"/>
  <c r="P320" i="48"/>
  <c r="P321" i="48"/>
  <c r="P322" i="48"/>
  <c r="P323" i="48"/>
  <c r="P324" i="48"/>
  <c r="P325" i="48"/>
  <c r="P326" i="48"/>
  <c r="P327" i="48"/>
  <c r="P328" i="48"/>
  <c r="P329" i="48"/>
  <c r="P330" i="48"/>
  <c r="P331" i="48"/>
  <c r="P332" i="48"/>
  <c r="P333" i="48"/>
  <c r="P334" i="48"/>
  <c r="P335" i="48"/>
  <c r="P336" i="48"/>
  <c r="P337" i="48"/>
  <c r="P338" i="48"/>
  <c r="P339" i="48"/>
  <c r="P340" i="48"/>
  <c r="P341" i="48"/>
  <c r="P342" i="48"/>
  <c r="P343" i="48"/>
  <c r="P344" i="48"/>
  <c r="P345" i="48"/>
  <c r="P346" i="48"/>
  <c r="P347" i="48"/>
  <c r="P348" i="48"/>
  <c r="P349" i="48"/>
  <c r="P350" i="48"/>
  <c r="P351" i="48"/>
  <c r="P352" i="48"/>
  <c r="P353" i="48"/>
  <c r="P354" i="48"/>
  <c r="P355" i="48"/>
  <c r="P356" i="48"/>
  <c r="P357" i="48"/>
  <c r="P358" i="48"/>
  <c r="P359" i="48"/>
  <c r="P360" i="48"/>
  <c r="P361" i="48"/>
  <c r="P362" i="48"/>
  <c r="P363" i="48"/>
  <c r="P364" i="48"/>
  <c r="P365" i="48"/>
  <c r="P366" i="48"/>
  <c r="P367" i="48"/>
  <c r="P368" i="48"/>
  <c r="P369" i="48"/>
  <c r="P370" i="48"/>
  <c r="P371" i="48"/>
  <c r="P372" i="48"/>
  <c r="P373" i="48"/>
  <c r="P374" i="48"/>
  <c r="P375" i="48"/>
  <c r="P376" i="48"/>
  <c r="P377" i="48"/>
  <c r="P378" i="48"/>
  <c r="P379" i="48"/>
  <c r="P380" i="48"/>
  <c r="P381" i="48"/>
  <c r="P382" i="48"/>
  <c r="P383" i="48"/>
  <c r="P384" i="48"/>
  <c r="P385" i="48"/>
  <c r="P386" i="48"/>
  <c r="P387" i="48"/>
  <c r="P388" i="48"/>
  <c r="P389" i="48"/>
  <c r="P390" i="48"/>
  <c r="P391" i="48"/>
  <c r="P392" i="48"/>
  <c r="P393" i="48"/>
  <c r="P394" i="48"/>
  <c r="P395" i="48"/>
  <c r="P396" i="48"/>
  <c r="P397" i="48"/>
  <c r="P398" i="48"/>
  <c r="P399" i="48"/>
  <c r="P400" i="48"/>
  <c r="P401" i="48"/>
  <c r="P402" i="48"/>
  <c r="P403" i="48"/>
  <c r="P404" i="48"/>
  <c r="P405" i="48"/>
  <c r="P406" i="48"/>
  <c r="P407" i="48"/>
  <c r="P408" i="48"/>
  <c r="P409" i="48"/>
  <c r="P410" i="48"/>
  <c r="P411" i="48"/>
  <c r="P412" i="48"/>
  <c r="P413" i="48"/>
  <c r="P414" i="48"/>
  <c r="P415" i="48"/>
  <c r="P416" i="48"/>
  <c r="P417" i="48"/>
  <c r="P418" i="48"/>
  <c r="P419" i="48"/>
  <c r="P420" i="48"/>
  <c r="P421" i="48"/>
  <c r="P422" i="48"/>
  <c r="P423" i="48"/>
  <c r="P424" i="48"/>
  <c r="P425" i="48"/>
  <c r="P426" i="48"/>
  <c r="P427" i="48"/>
  <c r="P428" i="48"/>
  <c r="P429" i="48"/>
  <c r="P430" i="48"/>
  <c r="P431" i="48"/>
  <c r="P432" i="48"/>
  <c r="P433" i="48"/>
  <c r="P434" i="48"/>
  <c r="P435" i="48"/>
  <c r="P436" i="48"/>
  <c r="P437" i="48"/>
  <c r="P438" i="48"/>
  <c r="P439" i="48"/>
  <c r="P440" i="48"/>
  <c r="P441" i="48"/>
  <c r="P442" i="48"/>
  <c r="P443" i="48"/>
  <c r="P444" i="48"/>
  <c r="P445" i="48"/>
  <c r="P446" i="48"/>
  <c r="P447" i="48"/>
  <c r="P448" i="48"/>
  <c r="P449" i="48"/>
  <c r="P450" i="48"/>
  <c r="P451" i="48"/>
  <c r="P452" i="48"/>
  <c r="P453" i="48"/>
  <c r="P454" i="48"/>
  <c r="P455" i="48"/>
  <c r="P456" i="48"/>
  <c r="P457" i="48"/>
  <c r="P458" i="48"/>
  <c r="P459" i="48"/>
  <c r="P460" i="48"/>
  <c r="P461" i="48"/>
  <c r="P462" i="48"/>
  <c r="P463" i="48"/>
  <c r="P464" i="48"/>
  <c r="P465" i="48"/>
  <c r="P466" i="48"/>
  <c r="P467" i="48"/>
  <c r="P468" i="48"/>
  <c r="P469" i="48"/>
  <c r="P470" i="48"/>
  <c r="P471" i="48"/>
  <c r="P472" i="48"/>
  <c r="P473" i="48"/>
  <c r="P474" i="48"/>
  <c r="P475" i="48"/>
  <c r="P476" i="48"/>
  <c r="P477" i="48"/>
  <c r="P478" i="48"/>
  <c r="P479" i="48"/>
  <c r="P480" i="48"/>
  <c r="P481" i="48"/>
  <c r="P482" i="48"/>
  <c r="P483" i="48"/>
  <c r="P484" i="48"/>
  <c r="P485" i="48"/>
  <c r="P486" i="48"/>
  <c r="P487" i="48"/>
  <c r="P488" i="48"/>
  <c r="P489" i="48"/>
  <c r="P490" i="48"/>
  <c r="P491" i="48"/>
  <c r="P492" i="48"/>
  <c r="P493" i="48"/>
  <c r="P494" i="48"/>
  <c r="P495" i="48"/>
  <c r="P496" i="48"/>
  <c r="P497" i="48"/>
  <c r="P498" i="48"/>
  <c r="P499" i="48"/>
  <c r="P500" i="48"/>
  <c r="P501" i="48"/>
  <c r="P502" i="48"/>
  <c r="P503" i="48"/>
  <c r="P504" i="48"/>
  <c r="P505" i="48"/>
  <c r="P506" i="48"/>
  <c r="P507" i="48"/>
  <c r="P508" i="48"/>
  <c r="P509" i="48"/>
  <c r="P510" i="48"/>
  <c r="P511" i="48"/>
  <c r="P512" i="48"/>
  <c r="P513" i="48"/>
  <c r="P514" i="48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4" i="11"/>
  <c r="P65" i="11"/>
  <c r="P66" i="11"/>
  <c r="P67" i="11"/>
  <c r="P68" i="11"/>
  <c r="P69" i="11"/>
  <c r="P70" i="11"/>
  <c r="P71" i="11"/>
  <c r="P72" i="11"/>
  <c r="P73" i="11"/>
  <c r="P74" i="11"/>
  <c r="P75" i="11"/>
  <c r="P76" i="11"/>
  <c r="P77" i="11"/>
  <c r="P78" i="11"/>
  <c r="P79" i="11"/>
  <c r="P80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P93" i="11"/>
  <c r="P94" i="11"/>
  <c r="P95" i="11"/>
  <c r="P96" i="11"/>
  <c r="P97" i="11"/>
  <c r="P98" i="11"/>
  <c r="P99" i="11"/>
  <c r="P100" i="11"/>
  <c r="P101" i="11"/>
  <c r="P102" i="11"/>
  <c r="P103" i="11"/>
  <c r="P104" i="11"/>
  <c r="P105" i="11"/>
  <c r="P106" i="11"/>
  <c r="P107" i="11"/>
  <c r="P108" i="11"/>
  <c r="P109" i="11"/>
  <c r="P110" i="11"/>
  <c r="P111" i="11"/>
  <c r="P112" i="11"/>
  <c r="P113" i="11"/>
  <c r="P114" i="11"/>
  <c r="P115" i="11"/>
  <c r="P116" i="11"/>
  <c r="P117" i="11"/>
  <c r="P118" i="11"/>
  <c r="P119" i="11"/>
  <c r="P120" i="11"/>
  <c r="P121" i="11"/>
  <c r="P122" i="11"/>
  <c r="P123" i="11"/>
  <c r="P124" i="11"/>
  <c r="P125" i="11"/>
  <c r="P126" i="11"/>
  <c r="P127" i="11"/>
  <c r="P128" i="11"/>
  <c r="P129" i="11"/>
  <c r="P130" i="11"/>
  <c r="P131" i="11"/>
  <c r="P132" i="11"/>
  <c r="P133" i="11"/>
  <c r="P134" i="11"/>
  <c r="P135" i="11"/>
  <c r="P136" i="11"/>
  <c r="P137" i="11"/>
  <c r="P138" i="11"/>
  <c r="P139" i="11"/>
  <c r="P140" i="11"/>
  <c r="P141" i="11"/>
  <c r="P142" i="11"/>
  <c r="P143" i="11"/>
  <c r="P144" i="11"/>
  <c r="P145" i="11"/>
  <c r="P146" i="11"/>
  <c r="P147" i="11"/>
  <c r="P148" i="11"/>
  <c r="P149" i="11"/>
  <c r="P150" i="11"/>
  <c r="P151" i="11"/>
  <c r="P152" i="11"/>
  <c r="P153" i="11"/>
  <c r="P154" i="11"/>
  <c r="P155" i="11"/>
  <c r="P156" i="11"/>
  <c r="P157" i="11"/>
  <c r="P158" i="11"/>
  <c r="P159" i="11"/>
  <c r="P160" i="11"/>
  <c r="P161" i="11"/>
  <c r="P162" i="11"/>
  <c r="P163" i="11"/>
  <c r="P164" i="11"/>
  <c r="P165" i="11"/>
  <c r="P166" i="11"/>
  <c r="P167" i="11"/>
  <c r="P168" i="11"/>
  <c r="P169" i="11"/>
  <c r="P170" i="11"/>
  <c r="P171" i="11"/>
  <c r="P172" i="11"/>
  <c r="P173" i="11"/>
  <c r="P174" i="11"/>
  <c r="P175" i="11"/>
  <c r="P176" i="11"/>
  <c r="P177" i="11"/>
  <c r="P178" i="11"/>
  <c r="P179" i="11"/>
  <c r="P180" i="11"/>
  <c r="P181" i="11"/>
  <c r="P182" i="11"/>
  <c r="P183" i="11"/>
  <c r="P184" i="11"/>
  <c r="P185" i="11"/>
  <c r="P186" i="11"/>
  <c r="P187" i="11"/>
  <c r="P188" i="11"/>
  <c r="P189" i="11"/>
  <c r="P190" i="11"/>
  <c r="P191" i="11"/>
  <c r="P192" i="11"/>
  <c r="P193" i="11"/>
  <c r="P194" i="11"/>
  <c r="P195" i="11"/>
  <c r="P196" i="11"/>
  <c r="P197" i="11"/>
  <c r="P198" i="11"/>
  <c r="P199" i="11"/>
  <c r="P200" i="11"/>
  <c r="P201" i="11"/>
  <c r="P202" i="11"/>
  <c r="P203" i="11"/>
  <c r="P204" i="11"/>
  <c r="P205" i="11"/>
  <c r="P206" i="11"/>
  <c r="P207" i="11"/>
  <c r="P208" i="11"/>
  <c r="P209" i="11"/>
  <c r="P210" i="11"/>
  <c r="P211" i="11"/>
  <c r="P212" i="11"/>
  <c r="P213" i="11"/>
  <c r="P214" i="11"/>
  <c r="P215" i="11"/>
  <c r="P216" i="11"/>
  <c r="P217" i="11"/>
  <c r="P218" i="11"/>
  <c r="P219" i="11"/>
  <c r="P220" i="11"/>
  <c r="P221" i="11"/>
  <c r="P222" i="11"/>
  <c r="P223" i="11"/>
  <c r="P224" i="11"/>
  <c r="P225" i="11"/>
  <c r="P226" i="11"/>
  <c r="P227" i="11"/>
  <c r="P228" i="11"/>
  <c r="P229" i="11"/>
  <c r="P230" i="11"/>
  <c r="P231" i="11"/>
  <c r="P232" i="11"/>
  <c r="P233" i="11"/>
  <c r="P234" i="11"/>
  <c r="P235" i="11"/>
  <c r="P236" i="11"/>
  <c r="P237" i="11"/>
  <c r="P238" i="11"/>
  <c r="P239" i="11"/>
  <c r="P240" i="11"/>
  <c r="P241" i="11"/>
  <c r="P242" i="11"/>
  <c r="P243" i="11"/>
  <c r="P244" i="11"/>
  <c r="P245" i="11"/>
  <c r="P246" i="11"/>
  <c r="P247" i="11"/>
  <c r="P248" i="11"/>
  <c r="P249" i="11"/>
  <c r="P250" i="11"/>
  <c r="P251" i="11"/>
  <c r="P252" i="11"/>
  <c r="P253" i="11"/>
  <c r="P254" i="11"/>
  <c r="P255" i="11"/>
  <c r="P256" i="11"/>
  <c r="P257" i="11"/>
  <c r="P258" i="11"/>
  <c r="P259" i="11"/>
  <c r="P260" i="11"/>
  <c r="P261" i="11"/>
  <c r="P262" i="11"/>
  <c r="P263" i="11"/>
  <c r="P264" i="11"/>
  <c r="P265" i="11"/>
  <c r="P266" i="11"/>
  <c r="P267" i="11"/>
  <c r="P268" i="11"/>
  <c r="P269" i="11"/>
  <c r="P270" i="11"/>
  <c r="P271" i="11"/>
  <c r="P272" i="11"/>
  <c r="P273" i="11"/>
  <c r="P274" i="11"/>
  <c r="P275" i="11"/>
  <c r="P276" i="11"/>
  <c r="P277" i="11"/>
  <c r="P278" i="11"/>
  <c r="P279" i="11"/>
  <c r="P280" i="11"/>
  <c r="P281" i="11"/>
  <c r="P282" i="11"/>
  <c r="P283" i="11"/>
  <c r="P284" i="11"/>
  <c r="P285" i="11"/>
  <c r="P286" i="11"/>
  <c r="P287" i="11"/>
  <c r="P288" i="11"/>
  <c r="P289" i="11"/>
  <c r="P290" i="11"/>
  <c r="P291" i="11"/>
  <c r="P292" i="11"/>
  <c r="P293" i="11"/>
  <c r="P294" i="11"/>
  <c r="P295" i="11"/>
  <c r="P296" i="11"/>
  <c r="P297" i="11"/>
  <c r="P298" i="11"/>
  <c r="P299" i="11"/>
  <c r="P300" i="11"/>
  <c r="P301" i="11"/>
  <c r="P302" i="11"/>
  <c r="P303" i="11"/>
  <c r="P304" i="11"/>
  <c r="P305" i="11"/>
  <c r="P306" i="11"/>
  <c r="P307" i="11"/>
  <c r="P308" i="11"/>
  <c r="P309" i="11"/>
  <c r="P310" i="11"/>
  <c r="P311" i="11"/>
  <c r="P312" i="11"/>
  <c r="P313" i="11"/>
  <c r="P314" i="11"/>
  <c r="P315" i="11"/>
  <c r="P316" i="11"/>
  <c r="P317" i="11"/>
  <c r="P318" i="11"/>
  <c r="P319" i="11"/>
  <c r="P320" i="11"/>
  <c r="P321" i="11"/>
  <c r="P322" i="11"/>
  <c r="P323" i="11"/>
  <c r="P324" i="11"/>
  <c r="P325" i="11"/>
  <c r="P326" i="11"/>
  <c r="P327" i="11"/>
  <c r="P328" i="11"/>
  <c r="P329" i="11"/>
  <c r="P330" i="11"/>
  <c r="P331" i="11"/>
  <c r="P332" i="11"/>
  <c r="P333" i="11"/>
  <c r="P334" i="11"/>
  <c r="P335" i="11"/>
  <c r="P336" i="11"/>
  <c r="P337" i="11"/>
  <c r="P338" i="11"/>
  <c r="P339" i="11"/>
  <c r="P340" i="11"/>
  <c r="P341" i="11"/>
  <c r="P342" i="11"/>
  <c r="P343" i="11"/>
  <c r="P344" i="11"/>
  <c r="P345" i="11"/>
  <c r="P346" i="11"/>
  <c r="P347" i="11"/>
  <c r="P348" i="11"/>
  <c r="P349" i="11"/>
  <c r="P350" i="11"/>
  <c r="P351" i="11"/>
  <c r="P352" i="11"/>
  <c r="P353" i="11"/>
  <c r="P354" i="11"/>
  <c r="P355" i="11"/>
  <c r="P356" i="11"/>
  <c r="P357" i="11"/>
  <c r="P358" i="11"/>
  <c r="P359" i="11"/>
  <c r="P360" i="11"/>
  <c r="P361" i="11"/>
  <c r="P362" i="11"/>
  <c r="P363" i="11"/>
  <c r="P364" i="11"/>
  <c r="P365" i="11"/>
  <c r="P366" i="11"/>
  <c r="P367" i="11"/>
  <c r="P368" i="11"/>
  <c r="P369" i="11"/>
  <c r="P370" i="11"/>
  <c r="P371" i="11"/>
  <c r="P372" i="11"/>
  <c r="P373" i="11"/>
  <c r="P374" i="11"/>
  <c r="P375" i="11"/>
  <c r="P376" i="11"/>
  <c r="P377" i="11"/>
  <c r="P378" i="11"/>
  <c r="P379" i="11"/>
  <c r="P380" i="11"/>
  <c r="P381" i="11"/>
  <c r="P382" i="11"/>
  <c r="P383" i="11"/>
  <c r="P384" i="11"/>
  <c r="P385" i="11"/>
  <c r="P386" i="11"/>
  <c r="P387" i="11"/>
  <c r="P388" i="11"/>
  <c r="P389" i="11"/>
  <c r="P390" i="11"/>
  <c r="P391" i="11"/>
  <c r="P392" i="11"/>
  <c r="P393" i="11"/>
  <c r="P394" i="11"/>
  <c r="P395" i="11"/>
  <c r="P396" i="11"/>
  <c r="P397" i="11"/>
  <c r="P398" i="11"/>
  <c r="P399" i="11"/>
  <c r="P400" i="11"/>
  <c r="P401" i="11"/>
  <c r="P402" i="11"/>
  <c r="P403" i="11"/>
  <c r="P404" i="11"/>
  <c r="P405" i="11"/>
  <c r="P406" i="11"/>
  <c r="P407" i="11"/>
  <c r="P408" i="11"/>
  <c r="P409" i="11"/>
  <c r="P410" i="11"/>
  <c r="P411" i="11"/>
  <c r="P412" i="11"/>
  <c r="P413" i="11"/>
  <c r="P414" i="11"/>
  <c r="P415" i="11"/>
  <c r="P416" i="11"/>
  <c r="P417" i="11"/>
  <c r="P418" i="11"/>
  <c r="P419" i="11"/>
  <c r="P420" i="11"/>
  <c r="P421" i="11"/>
  <c r="P422" i="11"/>
  <c r="P423" i="11"/>
  <c r="P424" i="11"/>
  <c r="P425" i="11"/>
  <c r="P426" i="11"/>
  <c r="P427" i="11"/>
  <c r="P428" i="11"/>
  <c r="P429" i="11"/>
  <c r="P430" i="11"/>
  <c r="P431" i="11"/>
  <c r="P432" i="11"/>
  <c r="P433" i="11"/>
  <c r="P434" i="11"/>
  <c r="P435" i="11"/>
  <c r="P436" i="11"/>
  <c r="P437" i="11"/>
  <c r="P438" i="11"/>
  <c r="P439" i="11"/>
  <c r="P440" i="11"/>
  <c r="P441" i="11"/>
  <c r="P442" i="11"/>
  <c r="P443" i="11"/>
  <c r="P444" i="11"/>
  <c r="P445" i="11"/>
  <c r="P446" i="11"/>
  <c r="P447" i="11"/>
  <c r="P448" i="11"/>
  <c r="P449" i="11"/>
  <c r="P450" i="11"/>
  <c r="P451" i="11"/>
  <c r="P452" i="11"/>
  <c r="P453" i="11"/>
  <c r="P454" i="11"/>
  <c r="P455" i="11"/>
  <c r="P456" i="11"/>
  <c r="P457" i="11"/>
  <c r="P458" i="11"/>
  <c r="P459" i="11"/>
  <c r="P460" i="11"/>
  <c r="P461" i="11"/>
  <c r="P462" i="11"/>
  <c r="P463" i="11"/>
  <c r="P464" i="11"/>
  <c r="P465" i="11"/>
  <c r="P466" i="11"/>
  <c r="P467" i="11"/>
  <c r="P468" i="11"/>
  <c r="P469" i="11"/>
  <c r="P470" i="11"/>
  <c r="P471" i="11"/>
  <c r="P472" i="11"/>
  <c r="P473" i="11"/>
  <c r="P474" i="11"/>
  <c r="P475" i="11"/>
  <c r="P476" i="11"/>
  <c r="P477" i="11"/>
  <c r="P478" i="11"/>
  <c r="P479" i="11"/>
  <c r="P480" i="11"/>
  <c r="P481" i="11"/>
  <c r="P482" i="11"/>
  <c r="P483" i="11"/>
  <c r="P484" i="11"/>
  <c r="P485" i="11"/>
  <c r="P486" i="11"/>
  <c r="P487" i="11"/>
  <c r="P488" i="11"/>
  <c r="P489" i="11"/>
  <c r="P490" i="11"/>
  <c r="P491" i="11"/>
  <c r="P492" i="11"/>
  <c r="P493" i="11"/>
  <c r="P494" i="11"/>
  <c r="P495" i="11"/>
  <c r="P496" i="11"/>
  <c r="P497" i="11"/>
  <c r="P498" i="11"/>
  <c r="P499" i="11"/>
  <c r="P500" i="11"/>
  <c r="P501" i="11"/>
  <c r="P502" i="11"/>
  <c r="P503" i="11"/>
  <c r="P504" i="11"/>
  <c r="P505" i="11"/>
  <c r="P506" i="11"/>
  <c r="P507" i="11"/>
  <c r="P508" i="11"/>
  <c r="P509" i="11"/>
  <c r="P510" i="11"/>
  <c r="P511" i="11"/>
  <c r="P512" i="11"/>
  <c r="P513" i="11"/>
  <c r="P514" i="11"/>
  <c r="P15" i="11"/>
  <c r="P9" i="11" s="1"/>
  <c r="P20" i="47"/>
  <c r="P21" i="47"/>
  <c r="P22" i="47"/>
  <c r="P23" i="47"/>
  <c r="P24" i="47"/>
  <c r="P25" i="47"/>
  <c r="P26" i="47"/>
  <c r="P27" i="47"/>
  <c r="P28" i="47"/>
  <c r="P29" i="47"/>
  <c r="P30" i="47"/>
  <c r="P31" i="47"/>
  <c r="P32" i="47"/>
  <c r="P33" i="47"/>
  <c r="P34" i="47"/>
  <c r="P35" i="47"/>
  <c r="P36" i="47"/>
  <c r="P37" i="47"/>
  <c r="P38" i="47"/>
  <c r="P39" i="47"/>
  <c r="P40" i="47"/>
  <c r="P41" i="47"/>
  <c r="P42" i="47"/>
  <c r="P43" i="47"/>
  <c r="P44" i="47"/>
  <c r="P45" i="47"/>
  <c r="P46" i="47"/>
  <c r="P47" i="47"/>
  <c r="P48" i="47"/>
  <c r="P49" i="47"/>
  <c r="P50" i="47"/>
  <c r="P51" i="47"/>
  <c r="P52" i="47"/>
  <c r="P53" i="47"/>
  <c r="P54" i="47"/>
  <c r="P55" i="47"/>
  <c r="P56" i="47"/>
  <c r="P57" i="47"/>
  <c r="P58" i="47"/>
  <c r="P59" i="47"/>
  <c r="P60" i="47"/>
  <c r="P61" i="47"/>
  <c r="P62" i="47"/>
  <c r="P63" i="47"/>
  <c r="P64" i="47"/>
  <c r="P65" i="47"/>
  <c r="P66" i="47"/>
  <c r="P67" i="47"/>
  <c r="P68" i="47"/>
  <c r="P69" i="47"/>
  <c r="P70" i="47"/>
  <c r="P71" i="47"/>
  <c r="P72" i="47"/>
  <c r="P73" i="47"/>
  <c r="P74" i="47"/>
  <c r="P75" i="47"/>
  <c r="P76" i="47"/>
  <c r="P77" i="47"/>
  <c r="P78" i="47"/>
  <c r="P79" i="47"/>
  <c r="P80" i="47"/>
  <c r="P81" i="47"/>
  <c r="P82" i="47"/>
  <c r="P83" i="47"/>
  <c r="P84" i="47"/>
  <c r="P85" i="47"/>
  <c r="P86" i="47"/>
  <c r="P87" i="47"/>
  <c r="P88" i="47"/>
  <c r="P89" i="47"/>
  <c r="P90" i="47"/>
  <c r="P91" i="47"/>
  <c r="P92" i="47"/>
  <c r="P93" i="47"/>
  <c r="P94" i="47"/>
  <c r="P95" i="47"/>
  <c r="P96" i="47"/>
  <c r="P97" i="47"/>
  <c r="P98" i="47"/>
  <c r="P99" i="47"/>
  <c r="P100" i="47"/>
  <c r="P101" i="47"/>
  <c r="P102" i="47"/>
  <c r="P103" i="47"/>
  <c r="P104" i="47"/>
  <c r="P105" i="47"/>
  <c r="P106" i="47"/>
  <c r="P107" i="47"/>
  <c r="P108" i="47"/>
  <c r="P109" i="47"/>
  <c r="P110" i="47"/>
  <c r="P111" i="47"/>
  <c r="P112" i="47"/>
  <c r="P113" i="47"/>
  <c r="P114" i="47"/>
  <c r="P115" i="47"/>
  <c r="P116" i="47"/>
  <c r="P117" i="47"/>
  <c r="P118" i="47"/>
  <c r="P119" i="47"/>
  <c r="P120" i="47"/>
  <c r="P121" i="47"/>
  <c r="P122" i="47"/>
  <c r="P123" i="47"/>
  <c r="P124" i="47"/>
  <c r="P125" i="47"/>
  <c r="P126" i="47"/>
  <c r="P127" i="47"/>
  <c r="P128" i="47"/>
  <c r="P129" i="47"/>
  <c r="P130" i="47"/>
  <c r="P131" i="47"/>
  <c r="P132" i="47"/>
  <c r="P133" i="47"/>
  <c r="P134" i="47"/>
  <c r="P135" i="47"/>
  <c r="P136" i="47"/>
  <c r="P137" i="47"/>
  <c r="P138" i="47"/>
  <c r="P139" i="47"/>
  <c r="P140" i="47"/>
  <c r="P141" i="47"/>
  <c r="P142" i="47"/>
  <c r="P143" i="47"/>
  <c r="P144" i="47"/>
  <c r="P145" i="47"/>
  <c r="P146" i="47"/>
  <c r="P147" i="47"/>
  <c r="P148" i="47"/>
  <c r="P149" i="47"/>
  <c r="P150" i="47"/>
  <c r="P151" i="47"/>
  <c r="P152" i="47"/>
  <c r="P153" i="47"/>
  <c r="P154" i="47"/>
  <c r="P155" i="47"/>
  <c r="P156" i="47"/>
  <c r="P157" i="47"/>
  <c r="P158" i="47"/>
  <c r="P159" i="47"/>
  <c r="P160" i="47"/>
  <c r="P161" i="47"/>
  <c r="P162" i="47"/>
  <c r="P163" i="47"/>
  <c r="P164" i="47"/>
  <c r="P165" i="47"/>
  <c r="P166" i="47"/>
  <c r="P167" i="47"/>
  <c r="P168" i="47"/>
  <c r="P169" i="47"/>
  <c r="P170" i="47"/>
  <c r="P171" i="47"/>
  <c r="P172" i="47"/>
  <c r="P173" i="47"/>
  <c r="P174" i="47"/>
  <c r="P175" i="47"/>
  <c r="P176" i="47"/>
  <c r="P177" i="47"/>
  <c r="P178" i="47"/>
  <c r="P179" i="47"/>
  <c r="P180" i="47"/>
  <c r="P181" i="47"/>
  <c r="P182" i="47"/>
  <c r="P183" i="47"/>
  <c r="P184" i="47"/>
  <c r="P185" i="47"/>
  <c r="P186" i="47"/>
  <c r="P187" i="47"/>
  <c r="P188" i="47"/>
  <c r="P189" i="47"/>
  <c r="P190" i="47"/>
  <c r="P191" i="47"/>
  <c r="P192" i="47"/>
  <c r="P193" i="47"/>
  <c r="P194" i="47"/>
  <c r="P195" i="47"/>
  <c r="P196" i="47"/>
  <c r="P197" i="47"/>
  <c r="P198" i="47"/>
  <c r="P199" i="47"/>
  <c r="P200" i="47"/>
  <c r="P201" i="47"/>
  <c r="P202" i="47"/>
  <c r="P203" i="47"/>
  <c r="P204" i="47"/>
  <c r="P205" i="47"/>
  <c r="P206" i="47"/>
  <c r="P207" i="47"/>
  <c r="P208" i="47"/>
  <c r="P209" i="47"/>
  <c r="P210" i="47"/>
  <c r="P211" i="47"/>
  <c r="P212" i="47"/>
  <c r="P213" i="47"/>
  <c r="P214" i="47"/>
  <c r="P215" i="47"/>
  <c r="P216" i="47"/>
  <c r="P217" i="47"/>
  <c r="P218" i="47"/>
  <c r="P219" i="47"/>
  <c r="P220" i="47"/>
  <c r="P221" i="47"/>
  <c r="P222" i="47"/>
  <c r="P223" i="47"/>
  <c r="P224" i="47"/>
  <c r="P225" i="47"/>
  <c r="P226" i="47"/>
  <c r="P227" i="47"/>
  <c r="P228" i="47"/>
  <c r="P229" i="47"/>
  <c r="P230" i="47"/>
  <c r="P231" i="47"/>
  <c r="P232" i="47"/>
  <c r="P233" i="47"/>
  <c r="P234" i="47"/>
  <c r="P235" i="47"/>
  <c r="P236" i="47"/>
  <c r="P237" i="47"/>
  <c r="P238" i="47"/>
  <c r="P239" i="47"/>
  <c r="P240" i="47"/>
  <c r="P241" i="47"/>
  <c r="P242" i="47"/>
  <c r="P243" i="47"/>
  <c r="P244" i="47"/>
  <c r="P245" i="47"/>
  <c r="P246" i="47"/>
  <c r="P247" i="47"/>
  <c r="P248" i="47"/>
  <c r="P249" i="47"/>
  <c r="P250" i="47"/>
  <c r="P251" i="47"/>
  <c r="P252" i="47"/>
  <c r="P253" i="47"/>
  <c r="P254" i="47"/>
  <c r="P255" i="47"/>
  <c r="P256" i="47"/>
  <c r="P257" i="47"/>
  <c r="P258" i="47"/>
  <c r="P259" i="47"/>
  <c r="P260" i="47"/>
  <c r="P261" i="47"/>
  <c r="P262" i="47"/>
  <c r="P263" i="47"/>
  <c r="P264" i="47"/>
  <c r="P265" i="47"/>
  <c r="P266" i="47"/>
  <c r="P267" i="47"/>
  <c r="P268" i="47"/>
  <c r="P269" i="47"/>
  <c r="P270" i="47"/>
  <c r="P271" i="47"/>
  <c r="P272" i="47"/>
  <c r="P273" i="47"/>
  <c r="P274" i="47"/>
  <c r="P275" i="47"/>
  <c r="P276" i="47"/>
  <c r="P277" i="47"/>
  <c r="P278" i="47"/>
  <c r="P279" i="47"/>
  <c r="P280" i="47"/>
  <c r="P281" i="47"/>
  <c r="P282" i="47"/>
  <c r="P283" i="47"/>
  <c r="P284" i="47"/>
  <c r="P285" i="47"/>
  <c r="P286" i="47"/>
  <c r="P287" i="47"/>
  <c r="P288" i="47"/>
  <c r="P289" i="47"/>
  <c r="P290" i="47"/>
  <c r="P291" i="47"/>
  <c r="P292" i="47"/>
  <c r="P293" i="47"/>
  <c r="P294" i="47"/>
  <c r="P295" i="47"/>
  <c r="P296" i="47"/>
  <c r="P297" i="47"/>
  <c r="P298" i="47"/>
  <c r="P299" i="47"/>
  <c r="P300" i="47"/>
  <c r="P301" i="47"/>
  <c r="P302" i="47"/>
  <c r="P303" i="47"/>
  <c r="P304" i="47"/>
  <c r="P305" i="47"/>
  <c r="P306" i="47"/>
  <c r="P307" i="47"/>
  <c r="P308" i="47"/>
  <c r="P309" i="47"/>
  <c r="P310" i="47"/>
  <c r="P311" i="47"/>
  <c r="P312" i="47"/>
  <c r="P313" i="47"/>
  <c r="P314" i="47"/>
  <c r="P315" i="47"/>
  <c r="P316" i="47"/>
  <c r="P317" i="47"/>
  <c r="P318" i="47"/>
  <c r="P319" i="47"/>
  <c r="P320" i="47"/>
  <c r="P321" i="47"/>
  <c r="P322" i="47"/>
  <c r="P323" i="47"/>
  <c r="P324" i="47"/>
  <c r="P325" i="47"/>
  <c r="P326" i="47"/>
  <c r="P327" i="47"/>
  <c r="P328" i="47"/>
  <c r="P329" i="47"/>
  <c r="P330" i="47"/>
  <c r="P331" i="47"/>
  <c r="P332" i="47"/>
  <c r="P333" i="47"/>
  <c r="P334" i="47"/>
  <c r="P335" i="47"/>
  <c r="P336" i="47"/>
  <c r="P337" i="47"/>
  <c r="P338" i="47"/>
  <c r="P339" i="47"/>
  <c r="P340" i="47"/>
  <c r="P341" i="47"/>
  <c r="P342" i="47"/>
  <c r="P343" i="47"/>
  <c r="P344" i="47"/>
  <c r="P345" i="47"/>
  <c r="P346" i="47"/>
  <c r="P347" i="47"/>
  <c r="P348" i="47"/>
  <c r="P349" i="47"/>
  <c r="P350" i="47"/>
  <c r="P351" i="47"/>
  <c r="P352" i="47"/>
  <c r="P353" i="47"/>
  <c r="P354" i="47"/>
  <c r="P355" i="47"/>
  <c r="P356" i="47"/>
  <c r="P357" i="47"/>
  <c r="P358" i="47"/>
  <c r="P359" i="47"/>
  <c r="P360" i="47"/>
  <c r="P361" i="47"/>
  <c r="P362" i="47"/>
  <c r="P363" i="47"/>
  <c r="P364" i="47"/>
  <c r="P365" i="47"/>
  <c r="P366" i="47"/>
  <c r="P367" i="47"/>
  <c r="P368" i="47"/>
  <c r="P369" i="47"/>
  <c r="P370" i="47"/>
  <c r="P371" i="47"/>
  <c r="P372" i="47"/>
  <c r="P373" i="47"/>
  <c r="P374" i="47"/>
  <c r="P375" i="47"/>
  <c r="P376" i="47"/>
  <c r="P377" i="47"/>
  <c r="P378" i="47"/>
  <c r="P379" i="47"/>
  <c r="P380" i="47"/>
  <c r="P381" i="47"/>
  <c r="P382" i="47"/>
  <c r="P383" i="47"/>
  <c r="P384" i="47"/>
  <c r="P385" i="47"/>
  <c r="P386" i="47"/>
  <c r="P387" i="47"/>
  <c r="P388" i="47"/>
  <c r="P389" i="47"/>
  <c r="P390" i="47"/>
  <c r="P391" i="47"/>
  <c r="P392" i="47"/>
  <c r="P393" i="47"/>
  <c r="P394" i="47"/>
  <c r="P395" i="47"/>
  <c r="P396" i="47"/>
  <c r="P397" i="47"/>
  <c r="P398" i="47"/>
  <c r="P399" i="47"/>
  <c r="P400" i="47"/>
  <c r="P401" i="47"/>
  <c r="P402" i="47"/>
  <c r="P403" i="47"/>
  <c r="P404" i="47"/>
  <c r="P405" i="47"/>
  <c r="P406" i="47"/>
  <c r="P407" i="47"/>
  <c r="P408" i="47"/>
  <c r="P409" i="47"/>
  <c r="P410" i="47"/>
  <c r="P411" i="47"/>
  <c r="P412" i="47"/>
  <c r="P413" i="47"/>
  <c r="P414" i="47"/>
  <c r="P415" i="47"/>
  <c r="P416" i="47"/>
  <c r="P417" i="47"/>
  <c r="P418" i="47"/>
  <c r="P419" i="47"/>
  <c r="P420" i="47"/>
  <c r="P421" i="47"/>
  <c r="P422" i="47"/>
  <c r="P423" i="47"/>
  <c r="P424" i="47"/>
  <c r="P425" i="47"/>
  <c r="P426" i="47"/>
  <c r="P427" i="47"/>
  <c r="P428" i="47"/>
  <c r="P429" i="47"/>
  <c r="P430" i="47"/>
  <c r="P431" i="47"/>
  <c r="P432" i="47"/>
  <c r="P433" i="47"/>
  <c r="P434" i="47"/>
  <c r="P435" i="47"/>
  <c r="P436" i="47"/>
  <c r="P437" i="47"/>
  <c r="P438" i="47"/>
  <c r="P439" i="47"/>
  <c r="P440" i="47"/>
  <c r="P441" i="47"/>
  <c r="P442" i="47"/>
  <c r="P443" i="47"/>
  <c r="P444" i="47"/>
  <c r="P445" i="47"/>
  <c r="P446" i="47"/>
  <c r="P447" i="47"/>
  <c r="P448" i="47"/>
  <c r="P449" i="47"/>
  <c r="P450" i="47"/>
  <c r="P451" i="47"/>
  <c r="P452" i="47"/>
  <c r="P453" i="47"/>
  <c r="P454" i="47"/>
  <c r="P455" i="47"/>
  <c r="P456" i="47"/>
  <c r="P457" i="47"/>
  <c r="P458" i="47"/>
  <c r="P459" i="47"/>
  <c r="P460" i="47"/>
  <c r="P461" i="47"/>
  <c r="P462" i="47"/>
  <c r="P463" i="47"/>
  <c r="P464" i="47"/>
  <c r="P465" i="47"/>
  <c r="P466" i="47"/>
  <c r="P467" i="47"/>
  <c r="P468" i="47"/>
  <c r="P469" i="47"/>
  <c r="P470" i="47"/>
  <c r="P471" i="47"/>
  <c r="P472" i="47"/>
  <c r="P473" i="47"/>
  <c r="P474" i="47"/>
  <c r="P475" i="47"/>
  <c r="P476" i="47"/>
  <c r="P477" i="47"/>
  <c r="P478" i="47"/>
  <c r="P479" i="47"/>
  <c r="P480" i="47"/>
  <c r="P481" i="47"/>
  <c r="P482" i="47"/>
  <c r="P483" i="47"/>
  <c r="P484" i="47"/>
  <c r="P485" i="47"/>
  <c r="P486" i="47"/>
  <c r="P487" i="47"/>
  <c r="P488" i="47"/>
  <c r="P489" i="47"/>
  <c r="P490" i="47"/>
  <c r="P491" i="47"/>
  <c r="P492" i="47"/>
  <c r="P493" i="47"/>
  <c r="P494" i="47"/>
  <c r="P495" i="47"/>
  <c r="P496" i="47"/>
  <c r="P497" i="47"/>
  <c r="P498" i="47"/>
  <c r="P499" i="47"/>
  <c r="P500" i="47"/>
  <c r="P501" i="47"/>
  <c r="P502" i="47"/>
  <c r="P503" i="47"/>
  <c r="P504" i="47"/>
  <c r="P505" i="47"/>
  <c r="P506" i="47"/>
  <c r="P507" i="47"/>
  <c r="P508" i="47"/>
  <c r="P509" i="47"/>
  <c r="P510" i="47"/>
  <c r="P511" i="47"/>
  <c r="P512" i="47"/>
  <c r="P513" i="47"/>
  <c r="P514" i="47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P33" i="12"/>
  <c r="P34" i="12"/>
  <c r="P35" i="12"/>
  <c r="P36" i="12"/>
  <c r="P37" i="12"/>
  <c r="P38" i="12"/>
  <c r="P39" i="12"/>
  <c r="P40" i="12"/>
  <c r="P41" i="12"/>
  <c r="P42" i="12"/>
  <c r="P43" i="12"/>
  <c r="P44" i="12"/>
  <c r="P45" i="12"/>
  <c r="P46" i="12"/>
  <c r="P47" i="12"/>
  <c r="P48" i="12"/>
  <c r="P49" i="12"/>
  <c r="P50" i="12"/>
  <c r="P51" i="12"/>
  <c r="P52" i="12"/>
  <c r="P53" i="12"/>
  <c r="P54" i="12"/>
  <c r="P55" i="12"/>
  <c r="P56" i="12"/>
  <c r="P57" i="12"/>
  <c r="P58" i="12"/>
  <c r="P59" i="12"/>
  <c r="P60" i="12"/>
  <c r="P61" i="12"/>
  <c r="P62" i="12"/>
  <c r="P63" i="12"/>
  <c r="P64" i="12"/>
  <c r="P65" i="12"/>
  <c r="P66" i="12"/>
  <c r="P67" i="12"/>
  <c r="P68" i="12"/>
  <c r="P69" i="12"/>
  <c r="P70" i="12"/>
  <c r="P71" i="12"/>
  <c r="P72" i="12"/>
  <c r="P73" i="12"/>
  <c r="P74" i="12"/>
  <c r="P75" i="12"/>
  <c r="P76" i="12"/>
  <c r="P77" i="12"/>
  <c r="P78" i="12"/>
  <c r="P79" i="12"/>
  <c r="P80" i="12"/>
  <c r="P81" i="12"/>
  <c r="P82" i="12"/>
  <c r="P83" i="12"/>
  <c r="P84" i="12"/>
  <c r="P85" i="12"/>
  <c r="P86" i="12"/>
  <c r="P87" i="12"/>
  <c r="P88" i="12"/>
  <c r="P89" i="12"/>
  <c r="P90" i="12"/>
  <c r="P91" i="12"/>
  <c r="P92" i="12"/>
  <c r="P93" i="12"/>
  <c r="P94" i="12"/>
  <c r="P95" i="12"/>
  <c r="P96" i="12"/>
  <c r="P97" i="12"/>
  <c r="P98" i="12"/>
  <c r="P99" i="12"/>
  <c r="P100" i="12"/>
  <c r="P101" i="12"/>
  <c r="P102" i="12"/>
  <c r="P103" i="12"/>
  <c r="P104" i="12"/>
  <c r="P105" i="12"/>
  <c r="P106" i="12"/>
  <c r="P107" i="12"/>
  <c r="P108" i="12"/>
  <c r="P109" i="12"/>
  <c r="P110" i="12"/>
  <c r="P111" i="12"/>
  <c r="P112" i="12"/>
  <c r="P113" i="12"/>
  <c r="P114" i="12"/>
  <c r="P115" i="12"/>
  <c r="P116" i="12"/>
  <c r="P117" i="12"/>
  <c r="P118" i="12"/>
  <c r="P119" i="12"/>
  <c r="P120" i="12"/>
  <c r="P121" i="12"/>
  <c r="P122" i="12"/>
  <c r="P123" i="12"/>
  <c r="P124" i="12"/>
  <c r="P125" i="12"/>
  <c r="P126" i="12"/>
  <c r="P127" i="12"/>
  <c r="P128" i="12"/>
  <c r="P129" i="12"/>
  <c r="P130" i="12"/>
  <c r="P131" i="12"/>
  <c r="P132" i="12"/>
  <c r="P133" i="12"/>
  <c r="P134" i="12"/>
  <c r="P135" i="12"/>
  <c r="P136" i="12"/>
  <c r="P137" i="12"/>
  <c r="P138" i="12"/>
  <c r="P139" i="12"/>
  <c r="P140" i="12"/>
  <c r="P141" i="12"/>
  <c r="P142" i="12"/>
  <c r="P143" i="12"/>
  <c r="P144" i="12"/>
  <c r="P145" i="12"/>
  <c r="P146" i="12"/>
  <c r="P147" i="12"/>
  <c r="P148" i="12"/>
  <c r="P149" i="12"/>
  <c r="P150" i="12"/>
  <c r="P151" i="12"/>
  <c r="P152" i="12"/>
  <c r="P153" i="12"/>
  <c r="P154" i="12"/>
  <c r="P155" i="12"/>
  <c r="P156" i="12"/>
  <c r="P157" i="12"/>
  <c r="P158" i="12"/>
  <c r="P159" i="12"/>
  <c r="P160" i="12"/>
  <c r="P161" i="12"/>
  <c r="P162" i="12"/>
  <c r="P163" i="12"/>
  <c r="P164" i="12"/>
  <c r="P165" i="12"/>
  <c r="P166" i="12"/>
  <c r="P167" i="12"/>
  <c r="P168" i="12"/>
  <c r="P169" i="12"/>
  <c r="P170" i="12"/>
  <c r="P171" i="12"/>
  <c r="P172" i="12"/>
  <c r="P173" i="12"/>
  <c r="P174" i="12"/>
  <c r="P175" i="12"/>
  <c r="P176" i="12"/>
  <c r="P177" i="12"/>
  <c r="P178" i="12"/>
  <c r="P179" i="12"/>
  <c r="P180" i="12"/>
  <c r="P181" i="12"/>
  <c r="P182" i="12"/>
  <c r="P183" i="12"/>
  <c r="P184" i="12"/>
  <c r="P185" i="12"/>
  <c r="P186" i="12"/>
  <c r="P187" i="12"/>
  <c r="P188" i="12"/>
  <c r="P189" i="12"/>
  <c r="P190" i="12"/>
  <c r="P191" i="12"/>
  <c r="P192" i="12"/>
  <c r="P193" i="12"/>
  <c r="P194" i="12"/>
  <c r="P195" i="12"/>
  <c r="P196" i="12"/>
  <c r="P197" i="12"/>
  <c r="P198" i="12"/>
  <c r="P199" i="12"/>
  <c r="P200" i="12"/>
  <c r="P201" i="12"/>
  <c r="P202" i="12"/>
  <c r="P203" i="12"/>
  <c r="P204" i="12"/>
  <c r="P205" i="12"/>
  <c r="P206" i="12"/>
  <c r="P207" i="12"/>
  <c r="P208" i="12"/>
  <c r="P209" i="12"/>
  <c r="P210" i="12"/>
  <c r="P211" i="12"/>
  <c r="P212" i="12"/>
  <c r="P213" i="12"/>
  <c r="P214" i="12"/>
  <c r="P215" i="12"/>
  <c r="P216" i="12"/>
  <c r="P217" i="12"/>
  <c r="P218" i="12"/>
  <c r="P219" i="12"/>
  <c r="P220" i="12"/>
  <c r="P221" i="12"/>
  <c r="P222" i="12"/>
  <c r="P223" i="12"/>
  <c r="P224" i="12"/>
  <c r="P225" i="12"/>
  <c r="P226" i="12"/>
  <c r="P227" i="12"/>
  <c r="P228" i="12"/>
  <c r="P229" i="12"/>
  <c r="P230" i="12"/>
  <c r="P231" i="12"/>
  <c r="P232" i="12"/>
  <c r="P233" i="12"/>
  <c r="P234" i="12"/>
  <c r="P235" i="12"/>
  <c r="P236" i="12"/>
  <c r="P237" i="12"/>
  <c r="P238" i="12"/>
  <c r="P239" i="12"/>
  <c r="P240" i="12"/>
  <c r="P241" i="12"/>
  <c r="P242" i="12"/>
  <c r="P243" i="12"/>
  <c r="P244" i="12"/>
  <c r="P245" i="12"/>
  <c r="P246" i="12"/>
  <c r="P247" i="12"/>
  <c r="P248" i="12"/>
  <c r="P249" i="12"/>
  <c r="P250" i="12"/>
  <c r="P251" i="12"/>
  <c r="P252" i="12"/>
  <c r="P253" i="12"/>
  <c r="P254" i="12"/>
  <c r="P255" i="12"/>
  <c r="P256" i="12"/>
  <c r="P257" i="12"/>
  <c r="P258" i="12"/>
  <c r="P259" i="12"/>
  <c r="P260" i="12"/>
  <c r="P261" i="12"/>
  <c r="P262" i="12"/>
  <c r="P263" i="12"/>
  <c r="P264" i="12"/>
  <c r="P265" i="12"/>
  <c r="P266" i="12"/>
  <c r="P267" i="12"/>
  <c r="P268" i="12"/>
  <c r="P269" i="12"/>
  <c r="P270" i="12"/>
  <c r="P271" i="12"/>
  <c r="P272" i="12"/>
  <c r="P273" i="12"/>
  <c r="P274" i="12"/>
  <c r="P275" i="12"/>
  <c r="P276" i="12"/>
  <c r="P277" i="12"/>
  <c r="P278" i="12"/>
  <c r="P279" i="12"/>
  <c r="P280" i="12"/>
  <c r="P281" i="12"/>
  <c r="P282" i="12"/>
  <c r="P283" i="12"/>
  <c r="P284" i="12"/>
  <c r="P285" i="12"/>
  <c r="P286" i="12"/>
  <c r="P287" i="12"/>
  <c r="P288" i="12"/>
  <c r="P289" i="12"/>
  <c r="P290" i="12"/>
  <c r="P291" i="12"/>
  <c r="P292" i="12"/>
  <c r="P293" i="12"/>
  <c r="P294" i="12"/>
  <c r="P295" i="12"/>
  <c r="P296" i="12"/>
  <c r="P297" i="12"/>
  <c r="P298" i="12"/>
  <c r="P299" i="12"/>
  <c r="P300" i="12"/>
  <c r="P301" i="12"/>
  <c r="P302" i="12"/>
  <c r="P303" i="12"/>
  <c r="P304" i="12"/>
  <c r="P305" i="12"/>
  <c r="P306" i="12"/>
  <c r="P307" i="12"/>
  <c r="P308" i="12"/>
  <c r="P309" i="12"/>
  <c r="P310" i="12"/>
  <c r="P311" i="12"/>
  <c r="P312" i="12"/>
  <c r="P313" i="12"/>
  <c r="P314" i="12"/>
  <c r="P315" i="12"/>
  <c r="P316" i="12"/>
  <c r="P317" i="12"/>
  <c r="P318" i="12"/>
  <c r="P319" i="12"/>
  <c r="P320" i="12"/>
  <c r="P321" i="12"/>
  <c r="P322" i="12"/>
  <c r="P323" i="12"/>
  <c r="P324" i="12"/>
  <c r="P325" i="12"/>
  <c r="P326" i="12"/>
  <c r="P327" i="12"/>
  <c r="P328" i="12"/>
  <c r="P329" i="12"/>
  <c r="P330" i="12"/>
  <c r="P331" i="12"/>
  <c r="P332" i="12"/>
  <c r="P333" i="12"/>
  <c r="P334" i="12"/>
  <c r="P335" i="12"/>
  <c r="P336" i="12"/>
  <c r="P337" i="12"/>
  <c r="P338" i="12"/>
  <c r="P339" i="12"/>
  <c r="P340" i="12"/>
  <c r="P341" i="12"/>
  <c r="P342" i="12"/>
  <c r="P343" i="12"/>
  <c r="P344" i="12"/>
  <c r="P345" i="12"/>
  <c r="P346" i="12"/>
  <c r="P347" i="12"/>
  <c r="P348" i="12"/>
  <c r="P349" i="12"/>
  <c r="P350" i="12"/>
  <c r="P351" i="12"/>
  <c r="P352" i="12"/>
  <c r="P353" i="12"/>
  <c r="P354" i="12"/>
  <c r="P355" i="12"/>
  <c r="P356" i="12"/>
  <c r="P357" i="12"/>
  <c r="P358" i="12"/>
  <c r="P359" i="12"/>
  <c r="P360" i="12"/>
  <c r="P361" i="12"/>
  <c r="P362" i="12"/>
  <c r="P363" i="12"/>
  <c r="P364" i="12"/>
  <c r="P365" i="12"/>
  <c r="P366" i="12"/>
  <c r="P367" i="12"/>
  <c r="P368" i="12"/>
  <c r="P369" i="12"/>
  <c r="P370" i="12"/>
  <c r="P371" i="12"/>
  <c r="P372" i="12"/>
  <c r="P373" i="12"/>
  <c r="P374" i="12"/>
  <c r="P375" i="12"/>
  <c r="P376" i="12"/>
  <c r="P377" i="12"/>
  <c r="P378" i="12"/>
  <c r="P379" i="12"/>
  <c r="P380" i="12"/>
  <c r="P381" i="12"/>
  <c r="P382" i="12"/>
  <c r="P383" i="12"/>
  <c r="P384" i="12"/>
  <c r="P385" i="12"/>
  <c r="P386" i="12"/>
  <c r="P387" i="12"/>
  <c r="P388" i="12"/>
  <c r="P389" i="12"/>
  <c r="P390" i="12"/>
  <c r="P391" i="12"/>
  <c r="P392" i="12"/>
  <c r="P393" i="12"/>
  <c r="P394" i="12"/>
  <c r="P395" i="12"/>
  <c r="P396" i="12"/>
  <c r="P397" i="12"/>
  <c r="P398" i="12"/>
  <c r="P399" i="12"/>
  <c r="P400" i="12"/>
  <c r="P401" i="12"/>
  <c r="P402" i="12"/>
  <c r="P403" i="12"/>
  <c r="P404" i="12"/>
  <c r="P405" i="12"/>
  <c r="P406" i="12"/>
  <c r="P407" i="12"/>
  <c r="P408" i="12"/>
  <c r="P409" i="12"/>
  <c r="P410" i="12"/>
  <c r="P411" i="12"/>
  <c r="P412" i="12"/>
  <c r="P413" i="12"/>
  <c r="P414" i="12"/>
  <c r="P415" i="12"/>
  <c r="P416" i="12"/>
  <c r="P417" i="12"/>
  <c r="P418" i="12"/>
  <c r="P419" i="12"/>
  <c r="P420" i="12"/>
  <c r="P421" i="12"/>
  <c r="P422" i="12"/>
  <c r="P423" i="12"/>
  <c r="P424" i="12"/>
  <c r="P425" i="12"/>
  <c r="P426" i="12"/>
  <c r="P427" i="12"/>
  <c r="P428" i="12"/>
  <c r="P429" i="12"/>
  <c r="P430" i="12"/>
  <c r="P431" i="12"/>
  <c r="P432" i="12"/>
  <c r="P433" i="12"/>
  <c r="P434" i="12"/>
  <c r="P435" i="12"/>
  <c r="P436" i="12"/>
  <c r="P437" i="12"/>
  <c r="P438" i="12"/>
  <c r="P439" i="12"/>
  <c r="P440" i="12"/>
  <c r="P441" i="12"/>
  <c r="P442" i="12"/>
  <c r="P443" i="12"/>
  <c r="P444" i="12"/>
  <c r="P445" i="12"/>
  <c r="P446" i="12"/>
  <c r="P447" i="12"/>
  <c r="P448" i="12"/>
  <c r="P449" i="12"/>
  <c r="P450" i="12"/>
  <c r="P451" i="12"/>
  <c r="P452" i="12"/>
  <c r="P453" i="12"/>
  <c r="P454" i="12"/>
  <c r="P455" i="12"/>
  <c r="P456" i="12"/>
  <c r="P457" i="12"/>
  <c r="P458" i="12"/>
  <c r="P459" i="12"/>
  <c r="P460" i="12"/>
  <c r="P461" i="12"/>
  <c r="P462" i="12"/>
  <c r="P463" i="12"/>
  <c r="P464" i="12"/>
  <c r="P465" i="12"/>
  <c r="P466" i="12"/>
  <c r="P467" i="12"/>
  <c r="P468" i="12"/>
  <c r="P469" i="12"/>
  <c r="P470" i="12"/>
  <c r="P471" i="12"/>
  <c r="P472" i="12"/>
  <c r="P473" i="12"/>
  <c r="P474" i="12"/>
  <c r="P475" i="12"/>
  <c r="P476" i="12"/>
  <c r="P477" i="12"/>
  <c r="P478" i="12"/>
  <c r="P479" i="12"/>
  <c r="P480" i="12"/>
  <c r="P481" i="12"/>
  <c r="P482" i="12"/>
  <c r="P483" i="12"/>
  <c r="P484" i="12"/>
  <c r="P485" i="12"/>
  <c r="P486" i="12"/>
  <c r="P487" i="12"/>
  <c r="P488" i="12"/>
  <c r="P489" i="12"/>
  <c r="P490" i="12"/>
  <c r="P491" i="12"/>
  <c r="P492" i="12"/>
  <c r="P493" i="12"/>
  <c r="P494" i="12"/>
  <c r="P495" i="12"/>
  <c r="P496" i="12"/>
  <c r="P497" i="12"/>
  <c r="P498" i="12"/>
  <c r="P499" i="12"/>
  <c r="P500" i="12"/>
  <c r="P501" i="12"/>
  <c r="P502" i="12"/>
  <c r="P503" i="12"/>
  <c r="P504" i="12"/>
  <c r="P505" i="12"/>
  <c r="P506" i="12"/>
  <c r="P507" i="12"/>
  <c r="P508" i="12"/>
  <c r="P509" i="12"/>
  <c r="P510" i="12"/>
  <c r="P511" i="12"/>
  <c r="P512" i="12"/>
  <c r="P513" i="12"/>
  <c r="P514" i="12"/>
  <c r="P15" i="12"/>
  <c r="P9" i="12" s="1"/>
  <c r="P19" i="46"/>
  <c r="P20" i="46"/>
  <c r="P21" i="46"/>
  <c r="P22" i="46"/>
  <c r="P23" i="46"/>
  <c r="P24" i="46"/>
  <c r="P25" i="46"/>
  <c r="P26" i="46"/>
  <c r="P27" i="46"/>
  <c r="P28" i="46"/>
  <c r="P29" i="46"/>
  <c r="P30" i="46"/>
  <c r="P31" i="46"/>
  <c r="P32" i="46"/>
  <c r="P33" i="46"/>
  <c r="P34" i="46"/>
  <c r="P35" i="46"/>
  <c r="P36" i="46"/>
  <c r="P37" i="46"/>
  <c r="P38" i="46"/>
  <c r="P39" i="46"/>
  <c r="P40" i="46"/>
  <c r="P41" i="46"/>
  <c r="P42" i="46"/>
  <c r="P43" i="46"/>
  <c r="P44" i="46"/>
  <c r="P45" i="46"/>
  <c r="P46" i="46"/>
  <c r="P47" i="46"/>
  <c r="P48" i="46"/>
  <c r="P49" i="46"/>
  <c r="P50" i="46"/>
  <c r="P51" i="46"/>
  <c r="P52" i="46"/>
  <c r="P53" i="46"/>
  <c r="P54" i="46"/>
  <c r="P55" i="46"/>
  <c r="P56" i="46"/>
  <c r="P57" i="46"/>
  <c r="P58" i="46"/>
  <c r="P59" i="46"/>
  <c r="P60" i="46"/>
  <c r="P61" i="46"/>
  <c r="P62" i="46"/>
  <c r="P63" i="46"/>
  <c r="P64" i="46"/>
  <c r="P65" i="46"/>
  <c r="P66" i="46"/>
  <c r="P67" i="46"/>
  <c r="P68" i="46"/>
  <c r="P69" i="46"/>
  <c r="P70" i="46"/>
  <c r="P71" i="46"/>
  <c r="P72" i="46"/>
  <c r="P73" i="46"/>
  <c r="P74" i="46"/>
  <c r="P75" i="46"/>
  <c r="P76" i="46"/>
  <c r="P77" i="46"/>
  <c r="P78" i="46"/>
  <c r="P79" i="46"/>
  <c r="P80" i="46"/>
  <c r="P81" i="46"/>
  <c r="P82" i="46"/>
  <c r="P83" i="46"/>
  <c r="P84" i="46"/>
  <c r="P85" i="46"/>
  <c r="P86" i="46"/>
  <c r="P87" i="46"/>
  <c r="P88" i="46"/>
  <c r="P89" i="46"/>
  <c r="P90" i="46"/>
  <c r="P91" i="46"/>
  <c r="P92" i="46"/>
  <c r="P93" i="46"/>
  <c r="P94" i="46"/>
  <c r="P95" i="46"/>
  <c r="P96" i="46"/>
  <c r="P97" i="46"/>
  <c r="P98" i="46"/>
  <c r="P99" i="46"/>
  <c r="P100" i="46"/>
  <c r="P101" i="46"/>
  <c r="P102" i="46"/>
  <c r="P103" i="46"/>
  <c r="P104" i="46"/>
  <c r="P105" i="46"/>
  <c r="P106" i="46"/>
  <c r="P107" i="46"/>
  <c r="P108" i="46"/>
  <c r="P109" i="46"/>
  <c r="P110" i="46"/>
  <c r="P111" i="46"/>
  <c r="P112" i="46"/>
  <c r="P113" i="46"/>
  <c r="P114" i="46"/>
  <c r="P115" i="46"/>
  <c r="P116" i="46"/>
  <c r="P117" i="46"/>
  <c r="P118" i="46"/>
  <c r="P119" i="46"/>
  <c r="P120" i="46"/>
  <c r="P121" i="46"/>
  <c r="P122" i="46"/>
  <c r="P123" i="46"/>
  <c r="P124" i="46"/>
  <c r="P125" i="46"/>
  <c r="P126" i="46"/>
  <c r="P127" i="46"/>
  <c r="P128" i="46"/>
  <c r="P129" i="46"/>
  <c r="P130" i="46"/>
  <c r="P131" i="46"/>
  <c r="P132" i="46"/>
  <c r="P133" i="46"/>
  <c r="P134" i="46"/>
  <c r="P135" i="46"/>
  <c r="P136" i="46"/>
  <c r="P137" i="46"/>
  <c r="P138" i="46"/>
  <c r="P139" i="46"/>
  <c r="P140" i="46"/>
  <c r="P141" i="46"/>
  <c r="P142" i="46"/>
  <c r="P143" i="46"/>
  <c r="P144" i="46"/>
  <c r="P145" i="46"/>
  <c r="P146" i="46"/>
  <c r="P147" i="46"/>
  <c r="P148" i="46"/>
  <c r="P149" i="46"/>
  <c r="P150" i="46"/>
  <c r="P151" i="46"/>
  <c r="P152" i="46"/>
  <c r="P153" i="46"/>
  <c r="P154" i="46"/>
  <c r="P155" i="46"/>
  <c r="P156" i="46"/>
  <c r="P157" i="46"/>
  <c r="P158" i="46"/>
  <c r="P159" i="46"/>
  <c r="P160" i="46"/>
  <c r="P161" i="46"/>
  <c r="P162" i="46"/>
  <c r="P163" i="46"/>
  <c r="P164" i="46"/>
  <c r="P165" i="46"/>
  <c r="P166" i="46"/>
  <c r="P167" i="46"/>
  <c r="P168" i="46"/>
  <c r="P169" i="46"/>
  <c r="P170" i="46"/>
  <c r="P171" i="46"/>
  <c r="P172" i="46"/>
  <c r="P173" i="46"/>
  <c r="P174" i="46"/>
  <c r="P175" i="46"/>
  <c r="P176" i="46"/>
  <c r="P177" i="46"/>
  <c r="P178" i="46"/>
  <c r="P179" i="46"/>
  <c r="P180" i="46"/>
  <c r="P181" i="46"/>
  <c r="P182" i="46"/>
  <c r="P183" i="46"/>
  <c r="P184" i="46"/>
  <c r="P185" i="46"/>
  <c r="P186" i="46"/>
  <c r="P187" i="46"/>
  <c r="P188" i="46"/>
  <c r="P189" i="46"/>
  <c r="P190" i="46"/>
  <c r="P191" i="46"/>
  <c r="P192" i="46"/>
  <c r="P193" i="46"/>
  <c r="P194" i="46"/>
  <c r="P195" i="46"/>
  <c r="P196" i="46"/>
  <c r="P197" i="46"/>
  <c r="P198" i="46"/>
  <c r="P199" i="46"/>
  <c r="P200" i="46"/>
  <c r="P201" i="46"/>
  <c r="P202" i="46"/>
  <c r="P203" i="46"/>
  <c r="P204" i="46"/>
  <c r="P205" i="46"/>
  <c r="P206" i="46"/>
  <c r="P207" i="46"/>
  <c r="P208" i="46"/>
  <c r="P209" i="46"/>
  <c r="P210" i="46"/>
  <c r="P211" i="46"/>
  <c r="P212" i="46"/>
  <c r="P213" i="46"/>
  <c r="P214" i="46"/>
  <c r="P215" i="46"/>
  <c r="P216" i="46"/>
  <c r="P217" i="46"/>
  <c r="P218" i="46"/>
  <c r="P219" i="46"/>
  <c r="P220" i="46"/>
  <c r="P221" i="46"/>
  <c r="P222" i="46"/>
  <c r="P223" i="46"/>
  <c r="P224" i="46"/>
  <c r="P225" i="46"/>
  <c r="P226" i="46"/>
  <c r="P227" i="46"/>
  <c r="P228" i="46"/>
  <c r="P229" i="46"/>
  <c r="P230" i="46"/>
  <c r="P231" i="46"/>
  <c r="P232" i="46"/>
  <c r="P233" i="46"/>
  <c r="P234" i="46"/>
  <c r="P235" i="46"/>
  <c r="P236" i="46"/>
  <c r="P237" i="46"/>
  <c r="P238" i="46"/>
  <c r="P239" i="46"/>
  <c r="P240" i="46"/>
  <c r="P241" i="46"/>
  <c r="P242" i="46"/>
  <c r="P243" i="46"/>
  <c r="P244" i="46"/>
  <c r="P245" i="46"/>
  <c r="P246" i="46"/>
  <c r="P247" i="46"/>
  <c r="P248" i="46"/>
  <c r="P249" i="46"/>
  <c r="P250" i="46"/>
  <c r="P251" i="46"/>
  <c r="P252" i="46"/>
  <c r="P253" i="46"/>
  <c r="P254" i="46"/>
  <c r="P255" i="46"/>
  <c r="P256" i="46"/>
  <c r="P257" i="46"/>
  <c r="P258" i="46"/>
  <c r="P259" i="46"/>
  <c r="P260" i="46"/>
  <c r="P261" i="46"/>
  <c r="P262" i="46"/>
  <c r="P263" i="46"/>
  <c r="P264" i="46"/>
  <c r="P265" i="46"/>
  <c r="P266" i="46"/>
  <c r="P267" i="46"/>
  <c r="P268" i="46"/>
  <c r="P269" i="46"/>
  <c r="P270" i="46"/>
  <c r="P271" i="46"/>
  <c r="P272" i="46"/>
  <c r="P273" i="46"/>
  <c r="P274" i="46"/>
  <c r="P275" i="46"/>
  <c r="P276" i="46"/>
  <c r="P277" i="46"/>
  <c r="P278" i="46"/>
  <c r="P279" i="46"/>
  <c r="P280" i="46"/>
  <c r="P281" i="46"/>
  <c r="P282" i="46"/>
  <c r="P283" i="46"/>
  <c r="P284" i="46"/>
  <c r="P285" i="46"/>
  <c r="P286" i="46"/>
  <c r="P287" i="46"/>
  <c r="P288" i="46"/>
  <c r="P289" i="46"/>
  <c r="P290" i="46"/>
  <c r="P291" i="46"/>
  <c r="P292" i="46"/>
  <c r="P293" i="46"/>
  <c r="P294" i="46"/>
  <c r="P295" i="46"/>
  <c r="P296" i="46"/>
  <c r="P297" i="46"/>
  <c r="P298" i="46"/>
  <c r="P299" i="46"/>
  <c r="P300" i="46"/>
  <c r="P301" i="46"/>
  <c r="P302" i="46"/>
  <c r="P303" i="46"/>
  <c r="P304" i="46"/>
  <c r="P305" i="46"/>
  <c r="P306" i="46"/>
  <c r="P307" i="46"/>
  <c r="P308" i="46"/>
  <c r="P309" i="46"/>
  <c r="P310" i="46"/>
  <c r="P311" i="46"/>
  <c r="P312" i="46"/>
  <c r="P313" i="46"/>
  <c r="P314" i="46"/>
  <c r="P315" i="46"/>
  <c r="P316" i="46"/>
  <c r="P317" i="46"/>
  <c r="P318" i="46"/>
  <c r="P319" i="46"/>
  <c r="P320" i="46"/>
  <c r="P321" i="46"/>
  <c r="P322" i="46"/>
  <c r="P323" i="46"/>
  <c r="P324" i="46"/>
  <c r="P325" i="46"/>
  <c r="P326" i="46"/>
  <c r="P327" i="46"/>
  <c r="P328" i="46"/>
  <c r="P329" i="46"/>
  <c r="P330" i="46"/>
  <c r="P331" i="46"/>
  <c r="P332" i="46"/>
  <c r="P333" i="46"/>
  <c r="P334" i="46"/>
  <c r="P335" i="46"/>
  <c r="P336" i="46"/>
  <c r="P337" i="46"/>
  <c r="P338" i="46"/>
  <c r="P339" i="46"/>
  <c r="P340" i="46"/>
  <c r="P341" i="46"/>
  <c r="P342" i="46"/>
  <c r="P343" i="46"/>
  <c r="P344" i="46"/>
  <c r="P345" i="46"/>
  <c r="P346" i="46"/>
  <c r="P347" i="46"/>
  <c r="P348" i="46"/>
  <c r="P349" i="46"/>
  <c r="P350" i="46"/>
  <c r="P351" i="46"/>
  <c r="P352" i="46"/>
  <c r="P353" i="46"/>
  <c r="P354" i="46"/>
  <c r="P355" i="46"/>
  <c r="P356" i="46"/>
  <c r="P357" i="46"/>
  <c r="P358" i="46"/>
  <c r="P359" i="46"/>
  <c r="P360" i="46"/>
  <c r="P361" i="46"/>
  <c r="P362" i="46"/>
  <c r="P363" i="46"/>
  <c r="P364" i="46"/>
  <c r="P365" i="46"/>
  <c r="P366" i="46"/>
  <c r="P367" i="46"/>
  <c r="P368" i="46"/>
  <c r="P369" i="46"/>
  <c r="P370" i="46"/>
  <c r="P371" i="46"/>
  <c r="P372" i="46"/>
  <c r="P373" i="46"/>
  <c r="P374" i="46"/>
  <c r="P375" i="46"/>
  <c r="P376" i="46"/>
  <c r="P377" i="46"/>
  <c r="P378" i="46"/>
  <c r="P379" i="46"/>
  <c r="P380" i="46"/>
  <c r="P381" i="46"/>
  <c r="P382" i="46"/>
  <c r="P383" i="46"/>
  <c r="P384" i="46"/>
  <c r="P385" i="46"/>
  <c r="P386" i="46"/>
  <c r="P387" i="46"/>
  <c r="P388" i="46"/>
  <c r="P389" i="46"/>
  <c r="P390" i="46"/>
  <c r="P391" i="46"/>
  <c r="P392" i="46"/>
  <c r="P393" i="46"/>
  <c r="P394" i="46"/>
  <c r="P395" i="46"/>
  <c r="P396" i="46"/>
  <c r="P397" i="46"/>
  <c r="P398" i="46"/>
  <c r="P399" i="46"/>
  <c r="P400" i="46"/>
  <c r="P401" i="46"/>
  <c r="P402" i="46"/>
  <c r="P403" i="46"/>
  <c r="P404" i="46"/>
  <c r="P405" i="46"/>
  <c r="P406" i="46"/>
  <c r="P407" i="46"/>
  <c r="P408" i="46"/>
  <c r="P409" i="46"/>
  <c r="P410" i="46"/>
  <c r="P411" i="46"/>
  <c r="P412" i="46"/>
  <c r="P413" i="46"/>
  <c r="P414" i="46"/>
  <c r="P415" i="46"/>
  <c r="P416" i="46"/>
  <c r="P417" i="46"/>
  <c r="P418" i="46"/>
  <c r="P419" i="46"/>
  <c r="P420" i="46"/>
  <c r="P421" i="46"/>
  <c r="P422" i="46"/>
  <c r="P423" i="46"/>
  <c r="P424" i="46"/>
  <c r="P425" i="46"/>
  <c r="P426" i="46"/>
  <c r="P427" i="46"/>
  <c r="P428" i="46"/>
  <c r="P429" i="46"/>
  <c r="P430" i="46"/>
  <c r="P431" i="46"/>
  <c r="P432" i="46"/>
  <c r="P433" i="46"/>
  <c r="P434" i="46"/>
  <c r="P435" i="46"/>
  <c r="P436" i="46"/>
  <c r="P437" i="46"/>
  <c r="P438" i="46"/>
  <c r="P439" i="46"/>
  <c r="P440" i="46"/>
  <c r="P441" i="46"/>
  <c r="P442" i="46"/>
  <c r="P443" i="46"/>
  <c r="P444" i="46"/>
  <c r="P445" i="46"/>
  <c r="P446" i="46"/>
  <c r="P447" i="46"/>
  <c r="P448" i="46"/>
  <c r="P449" i="46"/>
  <c r="P450" i="46"/>
  <c r="P451" i="46"/>
  <c r="P452" i="46"/>
  <c r="P453" i="46"/>
  <c r="P454" i="46"/>
  <c r="P455" i="46"/>
  <c r="P456" i="46"/>
  <c r="P457" i="46"/>
  <c r="P458" i="46"/>
  <c r="P459" i="46"/>
  <c r="P460" i="46"/>
  <c r="P461" i="46"/>
  <c r="P462" i="46"/>
  <c r="P463" i="46"/>
  <c r="P464" i="46"/>
  <c r="P465" i="46"/>
  <c r="P466" i="46"/>
  <c r="P467" i="46"/>
  <c r="P468" i="46"/>
  <c r="P469" i="46"/>
  <c r="P470" i="46"/>
  <c r="P471" i="46"/>
  <c r="P472" i="46"/>
  <c r="P473" i="46"/>
  <c r="P474" i="46"/>
  <c r="P475" i="46"/>
  <c r="P476" i="46"/>
  <c r="P477" i="46"/>
  <c r="P478" i="46"/>
  <c r="P479" i="46"/>
  <c r="P480" i="46"/>
  <c r="P481" i="46"/>
  <c r="P482" i="46"/>
  <c r="P483" i="46"/>
  <c r="P484" i="46"/>
  <c r="P485" i="46"/>
  <c r="P486" i="46"/>
  <c r="P487" i="46"/>
  <c r="P488" i="46"/>
  <c r="P489" i="46"/>
  <c r="P490" i="46"/>
  <c r="P491" i="46"/>
  <c r="P492" i="46"/>
  <c r="P493" i="46"/>
  <c r="P494" i="46"/>
  <c r="P495" i="46"/>
  <c r="P496" i="46"/>
  <c r="P497" i="46"/>
  <c r="P498" i="46"/>
  <c r="P499" i="46"/>
  <c r="P500" i="46"/>
  <c r="P501" i="46"/>
  <c r="P502" i="46"/>
  <c r="P503" i="46"/>
  <c r="P504" i="46"/>
  <c r="P505" i="46"/>
  <c r="P506" i="46"/>
  <c r="P507" i="46"/>
  <c r="P508" i="46"/>
  <c r="P509" i="46"/>
  <c r="P510" i="46"/>
  <c r="P511" i="46"/>
  <c r="P512" i="46"/>
  <c r="P513" i="46"/>
  <c r="P514" i="46"/>
  <c r="P16" i="13"/>
  <c r="P17" i="13"/>
  <c r="P18" i="13"/>
  <c r="P19" i="13"/>
  <c r="P20" i="13"/>
  <c r="P21" i="13"/>
  <c r="P22" i="13"/>
  <c r="P23" i="13"/>
  <c r="P24" i="13"/>
  <c r="P25" i="13"/>
  <c r="P26" i="13"/>
  <c r="P27" i="13"/>
  <c r="P28" i="13"/>
  <c r="P29" i="13"/>
  <c r="P30" i="13"/>
  <c r="P31" i="13"/>
  <c r="P32" i="13"/>
  <c r="P33" i="13"/>
  <c r="P34" i="13"/>
  <c r="P35" i="13"/>
  <c r="P36" i="13"/>
  <c r="P37" i="13"/>
  <c r="P38" i="13"/>
  <c r="P39" i="13"/>
  <c r="P40" i="13"/>
  <c r="P41" i="13"/>
  <c r="P42" i="13"/>
  <c r="P43" i="13"/>
  <c r="P44" i="13"/>
  <c r="P45" i="13"/>
  <c r="P46" i="13"/>
  <c r="P47" i="13"/>
  <c r="P48" i="13"/>
  <c r="P49" i="13"/>
  <c r="P50" i="13"/>
  <c r="P51" i="13"/>
  <c r="P52" i="13"/>
  <c r="P53" i="13"/>
  <c r="P54" i="13"/>
  <c r="P55" i="13"/>
  <c r="P56" i="13"/>
  <c r="P57" i="13"/>
  <c r="P58" i="13"/>
  <c r="P59" i="13"/>
  <c r="P60" i="13"/>
  <c r="P61" i="13"/>
  <c r="P62" i="13"/>
  <c r="P63" i="13"/>
  <c r="P64" i="13"/>
  <c r="P65" i="13"/>
  <c r="P66" i="13"/>
  <c r="P67" i="13"/>
  <c r="P68" i="13"/>
  <c r="P69" i="13"/>
  <c r="P70" i="13"/>
  <c r="P71" i="13"/>
  <c r="P72" i="13"/>
  <c r="P73" i="13"/>
  <c r="P74" i="13"/>
  <c r="P75" i="13"/>
  <c r="P76" i="13"/>
  <c r="P77" i="13"/>
  <c r="P78" i="13"/>
  <c r="P79" i="13"/>
  <c r="P80" i="13"/>
  <c r="P81" i="13"/>
  <c r="P82" i="13"/>
  <c r="P83" i="13"/>
  <c r="P84" i="13"/>
  <c r="P85" i="13"/>
  <c r="P86" i="13"/>
  <c r="P87" i="13"/>
  <c r="P88" i="13"/>
  <c r="P89" i="13"/>
  <c r="P90" i="13"/>
  <c r="P91" i="13"/>
  <c r="P92" i="13"/>
  <c r="P93" i="13"/>
  <c r="P94" i="13"/>
  <c r="P95" i="13"/>
  <c r="P96" i="13"/>
  <c r="P97" i="13"/>
  <c r="P98" i="13"/>
  <c r="P99" i="13"/>
  <c r="P100" i="13"/>
  <c r="P101" i="13"/>
  <c r="P102" i="13"/>
  <c r="P103" i="13"/>
  <c r="P104" i="13"/>
  <c r="P105" i="13"/>
  <c r="P106" i="13"/>
  <c r="P107" i="13"/>
  <c r="P108" i="13"/>
  <c r="P109" i="13"/>
  <c r="P110" i="13"/>
  <c r="P111" i="13"/>
  <c r="P112" i="13"/>
  <c r="P113" i="13"/>
  <c r="P114" i="13"/>
  <c r="P115" i="13"/>
  <c r="P116" i="13"/>
  <c r="P117" i="13"/>
  <c r="P118" i="13"/>
  <c r="P119" i="13"/>
  <c r="P120" i="13"/>
  <c r="P121" i="13"/>
  <c r="P122" i="13"/>
  <c r="P123" i="13"/>
  <c r="P124" i="13"/>
  <c r="P125" i="13"/>
  <c r="P126" i="13"/>
  <c r="P127" i="13"/>
  <c r="P128" i="13"/>
  <c r="P129" i="13"/>
  <c r="P130" i="13"/>
  <c r="P131" i="13"/>
  <c r="P132" i="13"/>
  <c r="P133" i="13"/>
  <c r="P134" i="13"/>
  <c r="P135" i="13"/>
  <c r="P136" i="13"/>
  <c r="P137" i="13"/>
  <c r="P138" i="13"/>
  <c r="P139" i="13"/>
  <c r="P140" i="13"/>
  <c r="P141" i="13"/>
  <c r="P142" i="13"/>
  <c r="P143" i="13"/>
  <c r="P144" i="13"/>
  <c r="P145" i="13"/>
  <c r="P146" i="13"/>
  <c r="P147" i="13"/>
  <c r="P148" i="13"/>
  <c r="P149" i="13"/>
  <c r="P150" i="13"/>
  <c r="P151" i="13"/>
  <c r="P152" i="13"/>
  <c r="P153" i="13"/>
  <c r="P154" i="13"/>
  <c r="P155" i="13"/>
  <c r="P156" i="13"/>
  <c r="P157" i="13"/>
  <c r="P158" i="13"/>
  <c r="P159" i="13"/>
  <c r="P160" i="13"/>
  <c r="P161" i="13"/>
  <c r="P162" i="13"/>
  <c r="P163" i="13"/>
  <c r="P164" i="13"/>
  <c r="P165" i="13"/>
  <c r="P166" i="13"/>
  <c r="P167" i="13"/>
  <c r="P168" i="13"/>
  <c r="P169" i="13"/>
  <c r="P170" i="13"/>
  <c r="P171" i="13"/>
  <c r="P172" i="13"/>
  <c r="P173" i="13"/>
  <c r="P174" i="13"/>
  <c r="P175" i="13"/>
  <c r="P176" i="13"/>
  <c r="P177" i="13"/>
  <c r="P178" i="13"/>
  <c r="P179" i="13"/>
  <c r="P180" i="13"/>
  <c r="P181" i="13"/>
  <c r="P182" i="13"/>
  <c r="P183" i="13"/>
  <c r="P184" i="13"/>
  <c r="P185" i="13"/>
  <c r="P186" i="13"/>
  <c r="P187" i="13"/>
  <c r="P188" i="13"/>
  <c r="P189" i="13"/>
  <c r="P190" i="13"/>
  <c r="P191" i="13"/>
  <c r="P192" i="13"/>
  <c r="P193" i="13"/>
  <c r="P194" i="13"/>
  <c r="P195" i="13"/>
  <c r="P196" i="13"/>
  <c r="P197" i="13"/>
  <c r="P198" i="13"/>
  <c r="P199" i="13"/>
  <c r="P200" i="13"/>
  <c r="P201" i="13"/>
  <c r="P202" i="13"/>
  <c r="P203" i="13"/>
  <c r="P204" i="13"/>
  <c r="P205" i="13"/>
  <c r="P206" i="13"/>
  <c r="P207" i="13"/>
  <c r="P208" i="13"/>
  <c r="P209" i="13"/>
  <c r="P210" i="13"/>
  <c r="P211" i="13"/>
  <c r="P212" i="13"/>
  <c r="P213" i="13"/>
  <c r="P214" i="13"/>
  <c r="P215" i="13"/>
  <c r="P216" i="13"/>
  <c r="P217" i="13"/>
  <c r="P218" i="13"/>
  <c r="P219" i="13"/>
  <c r="P220" i="13"/>
  <c r="P221" i="13"/>
  <c r="P222" i="13"/>
  <c r="P223" i="13"/>
  <c r="P224" i="13"/>
  <c r="P225" i="13"/>
  <c r="P226" i="13"/>
  <c r="P227" i="13"/>
  <c r="P228" i="13"/>
  <c r="P229" i="13"/>
  <c r="P230" i="13"/>
  <c r="P231" i="13"/>
  <c r="P232" i="13"/>
  <c r="P233" i="13"/>
  <c r="P234" i="13"/>
  <c r="P235" i="13"/>
  <c r="P236" i="13"/>
  <c r="P237" i="13"/>
  <c r="P238" i="13"/>
  <c r="P239" i="13"/>
  <c r="P240" i="13"/>
  <c r="P241" i="13"/>
  <c r="P242" i="13"/>
  <c r="P243" i="13"/>
  <c r="P244" i="13"/>
  <c r="P245" i="13"/>
  <c r="P246" i="13"/>
  <c r="P247" i="13"/>
  <c r="P248" i="13"/>
  <c r="P249" i="13"/>
  <c r="P250" i="13"/>
  <c r="P251" i="13"/>
  <c r="P252" i="13"/>
  <c r="P253" i="13"/>
  <c r="P254" i="13"/>
  <c r="P255" i="13"/>
  <c r="P256" i="13"/>
  <c r="P257" i="13"/>
  <c r="P258" i="13"/>
  <c r="P259" i="13"/>
  <c r="P260" i="13"/>
  <c r="P261" i="13"/>
  <c r="P262" i="13"/>
  <c r="P263" i="13"/>
  <c r="P264" i="13"/>
  <c r="P265" i="13"/>
  <c r="P266" i="13"/>
  <c r="P267" i="13"/>
  <c r="P268" i="13"/>
  <c r="P269" i="13"/>
  <c r="P270" i="13"/>
  <c r="P271" i="13"/>
  <c r="P272" i="13"/>
  <c r="P273" i="13"/>
  <c r="P274" i="13"/>
  <c r="P275" i="13"/>
  <c r="P276" i="13"/>
  <c r="P277" i="13"/>
  <c r="P278" i="13"/>
  <c r="P279" i="13"/>
  <c r="P280" i="13"/>
  <c r="P281" i="13"/>
  <c r="P282" i="13"/>
  <c r="P283" i="13"/>
  <c r="P284" i="13"/>
  <c r="P285" i="13"/>
  <c r="P286" i="13"/>
  <c r="P287" i="13"/>
  <c r="P288" i="13"/>
  <c r="P289" i="13"/>
  <c r="P290" i="13"/>
  <c r="P291" i="13"/>
  <c r="P292" i="13"/>
  <c r="P293" i="13"/>
  <c r="P294" i="13"/>
  <c r="P295" i="13"/>
  <c r="P296" i="13"/>
  <c r="P297" i="13"/>
  <c r="P298" i="13"/>
  <c r="P299" i="13"/>
  <c r="P300" i="13"/>
  <c r="P301" i="13"/>
  <c r="P302" i="13"/>
  <c r="P303" i="13"/>
  <c r="P304" i="13"/>
  <c r="P305" i="13"/>
  <c r="P306" i="13"/>
  <c r="P307" i="13"/>
  <c r="P308" i="13"/>
  <c r="P309" i="13"/>
  <c r="P310" i="13"/>
  <c r="P311" i="13"/>
  <c r="P312" i="13"/>
  <c r="P313" i="13"/>
  <c r="P314" i="13"/>
  <c r="P315" i="13"/>
  <c r="P316" i="13"/>
  <c r="P317" i="13"/>
  <c r="P318" i="13"/>
  <c r="P319" i="13"/>
  <c r="P320" i="13"/>
  <c r="P321" i="13"/>
  <c r="P322" i="13"/>
  <c r="P323" i="13"/>
  <c r="P324" i="13"/>
  <c r="P325" i="13"/>
  <c r="P326" i="13"/>
  <c r="P327" i="13"/>
  <c r="P328" i="13"/>
  <c r="P329" i="13"/>
  <c r="P330" i="13"/>
  <c r="P331" i="13"/>
  <c r="P332" i="13"/>
  <c r="P333" i="13"/>
  <c r="P334" i="13"/>
  <c r="P335" i="13"/>
  <c r="P336" i="13"/>
  <c r="P337" i="13"/>
  <c r="P338" i="13"/>
  <c r="P339" i="13"/>
  <c r="P340" i="13"/>
  <c r="P341" i="13"/>
  <c r="P342" i="13"/>
  <c r="P343" i="13"/>
  <c r="P344" i="13"/>
  <c r="P345" i="13"/>
  <c r="P346" i="13"/>
  <c r="P347" i="13"/>
  <c r="P348" i="13"/>
  <c r="P349" i="13"/>
  <c r="P350" i="13"/>
  <c r="P351" i="13"/>
  <c r="P352" i="13"/>
  <c r="P353" i="13"/>
  <c r="P354" i="13"/>
  <c r="P355" i="13"/>
  <c r="P356" i="13"/>
  <c r="P357" i="13"/>
  <c r="P358" i="13"/>
  <c r="P359" i="13"/>
  <c r="P360" i="13"/>
  <c r="P361" i="13"/>
  <c r="P362" i="13"/>
  <c r="P363" i="13"/>
  <c r="P364" i="13"/>
  <c r="P365" i="13"/>
  <c r="P366" i="13"/>
  <c r="P367" i="13"/>
  <c r="P368" i="13"/>
  <c r="P369" i="13"/>
  <c r="P370" i="13"/>
  <c r="P371" i="13"/>
  <c r="P372" i="13"/>
  <c r="P373" i="13"/>
  <c r="P374" i="13"/>
  <c r="P375" i="13"/>
  <c r="P376" i="13"/>
  <c r="P377" i="13"/>
  <c r="P378" i="13"/>
  <c r="P379" i="13"/>
  <c r="P380" i="13"/>
  <c r="P381" i="13"/>
  <c r="P382" i="13"/>
  <c r="P383" i="13"/>
  <c r="P384" i="13"/>
  <c r="P385" i="13"/>
  <c r="P386" i="13"/>
  <c r="P387" i="13"/>
  <c r="P388" i="13"/>
  <c r="P389" i="13"/>
  <c r="P390" i="13"/>
  <c r="P391" i="13"/>
  <c r="P392" i="13"/>
  <c r="P393" i="13"/>
  <c r="P394" i="13"/>
  <c r="P395" i="13"/>
  <c r="P396" i="13"/>
  <c r="P397" i="13"/>
  <c r="P398" i="13"/>
  <c r="P399" i="13"/>
  <c r="P400" i="13"/>
  <c r="P401" i="13"/>
  <c r="P402" i="13"/>
  <c r="P403" i="13"/>
  <c r="P404" i="13"/>
  <c r="P405" i="13"/>
  <c r="P406" i="13"/>
  <c r="P407" i="13"/>
  <c r="P408" i="13"/>
  <c r="P409" i="13"/>
  <c r="P410" i="13"/>
  <c r="P411" i="13"/>
  <c r="P412" i="13"/>
  <c r="P413" i="13"/>
  <c r="P414" i="13"/>
  <c r="P415" i="13"/>
  <c r="P416" i="13"/>
  <c r="P417" i="13"/>
  <c r="P418" i="13"/>
  <c r="P419" i="13"/>
  <c r="P420" i="13"/>
  <c r="P421" i="13"/>
  <c r="P422" i="13"/>
  <c r="P423" i="13"/>
  <c r="P424" i="13"/>
  <c r="P425" i="13"/>
  <c r="P426" i="13"/>
  <c r="P427" i="13"/>
  <c r="P428" i="13"/>
  <c r="P429" i="13"/>
  <c r="P430" i="13"/>
  <c r="P431" i="13"/>
  <c r="P432" i="13"/>
  <c r="P433" i="13"/>
  <c r="P434" i="13"/>
  <c r="P435" i="13"/>
  <c r="P436" i="13"/>
  <c r="P437" i="13"/>
  <c r="P438" i="13"/>
  <c r="P439" i="13"/>
  <c r="P440" i="13"/>
  <c r="P441" i="13"/>
  <c r="P442" i="13"/>
  <c r="P443" i="13"/>
  <c r="P444" i="13"/>
  <c r="P445" i="13"/>
  <c r="P446" i="13"/>
  <c r="P447" i="13"/>
  <c r="P448" i="13"/>
  <c r="P449" i="13"/>
  <c r="P450" i="13"/>
  <c r="P451" i="13"/>
  <c r="P452" i="13"/>
  <c r="P453" i="13"/>
  <c r="P454" i="13"/>
  <c r="P455" i="13"/>
  <c r="P456" i="13"/>
  <c r="P457" i="13"/>
  <c r="P458" i="13"/>
  <c r="P459" i="13"/>
  <c r="P460" i="13"/>
  <c r="P461" i="13"/>
  <c r="P462" i="13"/>
  <c r="P463" i="13"/>
  <c r="P464" i="13"/>
  <c r="P465" i="13"/>
  <c r="P466" i="13"/>
  <c r="P467" i="13"/>
  <c r="P468" i="13"/>
  <c r="P469" i="13"/>
  <c r="P470" i="13"/>
  <c r="P471" i="13"/>
  <c r="P472" i="13"/>
  <c r="P473" i="13"/>
  <c r="P474" i="13"/>
  <c r="P475" i="13"/>
  <c r="P476" i="13"/>
  <c r="P477" i="13"/>
  <c r="P478" i="13"/>
  <c r="P479" i="13"/>
  <c r="P480" i="13"/>
  <c r="P481" i="13"/>
  <c r="P482" i="13"/>
  <c r="P483" i="13"/>
  <c r="P484" i="13"/>
  <c r="P485" i="13"/>
  <c r="P486" i="13"/>
  <c r="P487" i="13"/>
  <c r="P488" i="13"/>
  <c r="P489" i="13"/>
  <c r="P490" i="13"/>
  <c r="P491" i="13"/>
  <c r="P492" i="13"/>
  <c r="P493" i="13"/>
  <c r="P494" i="13"/>
  <c r="P495" i="13"/>
  <c r="P496" i="13"/>
  <c r="P497" i="13"/>
  <c r="P498" i="13"/>
  <c r="P499" i="13"/>
  <c r="P500" i="13"/>
  <c r="P501" i="13"/>
  <c r="P502" i="13"/>
  <c r="P503" i="13"/>
  <c r="P504" i="13"/>
  <c r="P505" i="13"/>
  <c r="P506" i="13"/>
  <c r="P507" i="13"/>
  <c r="P508" i="13"/>
  <c r="P509" i="13"/>
  <c r="P510" i="13"/>
  <c r="P511" i="13"/>
  <c r="P512" i="13"/>
  <c r="P513" i="13"/>
  <c r="P514" i="13"/>
  <c r="P15" i="13"/>
  <c r="P9" i="13" s="1"/>
  <c r="P19" i="45"/>
  <c r="P20" i="45"/>
  <c r="P21" i="45"/>
  <c r="P22" i="45"/>
  <c r="P23" i="45"/>
  <c r="P24" i="45"/>
  <c r="P25" i="45"/>
  <c r="P26" i="45"/>
  <c r="P27" i="45"/>
  <c r="P28" i="45"/>
  <c r="P29" i="45"/>
  <c r="P30" i="45"/>
  <c r="P31" i="45"/>
  <c r="P32" i="45"/>
  <c r="P33" i="45"/>
  <c r="P34" i="45"/>
  <c r="P35" i="45"/>
  <c r="P36" i="45"/>
  <c r="P37" i="45"/>
  <c r="P38" i="45"/>
  <c r="P39" i="45"/>
  <c r="P40" i="45"/>
  <c r="P41" i="45"/>
  <c r="P42" i="45"/>
  <c r="P43" i="45"/>
  <c r="P44" i="45"/>
  <c r="P45" i="45"/>
  <c r="P46" i="45"/>
  <c r="P47" i="45"/>
  <c r="P48" i="45"/>
  <c r="P49" i="45"/>
  <c r="P50" i="45"/>
  <c r="P51" i="45"/>
  <c r="P52" i="45"/>
  <c r="P53" i="45"/>
  <c r="P54" i="45"/>
  <c r="P55" i="45"/>
  <c r="P56" i="45"/>
  <c r="P57" i="45"/>
  <c r="P58" i="45"/>
  <c r="P59" i="45"/>
  <c r="P60" i="45"/>
  <c r="P61" i="45"/>
  <c r="P62" i="45"/>
  <c r="P63" i="45"/>
  <c r="P64" i="45"/>
  <c r="P65" i="45"/>
  <c r="P66" i="45"/>
  <c r="P67" i="45"/>
  <c r="P68" i="45"/>
  <c r="P69" i="45"/>
  <c r="P70" i="45"/>
  <c r="P71" i="45"/>
  <c r="P72" i="45"/>
  <c r="P73" i="45"/>
  <c r="P74" i="45"/>
  <c r="P75" i="45"/>
  <c r="P76" i="45"/>
  <c r="P77" i="45"/>
  <c r="P78" i="45"/>
  <c r="P79" i="45"/>
  <c r="P80" i="45"/>
  <c r="P81" i="45"/>
  <c r="P82" i="45"/>
  <c r="P83" i="45"/>
  <c r="P84" i="45"/>
  <c r="P85" i="45"/>
  <c r="P86" i="45"/>
  <c r="P87" i="45"/>
  <c r="P88" i="45"/>
  <c r="P89" i="45"/>
  <c r="P90" i="45"/>
  <c r="P91" i="45"/>
  <c r="P92" i="45"/>
  <c r="P93" i="45"/>
  <c r="P94" i="45"/>
  <c r="P95" i="45"/>
  <c r="P96" i="45"/>
  <c r="P97" i="45"/>
  <c r="P98" i="45"/>
  <c r="P99" i="45"/>
  <c r="P100" i="45"/>
  <c r="P101" i="45"/>
  <c r="P102" i="45"/>
  <c r="P103" i="45"/>
  <c r="P104" i="45"/>
  <c r="P105" i="45"/>
  <c r="P106" i="45"/>
  <c r="P107" i="45"/>
  <c r="P108" i="45"/>
  <c r="P109" i="45"/>
  <c r="P110" i="45"/>
  <c r="P111" i="45"/>
  <c r="P112" i="45"/>
  <c r="P113" i="45"/>
  <c r="P114" i="45"/>
  <c r="P115" i="45"/>
  <c r="P116" i="45"/>
  <c r="P117" i="45"/>
  <c r="P118" i="45"/>
  <c r="P119" i="45"/>
  <c r="P120" i="45"/>
  <c r="P121" i="45"/>
  <c r="P122" i="45"/>
  <c r="P123" i="45"/>
  <c r="P124" i="45"/>
  <c r="P125" i="45"/>
  <c r="P126" i="45"/>
  <c r="P127" i="45"/>
  <c r="P128" i="45"/>
  <c r="P129" i="45"/>
  <c r="P130" i="45"/>
  <c r="P131" i="45"/>
  <c r="P132" i="45"/>
  <c r="P133" i="45"/>
  <c r="P134" i="45"/>
  <c r="P135" i="45"/>
  <c r="P136" i="45"/>
  <c r="P137" i="45"/>
  <c r="P138" i="45"/>
  <c r="P139" i="45"/>
  <c r="P140" i="45"/>
  <c r="P141" i="45"/>
  <c r="P142" i="45"/>
  <c r="P143" i="45"/>
  <c r="P144" i="45"/>
  <c r="P145" i="45"/>
  <c r="P146" i="45"/>
  <c r="P147" i="45"/>
  <c r="P148" i="45"/>
  <c r="P149" i="45"/>
  <c r="P150" i="45"/>
  <c r="P151" i="45"/>
  <c r="P152" i="45"/>
  <c r="P153" i="45"/>
  <c r="P154" i="45"/>
  <c r="P155" i="45"/>
  <c r="P156" i="45"/>
  <c r="P157" i="45"/>
  <c r="P158" i="45"/>
  <c r="P159" i="45"/>
  <c r="P160" i="45"/>
  <c r="P161" i="45"/>
  <c r="P162" i="45"/>
  <c r="P163" i="45"/>
  <c r="P164" i="45"/>
  <c r="P165" i="45"/>
  <c r="P166" i="45"/>
  <c r="P167" i="45"/>
  <c r="P168" i="45"/>
  <c r="P169" i="45"/>
  <c r="P170" i="45"/>
  <c r="P171" i="45"/>
  <c r="P172" i="45"/>
  <c r="P173" i="45"/>
  <c r="P174" i="45"/>
  <c r="P175" i="45"/>
  <c r="P176" i="45"/>
  <c r="P177" i="45"/>
  <c r="P178" i="45"/>
  <c r="P179" i="45"/>
  <c r="P180" i="45"/>
  <c r="P181" i="45"/>
  <c r="P182" i="45"/>
  <c r="P183" i="45"/>
  <c r="P184" i="45"/>
  <c r="P185" i="45"/>
  <c r="P186" i="45"/>
  <c r="P187" i="45"/>
  <c r="P188" i="45"/>
  <c r="P189" i="45"/>
  <c r="P190" i="45"/>
  <c r="P191" i="45"/>
  <c r="P192" i="45"/>
  <c r="P193" i="45"/>
  <c r="P194" i="45"/>
  <c r="P195" i="45"/>
  <c r="P196" i="45"/>
  <c r="P197" i="45"/>
  <c r="P198" i="45"/>
  <c r="P199" i="45"/>
  <c r="P200" i="45"/>
  <c r="P201" i="45"/>
  <c r="P202" i="45"/>
  <c r="P203" i="45"/>
  <c r="P204" i="45"/>
  <c r="P205" i="45"/>
  <c r="P206" i="45"/>
  <c r="P207" i="45"/>
  <c r="P208" i="45"/>
  <c r="P209" i="45"/>
  <c r="P210" i="45"/>
  <c r="P211" i="45"/>
  <c r="P212" i="45"/>
  <c r="P213" i="45"/>
  <c r="P214" i="45"/>
  <c r="P215" i="45"/>
  <c r="P216" i="45"/>
  <c r="P217" i="45"/>
  <c r="P218" i="45"/>
  <c r="P219" i="45"/>
  <c r="P220" i="45"/>
  <c r="P221" i="45"/>
  <c r="P222" i="45"/>
  <c r="P223" i="45"/>
  <c r="P224" i="45"/>
  <c r="P225" i="45"/>
  <c r="P226" i="45"/>
  <c r="P227" i="45"/>
  <c r="P228" i="45"/>
  <c r="P229" i="45"/>
  <c r="P230" i="45"/>
  <c r="P231" i="45"/>
  <c r="P232" i="45"/>
  <c r="P233" i="45"/>
  <c r="P234" i="45"/>
  <c r="P235" i="45"/>
  <c r="P236" i="45"/>
  <c r="P237" i="45"/>
  <c r="P238" i="45"/>
  <c r="P239" i="45"/>
  <c r="P240" i="45"/>
  <c r="P241" i="45"/>
  <c r="P242" i="45"/>
  <c r="P243" i="45"/>
  <c r="P244" i="45"/>
  <c r="P245" i="45"/>
  <c r="P246" i="45"/>
  <c r="P247" i="45"/>
  <c r="P248" i="45"/>
  <c r="P249" i="45"/>
  <c r="P250" i="45"/>
  <c r="P251" i="45"/>
  <c r="P252" i="45"/>
  <c r="P253" i="45"/>
  <c r="P254" i="45"/>
  <c r="P255" i="45"/>
  <c r="P256" i="45"/>
  <c r="P257" i="45"/>
  <c r="P258" i="45"/>
  <c r="P259" i="45"/>
  <c r="P260" i="45"/>
  <c r="P261" i="45"/>
  <c r="P262" i="45"/>
  <c r="P263" i="45"/>
  <c r="P264" i="45"/>
  <c r="P265" i="45"/>
  <c r="P266" i="45"/>
  <c r="P267" i="45"/>
  <c r="P268" i="45"/>
  <c r="P269" i="45"/>
  <c r="P270" i="45"/>
  <c r="P271" i="45"/>
  <c r="P272" i="45"/>
  <c r="P273" i="45"/>
  <c r="P274" i="45"/>
  <c r="P275" i="45"/>
  <c r="P276" i="45"/>
  <c r="P277" i="45"/>
  <c r="P278" i="45"/>
  <c r="P279" i="45"/>
  <c r="P280" i="45"/>
  <c r="P281" i="45"/>
  <c r="P282" i="45"/>
  <c r="P283" i="45"/>
  <c r="P284" i="45"/>
  <c r="P285" i="45"/>
  <c r="P286" i="45"/>
  <c r="P287" i="45"/>
  <c r="P288" i="45"/>
  <c r="P289" i="45"/>
  <c r="P290" i="45"/>
  <c r="P291" i="45"/>
  <c r="P292" i="45"/>
  <c r="P293" i="45"/>
  <c r="P294" i="45"/>
  <c r="P295" i="45"/>
  <c r="P296" i="45"/>
  <c r="P297" i="45"/>
  <c r="P298" i="45"/>
  <c r="P299" i="45"/>
  <c r="P300" i="45"/>
  <c r="P301" i="45"/>
  <c r="P302" i="45"/>
  <c r="P303" i="45"/>
  <c r="P304" i="45"/>
  <c r="P305" i="45"/>
  <c r="P306" i="45"/>
  <c r="P307" i="45"/>
  <c r="P308" i="45"/>
  <c r="P309" i="45"/>
  <c r="P310" i="45"/>
  <c r="P311" i="45"/>
  <c r="P312" i="45"/>
  <c r="P313" i="45"/>
  <c r="P314" i="45"/>
  <c r="P315" i="45"/>
  <c r="P316" i="45"/>
  <c r="P317" i="45"/>
  <c r="P318" i="45"/>
  <c r="P319" i="45"/>
  <c r="P320" i="45"/>
  <c r="P321" i="45"/>
  <c r="P322" i="45"/>
  <c r="P323" i="45"/>
  <c r="P324" i="45"/>
  <c r="P325" i="45"/>
  <c r="P326" i="45"/>
  <c r="P327" i="45"/>
  <c r="P328" i="45"/>
  <c r="P329" i="45"/>
  <c r="P330" i="45"/>
  <c r="P331" i="45"/>
  <c r="P332" i="45"/>
  <c r="P333" i="45"/>
  <c r="P334" i="45"/>
  <c r="P335" i="45"/>
  <c r="P336" i="45"/>
  <c r="P337" i="45"/>
  <c r="P338" i="45"/>
  <c r="P339" i="45"/>
  <c r="P340" i="45"/>
  <c r="P341" i="45"/>
  <c r="P342" i="45"/>
  <c r="P343" i="45"/>
  <c r="P344" i="45"/>
  <c r="P345" i="45"/>
  <c r="P346" i="45"/>
  <c r="P347" i="45"/>
  <c r="P348" i="45"/>
  <c r="P349" i="45"/>
  <c r="P350" i="45"/>
  <c r="P351" i="45"/>
  <c r="P352" i="45"/>
  <c r="P353" i="45"/>
  <c r="P354" i="45"/>
  <c r="P355" i="45"/>
  <c r="P356" i="45"/>
  <c r="P357" i="45"/>
  <c r="P358" i="45"/>
  <c r="P359" i="45"/>
  <c r="P360" i="45"/>
  <c r="P361" i="45"/>
  <c r="P362" i="45"/>
  <c r="P363" i="45"/>
  <c r="P364" i="45"/>
  <c r="P365" i="45"/>
  <c r="P366" i="45"/>
  <c r="P367" i="45"/>
  <c r="P368" i="45"/>
  <c r="P369" i="45"/>
  <c r="P370" i="45"/>
  <c r="P371" i="45"/>
  <c r="P372" i="45"/>
  <c r="P373" i="45"/>
  <c r="P374" i="45"/>
  <c r="P375" i="45"/>
  <c r="P376" i="45"/>
  <c r="P377" i="45"/>
  <c r="P378" i="45"/>
  <c r="P379" i="45"/>
  <c r="P380" i="45"/>
  <c r="P381" i="45"/>
  <c r="P382" i="45"/>
  <c r="P383" i="45"/>
  <c r="P384" i="45"/>
  <c r="P385" i="45"/>
  <c r="P386" i="45"/>
  <c r="P387" i="45"/>
  <c r="P388" i="45"/>
  <c r="P389" i="45"/>
  <c r="P390" i="45"/>
  <c r="P391" i="45"/>
  <c r="P392" i="45"/>
  <c r="P393" i="45"/>
  <c r="P394" i="45"/>
  <c r="P395" i="45"/>
  <c r="P396" i="45"/>
  <c r="P397" i="45"/>
  <c r="P398" i="45"/>
  <c r="P399" i="45"/>
  <c r="P400" i="45"/>
  <c r="P401" i="45"/>
  <c r="P402" i="45"/>
  <c r="P403" i="45"/>
  <c r="P404" i="45"/>
  <c r="P405" i="45"/>
  <c r="P406" i="45"/>
  <c r="P407" i="45"/>
  <c r="P408" i="45"/>
  <c r="P409" i="45"/>
  <c r="P410" i="45"/>
  <c r="P411" i="45"/>
  <c r="P412" i="45"/>
  <c r="P413" i="45"/>
  <c r="P414" i="45"/>
  <c r="P415" i="45"/>
  <c r="P416" i="45"/>
  <c r="P417" i="45"/>
  <c r="P418" i="45"/>
  <c r="P419" i="45"/>
  <c r="P420" i="45"/>
  <c r="P421" i="45"/>
  <c r="P422" i="45"/>
  <c r="P423" i="45"/>
  <c r="P424" i="45"/>
  <c r="P425" i="45"/>
  <c r="P426" i="45"/>
  <c r="P427" i="45"/>
  <c r="P428" i="45"/>
  <c r="P429" i="45"/>
  <c r="P430" i="45"/>
  <c r="P431" i="45"/>
  <c r="P432" i="45"/>
  <c r="P433" i="45"/>
  <c r="P434" i="45"/>
  <c r="P435" i="45"/>
  <c r="P436" i="45"/>
  <c r="P437" i="45"/>
  <c r="P438" i="45"/>
  <c r="P439" i="45"/>
  <c r="P440" i="45"/>
  <c r="P441" i="45"/>
  <c r="P442" i="45"/>
  <c r="P443" i="45"/>
  <c r="P444" i="45"/>
  <c r="P445" i="45"/>
  <c r="P446" i="45"/>
  <c r="P447" i="45"/>
  <c r="P448" i="45"/>
  <c r="P449" i="45"/>
  <c r="P450" i="45"/>
  <c r="P451" i="45"/>
  <c r="P452" i="45"/>
  <c r="P453" i="45"/>
  <c r="P454" i="45"/>
  <c r="P455" i="45"/>
  <c r="P456" i="45"/>
  <c r="P457" i="45"/>
  <c r="P458" i="45"/>
  <c r="P459" i="45"/>
  <c r="P460" i="45"/>
  <c r="P461" i="45"/>
  <c r="P462" i="45"/>
  <c r="P463" i="45"/>
  <c r="P464" i="45"/>
  <c r="P465" i="45"/>
  <c r="P466" i="45"/>
  <c r="P467" i="45"/>
  <c r="P468" i="45"/>
  <c r="P469" i="45"/>
  <c r="P470" i="45"/>
  <c r="P471" i="45"/>
  <c r="P472" i="45"/>
  <c r="P473" i="45"/>
  <c r="P474" i="45"/>
  <c r="P475" i="45"/>
  <c r="P476" i="45"/>
  <c r="P477" i="45"/>
  <c r="P478" i="45"/>
  <c r="P479" i="45"/>
  <c r="P480" i="45"/>
  <c r="P481" i="45"/>
  <c r="P482" i="45"/>
  <c r="P483" i="45"/>
  <c r="P484" i="45"/>
  <c r="P485" i="45"/>
  <c r="P486" i="45"/>
  <c r="P487" i="45"/>
  <c r="P488" i="45"/>
  <c r="P489" i="45"/>
  <c r="P490" i="45"/>
  <c r="P491" i="45"/>
  <c r="P492" i="45"/>
  <c r="P493" i="45"/>
  <c r="P494" i="45"/>
  <c r="P495" i="45"/>
  <c r="P496" i="45"/>
  <c r="P497" i="45"/>
  <c r="P498" i="45"/>
  <c r="P499" i="45"/>
  <c r="P500" i="45"/>
  <c r="P501" i="45"/>
  <c r="P502" i="45"/>
  <c r="P503" i="45"/>
  <c r="P504" i="45"/>
  <c r="P505" i="45"/>
  <c r="P506" i="45"/>
  <c r="P507" i="45"/>
  <c r="P508" i="45"/>
  <c r="P509" i="45"/>
  <c r="P510" i="45"/>
  <c r="P511" i="45"/>
  <c r="P512" i="45"/>
  <c r="P513" i="45"/>
  <c r="P514" i="45"/>
  <c r="P16" i="14"/>
  <c r="P17" i="14"/>
  <c r="P18" i="14"/>
  <c r="P19" i="14"/>
  <c r="P20" i="14"/>
  <c r="P21" i="14"/>
  <c r="P22" i="14"/>
  <c r="P23" i="14"/>
  <c r="P24" i="14"/>
  <c r="P25" i="14"/>
  <c r="P26" i="14"/>
  <c r="P27" i="14"/>
  <c r="P28" i="14"/>
  <c r="P29" i="14"/>
  <c r="P30" i="14"/>
  <c r="P31" i="14"/>
  <c r="P32" i="14"/>
  <c r="P33" i="14"/>
  <c r="P34" i="14"/>
  <c r="P35" i="14"/>
  <c r="P36" i="14"/>
  <c r="P37" i="14"/>
  <c r="P38" i="14"/>
  <c r="P39" i="14"/>
  <c r="P40" i="14"/>
  <c r="P41" i="14"/>
  <c r="P42" i="14"/>
  <c r="P43" i="14"/>
  <c r="P44" i="14"/>
  <c r="P45" i="14"/>
  <c r="P46" i="14"/>
  <c r="P47" i="14"/>
  <c r="P48" i="14"/>
  <c r="P49" i="14"/>
  <c r="P50" i="14"/>
  <c r="P51" i="14"/>
  <c r="P52" i="14"/>
  <c r="P53" i="14"/>
  <c r="P54" i="14"/>
  <c r="P55" i="14"/>
  <c r="P56" i="14"/>
  <c r="P57" i="14"/>
  <c r="P58" i="14"/>
  <c r="P59" i="14"/>
  <c r="P60" i="14"/>
  <c r="P61" i="14"/>
  <c r="P62" i="14"/>
  <c r="P63" i="14"/>
  <c r="P64" i="14"/>
  <c r="P65" i="14"/>
  <c r="P66" i="14"/>
  <c r="P67" i="14"/>
  <c r="P68" i="14"/>
  <c r="P69" i="14"/>
  <c r="P70" i="14"/>
  <c r="P71" i="14"/>
  <c r="P72" i="14"/>
  <c r="P73" i="14"/>
  <c r="P74" i="14"/>
  <c r="P75" i="14"/>
  <c r="P76" i="14"/>
  <c r="P77" i="14"/>
  <c r="P78" i="14"/>
  <c r="P79" i="14"/>
  <c r="P80" i="14"/>
  <c r="P81" i="14"/>
  <c r="P82" i="14"/>
  <c r="P83" i="14"/>
  <c r="P84" i="14"/>
  <c r="P85" i="14"/>
  <c r="P86" i="14"/>
  <c r="P87" i="14"/>
  <c r="P88" i="14"/>
  <c r="P89" i="14"/>
  <c r="P90" i="14"/>
  <c r="P91" i="14"/>
  <c r="P92" i="14"/>
  <c r="P93" i="14"/>
  <c r="P94" i="14"/>
  <c r="P95" i="14"/>
  <c r="P96" i="14"/>
  <c r="P97" i="14"/>
  <c r="P98" i="14"/>
  <c r="P99" i="14"/>
  <c r="P100" i="14"/>
  <c r="P101" i="14"/>
  <c r="P102" i="14"/>
  <c r="P103" i="14"/>
  <c r="P104" i="14"/>
  <c r="P105" i="14"/>
  <c r="P106" i="14"/>
  <c r="P107" i="14"/>
  <c r="P108" i="14"/>
  <c r="P109" i="14"/>
  <c r="P110" i="14"/>
  <c r="P111" i="14"/>
  <c r="P112" i="14"/>
  <c r="P113" i="14"/>
  <c r="P114" i="14"/>
  <c r="P115" i="14"/>
  <c r="P116" i="14"/>
  <c r="P117" i="14"/>
  <c r="P118" i="14"/>
  <c r="P119" i="14"/>
  <c r="P120" i="14"/>
  <c r="P121" i="14"/>
  <c r="P122" i="14"/>
  <c r="P123" i="14"/>
  <c r="P124" i="14"/>
  <c r="P125" i="14"/>
  <c r="P126" i="14"/>
  <c r="P127" i="14"/>
  <c r="P128" i="14"/>
  <c r="P129" i="14"/>
  <c r="P130" i="14"/>
  <c r="P131" i="14"/>
  <c r="P132" i="14"/>
  <c r="P133" i="14"/>
  <c r="P134" i="14"/>
  <c r="P135" i="14"/>
  <c r="P136" i="14"/>
  <c r="P137" i="14"/>
  <c r="P138" i="14"/>
  <c r="P139" i="14"/>
  <c r="P140" i="14"/>
  <c r="P141" i="14"/>
  <c r="P142" i="14"/>
  <c r="P143" i="14"/>
  <c r="P144" i="14"/>
  <c r="P145" i="14"/>
  <c r="P146" i="14"/>
  <c r="P147" i="14"/>
  <c r="P148" i="14"/>
  <c r="P149" i="14"/>
  <c r="P150" i="14"/>
  <c r="P151" i="14"/>
  <c r="P152" i="14"/>
  <c r="P153" i="14"/>
  <c r="P154" i="14"/>
  <c r="P155" i="14"/>
  <c r="P156" i="14"/>
  <c r="P157" i="14"/>
  <c r="P158" i="14"/>
  <c r="P159" i="14"/>
  <c r="P160" i="14"/>
  <c r="P161" i="14"/>
  <c r="P162" i="14"/>
  <c r="P163" i="14"/>
  <c r="P164" i="14"/>
  <c r="P165" i="14"/>
  <c r="P166" i="14"/>
  <c r="P167" i="14"/>
  <c r="P168" i="14"/>
  <c r="P169" i="14"/>
  <c r="P170" i="14"/>
  <c r="P171" i="14"/>
  <c r="P172" i="14"/>
  <c r="P173" i="14"/>
  <c r="P174" i="14"/>
  <c r="P175" i="14"/>
  <c r="P176" i="14"/>
  <c r="P177" i="14"/>
  <c r="P178" i="14"/>
  <c r="P179" i="14"/>
  <c r="P180" i="14"/>
  <c r="P181" i="14"/>
  <c r="P182" i="14"/>
  <c r="P183" i="14"/>
  <c r="P184" i="14"/>
  <c r="P185" i="14"/>
  <c r="P186" i="14"/>
  <c r="P187" i="14"/>
  <c r="P188" i="14"/>
  <c r="P189" i="14"/>
  <c r="P190" i="14"/>
  <c r="P191" i="14"/>
  <c r="P192" i="14"/>
  <c r="P193" i="14"/>
  <c r="P194" i="14"/>
  <c r="P195" i="14"/>
  <c r="P196" i="14"/>
  <c r="P197" i="14"/>
  <c r="P198" i="14"/>
  <c r="P199" i="14"/>
  <c r="P200" i="14"/>
  <c r="P201" i="14"/>
  <c r="P202" i="14"/>
  <c r="P203" i="14"/>
  <c r="P204" i="14"/>
  <c r="P205" i="14"/>
  <c r="P206" i="14"/>
  <c r="P207" i="14"/>
  <c r="P208" i="14"/>
  <c r="P209" i="14"/>
  <c r="P210" i="14"/>
  <c r="P211" i="14"/>
  <c r="P212" i="14"/>
  <c r="P213" i="14"/>
  <c r="P214" i="14"/>
  <c r="P215" i="14"/>
  <c r="P216" i="14"/>
  <c r="P217" i="14"/>
  <c r="P218" i="14"/>
  <c r="P219" i="14"/>
  <c r="P220" i="14"/>
  <c r="P221" i="14"/>
  <c r="P222" i="14"/>
  <c r="P223" i="14"/>
  <c r="P224" i="14"/>
  <c r="P225" i="14"/>
  <c r="P226" i="14"/>
  <c r="P227" i="14"/>
  <c r="P228" i="14"/>
  <c r="P229" i="14"/>
  <c r="P230" i="14"/>
  <c r="P231" i="14"/>
  <c r="P232" i="14"/>
  <c r="P233" i="14"/>
  <c r="P234" i="14"/>
  <c r="P235" i="14"/>
  <c r="P236" i="14"/>
  <c r="P237" i="14"/>
  <c r="P238" i="14"/>
  <c r="P239" i="14"/>
  <c r="P240" i="14"/>
  <c r="P241" i="14"/>
  <c r="P242" i="14"/>
  <c r="P243" i="14"/>
  <c r="P244" i="14"/>
  <c r="P245" i="14"/>
  <c r="P246" i="14"/>
  <c r="P247" i="14"/>
  <c r="P248" i="14"/>
  <c r="P249" i="14"/>
  <c r="P250" i="14"/>
  <c r="P251" i="14"/>
  <c r="P252" i="14"/>
  <c r="P253" i="14"/>
  <c r="P254" i="14"/>
  <c r="P255" i="14"/>
  <c r="P256" i="14"/>
  <c r="P257" i="14"/>
  <c r="P258" i="14"/>
  <c r="P259" i="14"/>
  <c r="P260" i="14"/>
  <c r="P261" i="14"/>
  <c r="P262" i="14"/>
  <c r="P263" i="14"/>
  <c r="P264" i="14"/>
  <c r="P265" i="14"/>
  <c r="P266" i="14"/>
  <c r="P267" i="14"/>
  <c r="P268" i="14"/>
  <c r="P269" i="14"/>
  <c r="P270" i="14"/>
  <c r="P271" i="14"/>
  <c r="P272" i="14"/>
  <c r="P273" i="14"/>
  <c r="P274" i="14"/>
  <c r="P275" i="14"/>
  <c r="P276" i="14"/>
  <c r="P277" i="14"/>
  <c r="P278" i="14"/>
  <c r="P279" i="14"/>
  <c r="P280" i="14"/>
  <c r="P281" i="14"/>
  <c r="P282" i="14"/>
  <c r="P283" i="14"/>
  <c r="P284" i="14"/>
  <c r="P285" i="14"/>
  <c r="P286" i="14"/>
  <c r="P287" i="14"/>
  <c r="P288" i="14"/>
  <c r="P289" i="14"/>
  <c r="P290" i="14"/>
  <c r="P291" i="14"/>
  <c r="P292" i="14"/>
  <c r="P293" i="14"/>
  <c r="P294" i="14"/>
  <c r="P295" i="14"/>
  <c r="P296" i="14"/>
  <c r="P297" i="14"/>
  <c r="P298" i="14"/>
  <c r="P299" i="14"/>
  <c r="P300" i="14"/>
  <c r="P301" i="14"/>
  <c r="P302" i="14"/>
  <c r="P303" i="14"/>
  <c r="P304" i="14"/>
  <c r="P305" i="14"/>
  <c r="P306" i="14"/>
  <c r="P307" i="14"/>
  <c r="P308" i="14"/>
  <c r="P309" i="14"/>
  <c r="P310" i="14"/>
  <c r="P311" i="14"/>
  <c r="P312" i="14"/>
  <c r="P313" i="14"/>
  <c r="P314" i="14"/>
  <c r="P315" i="14"/>
  <c r="P316" i="14"/>
  <c r="P317" i="14"/>
  <c r="P318" i="14"/>
  <c r="P319" i="14"/>
  <c r="P320" i="14"/>
  <c r="P321" i="14"/>
  <c r="P322" i="14"/>
  <c r="P323" i="14"/>
  <c r="P324" i="14"/>
  <c r="P325" i="14"/>
  <c r="P326" i="14"/>
  <c r="P327" i="14"/>
  <c r="P328" i="14"/>
  <c r="P329" i="14"/>
  <c r="P330" i="14"/>
  <c r="P331" i="14"/>
  <c r="P332" i="14"/>
  <c r="P333" i="14"/>
  <c r="P334" i="14"/>
  <c r="P335" i="14"/>
  <c r="P336" i="14"/>
  <c r="P337" i="14"/>
  <c r="P338" i="14"/>
  <c r="P339" i="14"/>
  <c r="P340" i="14"/>
  <c r="P341" i="14"/>
  <c r="P342" i="14"/>
  <c r="P343" i="14"/>
  <c r="P344" i="14"/>
  <c r="P345" i="14"/>
  <c r="P346" i="14"/>
  <c r="P347" i="14"/>
  <c r="P348" i="14"/>
  <c r="P349" i="14"/>
  <c r="P350" i="14"/>
  <c r="P351" i="14"/>
  <c r="P352" i="14"/>
  <c r="P353" i="14"/>
  <c r="P354" i="14"/>
  <c r="P355" i="14"/>
  <c r="P356" i="14"/>
  <c r="P357" i="14"/>
  <c r="P358" i="14"/>
  <c r="P359" i="14"/>
  <c r="P360" i="14"/>
  <c r="P361" i="14"/>
  <c r="P362" i="14"/>
  <c r="P363" i="14"/>
  <c r="P364" i="14"/>
  <c r="P365" i="14"/>
  <c r="P366" i="14"/>
  <c r="P367" i="14"/>
  <c r="P368" i="14"/>
  <c r="P369" i="14"/>
  <c r="P370" i="14"/>
  <c r="P371" i="14"/>
  <c r="P372" i="14"/>
  <c r="P373" i="14"/>
  <c r="P374" i="14"/>
  <c r="P375" i="14"/>
  <c r="P376" i="14"/>
  <c r="P377" i="14"/>
  <c r="P378" i="14"/>
  <c r="P379" i="14"/>
  <c r="P380" i="14"/>
  <c r="P381" i="14"/>
  <c r="P382" i="14"/>
  <c r="P383" i="14"/>
  <c r="P384" i="14"/>
  <c r="P385" i="14"/>
  <c r="P386" i="14"/>
  <c r="P387" i="14"/>
  <c r="P388" i="14"/>
  <c r="P389" i="14"/>
  <c r="P390" i="14"/>
  <c r="P391" i="14"/>
  <c r="P392" i="14"/>
  <c r="P393" i="14"/>
  <c r="P394" i="14"/>
  <c r="P395" i="14"/>
  <c r="P396" i="14"/>
  <c r="P397" i="14"/>
  <c r="P398" i="14"/>
  <c r="P399" i="14"/>
  <c r="P400" i="14"/>
  <c r="P401" i="14"/>
  <c r="P402" i="14"/>
  <c r="P403" i="14"/>
  <c r="P404" i="14"/>
  <c r="P405" i="14"/>
  <c r="P406" i="14"/>
  <c r="P407" i="14"/>
  <c r="P408" i="14"/>
  <c r="P409" i="14"/>
  <c r="P410" i="14"/>
  <c r="P411" i="14"/>
  <c r="P412" i="14"/>
  <c r="P413" i="14"/>
  <c r="P414" i="14"/>
  <c r="P415" i="14"/>
  <c r="P416" i="14"/>
  <c r="P417" i="14"/>
  <c r="P418" i="14"/>
  <c r="P419" i="14"/>
  <c r="P420" i="14"/>
  <c r="P421" i="14"/>
  <c r="P422" i="14"/>
  <c r="P423" i="14"/>
  <c r="P424" i="14"/>
  <c r="P425" i="14"/>
  <c r="P426" i="14"/>
  <c r="P427" i="14"/>
  <c r="P428" i="14"/>
  <c r="P429" i="14"/>
  <c r="P430" i="14"/>
  <c r="P431" i="14"/>
  <c r="P432" i="14"/>
  <c r="P433" i="14"/>
  <c r="P434" i="14"/>
  <c r="P435" i="14"/>
  <c r="P436" i="14"/>
  <c r="P437" i="14"/>
  <c r="P438" i="14"/>
  <c r="P439" i="14"/>
  <c r="P440" i="14"/>
  <c r="P441" i="14"/>
  <c r="P442" i="14"/>
  <c r="P443" i="14"/>
  <c r="P444" i="14"/>
  <c r="P445" i="14"/>
  <c r="P446" i="14"/>
  <c r="P447" i="14"/>
  <c r="P448" i="14"/>
  <c r="P449" i="14"/>
  <c r="P450" i="14"/>
  <c r="P451" i="14"/>
  <c r="P452" i="14"/>
  <c r="P453" i="14"/>
  <c r="P454" i="14"/>
  <c r="P455" i="14"/>
  <c r="P456" i="14"/>
  <c r="P457" i="14"/>
  <c r="P458" i="14"/>
  <c r="P459" i="14"/>
  <c r="P460" i="14"/>
  <c r="P461" i="14"/>
  <c r="P462" i="14"/>
  <c r="P463" i="14"/>
  <c r="P464" i="14"/>
  <c r="P465" i="14"/>
  <c r="P466" i="14"/>
  <c r="P467" i="14"/>
  <c r="P468" i="14"/>
  <c r="P469" i="14"/>
  <c r="P470" i="14"/>
  <c r="P471" i="14"/>
  <c r="P472" i="14"/>
  <c r="P473" i="14"/>
  <c r="P474" i="14"/>
  <c r="P475" i="14"/>
  <c r="P476" i="14"/>
  <c r="P477" i="14"/>
  <c r="P478" i="14"/>
  <c r="P479" i="14"/>
  <c r="P480" i="14"/>
  <c r="P481" i="14"/>
  <c r="P482" i="14"/>
  <c r="P483" i="14"/>
  <c r="P484" i="14"/>
  <c r="P485" i="14"/>
  <c r="P486" i="14"/>
  <c r="P487" i="14"/>
  <c r="P488" i="14"/>
  <c r="P489" i="14"/>
  <c r="P490" i="14"/>
  <c r="P491" i="14"/>
  <c r="P492" i="14"/>
  <c r="P493" i="14"/>
  <c r="P494" i="14"/>
  <c r="P495" i="14"/>
  <c r="P496" i="14"/>
  <c r="P497" i="14"/>
  <c r="P498" i="14"/>
  <c r="P499" i="14"/>
  <c r="P500" i="14"/>
  <c r="P501" i="14"/>
  <c r="P502" i="14"/>
  <c r="P503" i="14"/>
  <c r="P504" i="14"/>
  <c r="P505" i="14"/>
  <c r="P506" i="14"/>
  <c r="P507" i="14"/>
  <c r="P508" i="14"/>
  <c r="P509" i="14"/>
  <c r="P510" i="14"/>
  <c r="P511" i="14"/>
  <c r="P512" i="14"/>
  <c r="P513" i="14"/>
  <c r="P514" i="14"/>
  <c r="P15" i="14"/>
  <c r="P9" i="14" s="1"/>
  <c r="P19" i="44"/>
  <c r="P20" i="44"/>
  <c r="P21" i="44"/>
  <c r="P22" i="44"/>
  <c r="P23" i="44"/>
  <c r="P24" i="44"/>
  <c r="P25" i="44"/>
  <c r="P26" i="44"/>
  <c r="P27" i="44"/>
  <c r="P28" i="44"/>
  <c r="P29" i="44"/>
  <c r="P30" i="44"/>
  <c r="P31" i="44"/>
  <c r="P32" i="44"/>
  <c r="P33" i="44"/>
  <c r="P34" i="44"/>
  <c r="P35" i="44"/>
  <c r="P36" i="44"/>
  <c r="P37" i="44"/>
  <c r="P38" i="44"/>
  <c r="P39" i="44"/>
  <c r="P40" i="44"/>
  <c r="P41" i="44"/>
  <c r="P42" i="44"/>
  <c r="P43" i="44"/>
  <c r="P44" i="44"/>
  <c r="P45" i="44"/>
  <c r="P46" i="44"/>
  <c r="P47" i="44"/>
  <c r="P48" i="44"/>
  <c r="P49" i="44"/>
  <c r="P50" i="44"/>
  <c r="P51" i="44"/>
  <c r="P52" i="44"/>
  <c r="P53" i="44"/>
  <c r="P54" i="44"/>
  <c r="P55" i="44"/>
  <c r="P56" i="44"/>
  <c r="P57" i="44"/>
  <c r="P58" i="44"/>
  <c r="P59" i="44"/>
  <c r="P60" i="44"/>
  <c r="P61" i="44"/>
  <c r="P62" i="44"/>
  <c r="P63" i="44"/>
  <c r="P64" i="44"/>
  <c r="P65" i="44"/>
  <c r="P66" i="44"/>
  <c r="P67" i="44"/>
  <c r="P68" i="44"/>
  <c r="P69" i="44"/>
  <c r="P70" i="44"/>
  <c r="P71" i="44"/>
  <c r="P72" i="44"/>
  <c r="P73" i="44"/>
  <c r="P74" i="44"/>
  <c r="P75" i="44"/>
  <c r="P76" i="44"/>
  <c r="P77" i="44"/>
  <c r="P78" i="44"/>
  <c r="P79" i="44"/>
  <c r="P80" i="44"/>
  <c r="P81" i="44"/>
  <c r="P82" i="44"/>
  <c r="P83" i="44"/>
  <c r="P84" i="44"/>
  <c r="P85" i="44"/>
  <c r="P86" i="44"/>
  <c r="P87" i="44"/>
  <c r="P88" i="44"/>
  <c r="P89" i="44"/>
  <c r="P90" i="44"/>
  <c r="P91" i="44"/>
  <c r="P92" i="44"/>
  <c r="P93" i="44"/>
  <c r="P94" i="44"/>
  <c r="P95" i="44"/>
  <c r="P96" i="44"/>
  <c r="P97" i="44"/>
  <c r="P98" i="44"/>
  <c r="P99" i="44"/>
  <c r="P100" i="44"/>
  <c r="P101" i="44"/>
  <c r="P102" i="44"/>
  <c r="P103" i="44"/>
  <c r="P104" i="44"/>
  <c r="P105" i="44"/>
  <c r="P106" i="44"/>
  <c r="P107" i="44"/>
  <c r="P108" i="44"/>
  <c r="P109" i="44"/>
  <c r="P110" i="44"/>
  <c r="P111" i="44"/>
  <c r="P112" i="44"/>
  <c r="P113" i="44"/>
  <c r="P114" i="44"/>
  <c r="P115" i="44"/>
  <c r="P116" i="44"/>
  <c r="P117" i="44"/>
  <c r="P118" i="44"/>
  <c r="P119" i="44"/>
  <c r="P120" i="44"/>
  <c r="P121" i="44"/>
  <c r="P122" i="44"/>
  <c r="P123" i="44"/>
  <c r="P124" i="44"/>
  <c r="P125" i="44"/>
  <c r="P126" i="44"/>
  <c r="P127" i="44"/>
  <c r="P128" i="44"/>
  <c r="P129" i="44"/>
  <c r="P130" i="44"/>
  <c r="P131" i="44"/>
  <c r="P132" i="44"/>
  <c r="P133" i="44"/>
  <c r="P134" i="44"/>
  <c r="P135" i="44"/>
  <c r="P136" i="44"/>
  <c r="P137" i="44"/>
  <c r="P138" i="44"/>
  <c r="P139" i="44"/>
  <c r="P140" i="44"/>
  <c r="P141" i="44"/>
  <c r="P142" i="44"/>
  <c r="P143" i="44"/>
  <c r="P144" i="44"/>
  <c r="P145" i="44"/>
  <c r="P146" i="44"/>
  <c r="P147" i="44"/>
  <c r="P148" i="44"/>
  <c r="P149" i="44"/>
  <c r="P150" i="44"/>
  <c r="P151" i="44"/>
  <c r="P152" i="44"/>
  <c r="P153" i="44"/>
  <c r="P154" i="44"/>
  <c r="P155" i="44"/>
  <c r="P156" i="44"/>
  <c r="P157" i="44"/>
  <c r="P158" i="44"/>
  <c r="P159" i="44"/>
  <c r="P160" i="44"/>
  <c r="P161" i="44"/>
  <c r="P162" i="44"/>
  <c r="P163" i="44"/>
  <c r="P164" i="44"/>
  <c r="P165" i="44"/>
  <c r="P166" i="44"/>
  <c r="P167" i="44"/>
  <c r="P168" i="44"/>
  <c r="P169" i="44"/>
  <c r="P170" i="44"/>
  <c r="P171" i="44"/>
  <c r="P172" i="44"/>
  <c r="P173" i="44"/>
  <c r="P174" i="44"/>
  <c r="P175" i="44"/>
  <c r="P176" i="44"/>
  <c r="P177" i="44"/>
  <c r="P178" i="44"/>
  <c r="P179" i="44"/>
  <c r="P180" i="44"/>
  <c r="P181" i="44"/>
  <c r="P182" i="44"/>
  <c r="P183" i="44"/>
  <c r="P184" i="44"/>
  <c r="P185" i="44"/>
  <c r="P186" i="44"/>
  <c r="P187" i="44"/>
  <c r="P188" i="44"/>
  <c r="P189" i="44"/>
  <c r="P190" i="44"/>
  <c r="P191" i="44"/>
  <c r="P192" i="44"/>
  <c r="P193" i="44"/>
  <c r="P194" i="44"/>
  <c r="P195" i="44"/>
  <c r="P196" i="44"/>
  <c r="P197" i="44"/>
  <c r="P198" i="44"/>
  <c r="P199" i="44"/>
  <c r="P200" i="44"/>
  <c r="P201" i="44"/>
  <c r="P202" i="44"/>
  <c r="P203" i="44"/>
  <c r="P204" i="44"/>
  <c r="P205" i="44"/>
  <c r="P206" i="44"/>
  <c r="P207" i="44"/>
  <c r="P208" i="44"/>
  <c r="P209" i="44"/>
  <c r="P210" i="44"/>
  <c r="P211" i="44"/>
  <c r="P212" i="44"/>
  <c r="P213" i="44"/>
  <c r="P214" i="44"/>
  <c r="P215" i="44"/>
  <c r="P216" i="44"/>
  <c r="P217" i="44"/>
  <c r="P218" i="44"/>
  <c r="P219" i="44"/>
  <c r="P220" i="44"/>
  <c r="P221" i="44"/>
  <c r="P222" i="44"/>
  <c r="P223" i="44"/>
  <c r="P224" i="44"/>
  <c r="P225" i="44"/>
  <c r="P226" i="44"/>
  <c r="P227" i="44"/>
  <c r="P228" i="44"/>
  <c r="P229" i="44"/>
  <c r="P230" i="44"/>
  <c r="P231" i="44"/>
  <c r="P232" i="44"/>
  <c r="P233" i="44"/>
  <c r="P234" i="44"/>
  <c r="P235" i="44"/>
  <c r="P236" i="44"/>
  <c r="P237" i="44"/>
  <c r="P238" i="44"/>
  <c r="P239" i="44"/>
  <c r="P240" i="44"/>
  <c r="P241" i="44"/>
  <c r="P242" i="44"/>
  <c r="P243" i="44"/>
  <c r="P244" i="44"/>
  <c r="P245" i="44"/>
  <c r="P246" i="44"/>
  <c r="P247" i="44"/>
  <c r="P248" i="44"/>
  <c r="P249" i="44"/>
  <c r="P250" i="44"/>
  <c r="P251" i="44"/>
  <c r="P252" i="44"/>
  <c r="P253" i="44"/>
  <c r="P254" i="44"/>
  <c r="P255" i="44"/>
  <c r="P256" i="44"/>
  <c r="P257" i="44"/>
  <c r="P258" i="44"/>
  <c r="P259" i="44"/>
  <c r="P260" i="44"/>
  <c r="P261" i="44"/>
  <c r="P262" i="44"/>
  <c r="P263" i="44"/>
  <c r="P264" i="44"/>
  <c r="P265" i="44"/>
  <c r="P266" i="44"/>
  <c r="P267" i="44"/>
  <c r="P268" i="44"/>
  <c r="P269" i="44"/>
  <c r="P270" i="44"/>
  <c r="P271" i="44"/>
  <c r="P272" i="44"/>
  <c r="P273" i="44"/>
  <c r="P274" i="44"/>
  <c r="P275" i="44"/>
  <c r="P276" i="44"/>
  <c r="P277" i="44"/>
  <c r="P278" i="44"/>
  <c r="P279" i="44"/>
  <c r="P280" i="44"/>
  <c r="P281" i="44"/>
  <c r="P282" i="44"/>
  <c r="P283" i="44"/>
  <c r="P284" i="44"/>
  <c r="P285" i="44"/>
  <c r="P286" i="44"/>
  <c r="P287" i="44"/>
  <c r="P288" i="44"/>
  <c r="P289" i="44"/>
  <c r="P290" i="44"/>
  <c r="P291" i="44"/>
  <c r="P292" i="44"/>
  <c r="P293" i="44"/>
  <c r="P294" i="44"/>
  <c r="P295" i="44"/>
  <c r="P296" i="44"/>
  <c r="P297" i="44"/>
  <c r="P298" i="44"/>
  <c r="P299" i="44"/>
  <c r="P300" i="44"/>
  <c r="P301" i="44"/>
  <c r="P302" i="44"/>
  <c r="P303" i="44"/>
  <c r="P304" i="44"/>
  <c r="P305" i="44"/>
  <c r="P306" i="44"/>
  <c r="P307" i="44"/>
  <c r="P308" i="44"/>
  <c r="P309" i="44"/>
  <c r="P310" i="44"/>
  <c r="P311" i="44"/>
  <c r="P312" i="44"/>
  <c r="P313" i="44"/>
  <c r="P314" i="44"/>
  <c r="P315" i="44"/>
  <c r="P316" i="44"/>
  <c r="P317" i="44"/>
  <c r="P318" i="44"/>
  <c r="P319" i="44"/>
  <c r="P320" i="44"/>
  <c r="P321" i="44"/>
  <c r="P322" i="44"/>
  <c r="P323" i="44"/>
  <c r="P324" i="44"/>
  <c r="P325" i="44"/>
  <c r="P326" i="44"/>
  <c r="P327" i="44"/>
  <c r="P328" i="44"/>
  <c r="P329" i="44"/>
  <c r="P330" i="44"/>
  <c r="P331" i="44"/>
  <c r="P332" i="44"/>
  <c r="P333" i="44"/>
  <c r="P334" i="44"/>
  <c r="P335" i="44"/>
  <c r="P336" i="44"/>
  <c r="P337" i="44"/>
  <c r="P338" i="44"/>
  <c r="P339" i="44"/>
  <c r="P340" i="44"/>
  <c r="P341" i="44"/>
  <c r="P342" i="44"/>
  <c r="P343" i="44"/>
  <c r="P344" i="44"/>
  <c r="P345" i="44"/>
  <c r="P346" i="44"/>
  <c r="P347" i="44"/>
  <c r="P348" i="44"/>
  <c r="P349" i="44"/>
  <c r="P350" i="44"/>
  <c r="P351" i="44"/>
  <c r="P352" i="44"/>
  <c r="P353" i="44"/>
  <c r="P354" i="44"/>
  <c r="P355" i="44"/>
  <c r="P356" i="44"/>
  <c r="P357" i="44"/>
  <c r="P358" i="44"/>
  <c r="P359" i="44"/>
  <c r="P360" i="44"/>
  <c r="P361" i="44"/>
  <c r="P362" i="44"/>
  <c r="P363" i="44"/>
  <c r="P364" i="44"/>
  <c r="P365" i="44"/>
  <c r="P366" i="44"/>
  <c r="P367" i="44"/>
  <c r="P368" i="44"/>
  <c r="P369" i="44"/>
  <c r="P370" i="44"/>
  <c r="P371" i="44"/>
  <c r="P372" i="44"/>
  <c r="P373" i="44"/>
  <c r="P374" i="44"/>
  <c r="P375" i="44"/>
  <c r="P376" i="44"/>
  <c r="P377" i="44"/>
  <c r="P378" i="44"/>
  <c r="P379" i="44"/>
  <c r="P380" i="44"/>
  <c r="P381" i="44"/>
  <c r="P382" i="44"/>
  <c r="P383" i="44"/>
  <c r="P384" i="44"/>
  <c r="P385" i="44"/>
  <c r="P386" i="44"/>
  <c r="P387" i="44"/>
  <c r="P388" i="44"/>
  <c r="P389" i="44"/>
  <c r="P390" i="44"/>
  <c r="P391" i="44"/>
  <c r="P392" i="44"/>
  <c r="P393" i="44"/>
  <c r="P394" i="44"/>
  <c r="P395" i="44"/>
  <c r="P396" i="44"/>
  <c r="P397" i="44"/>
  <c r="P398" i="44"/>
  <c r="P399" i="44"/>
  <c r="P400" i="44"/>
  <c r="P401" i="44"/>
  <c r="P402" i="44"/>
  <c r="P403" i="44"/>
  <c r="P404" i="44"/>
  <c r="P405" i="44"/>
  <c r="P406" i="44"/>
  <c r="P407" i="44"/>
  <c r="P408" i="44"/>
  <c r="P409" i="44"/>
  <c r="P410" i="44"/>
  <c r="P411" i="44"/>
  <c r="P412" i="44"/>
  <c r="P413" i="44"/>
  <c r="P414" i="44"/>
  <c r="P415" i="44"/>
  <c r="P416" i="44"/>
  <c r="P417" i="44"/>
  <c r="P418" i="44"/>
  <c r="P419" i="44"/>
  <c r="P420" i="44"/>
  <c r="P421" i="44"/>
  <c r="P422" i="44"/>
  <c r="P423" i="44"/>
  <c r="P424" i="44"/>
  <c r="P425" i="44"/>
  <c r="P426" i="44"/>
  <c r="P427" i="44"/>
  <c r="P428" i="44"/>
  <c r="P429" i="44"/>
  <c r="P430" i="44"/>
  <c r="P431" i="44"/>
  <c r="P432" i="44"/>
  <c r="P433" i="44"/>
  <c r="P434" i="44"/>
  <c r="P435" i="44"/>
  <c r="P436" i="44"/>
  <c r="P437" i="44"/>
  <c r="P438" i="44"/>
  <c r="P439" i="44"/>
  <c r="P440" i="44"/>
  <c r="P441" i="44"/>
  <c r="P442" i="44"/>
  <c r="P443" i="44"/>
  <c r="P444" i="44"/>
  <c r="P445" i="44"/>
  <c r="P446" i="44"/>
  <c r="P447" i="44"/>
  <c r="P448" i="44"/>
  <c r="P449" i="44"/>
  <c r="P450" i="44"/>
  <c r="P451" i="44"/>
  <c r="P452" i="44"/>
  <c r="P453" i="44"/>
  <c r="P454" i="44"/>
  <c r="P455" i="44"/>
  <c r="P456" i="44"/>
  <c r="P457" i="44"/>
  <c r="P458" i="44"/>
  <c r="P459" i="44"/>
  <c r="P460" i="44"/>
  <c r="P461" i="44"/>
  <c r="P462" i="44"/>
  <c r="P463" i="44"/>
  <c r="P464" i="44"/>
  <c r="P465" i="44"/>
  <c r="P466" i="44"/>
  <c r="P467" i="44"/>
  <c r="P468" i="44"/>
  <c r="P469" i="44"/>
  <c r="P470" i="44"/>
  <c r="P471" i="44"/>
  <c r="P472" i="44"/>
  <c r="P473" i="44"/>
  <c r="P474" i="44"/>
  <c r="P475" i="44"/>
  <c r="P476" i="44"/>
  <c r="P477" i="44"/>
  <c r="P478" i="44"/>
  <c r="P479" i="44"/>
  <c r="P480" i="44"/>
  <c r="P481" i="44"/>
  <c r="P482" i="44"/>
  <c r="P483" i="44"/>
  <c r="P484" i="44"/>
  <c r="P485" i="44"/>
  <c r="P486" i="44"/>
  <c r="P487" i="44"/>
  <c r="P488" i="44"/>
  <c r="P489" i="44"/>
  <c r="P490" i="44"/>
  <c r="P491" i="44"/>
  <c r="P492" i="44"/>
  <c r="P493" i="44"/>
  <c r="P494" i="44"/>
  <c r="P495" i="44"/>
  <c r="P496" i="44"/>
  <c r="P497" i="44"/>
  <c r="P498" i="44"/>
  <c r="P499" i="44"/>
  <c r="P500" i="44"/>
  <c r="P501" i="44"/>
  <c r="P502" i="44"/>
  <c r="P503" i="44"/>
  <c r="P504" i="44"/>
  <c r="P505" i="44"/>
  <c r="P506" i="44"/>
  <c r="P507" i="44"/>
  <c r="P508" i="44"/>
  <c r="P509" i="44"/>
  <c r="P510" i="44"/>
  <c r="P511" i="44"/>
  <c r="P512" i="44"/>
  <c r="P513" i="44"/>
  <c r="P514" i="44"/>
  <c r="P16" i="15"/>
  <c r="P17" i="15"/>
  <c r="P18" i="15"/>
  <c r="P19" i="15"/>
  <c r="P20" i="15"/>
  <c r="P21" i="1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P35" i="15"/>
  <c r="P36" i="15"/>
  <c r="P37" i="15"/>
  <c r="P38" i="15"/>
  <c r="P39" i="15"/>
  <c r="P40" i="15"/>
  <c r="P41" i="15"/>
  <c r="P42" i="15"/>
  <c r="P43" i="15"/>
  <c r="P44" i="15"/>
  <c r="P45" i="15"/>
  <c r="P46" i="15"/>
  <c r="P47" i="15"/>
  <c r="P48" i="15"/>
  <c r="P49" i="15"/>
  <c r="P50" i="15"/>
  <c r="P51" i="15"/>
  <c r="P52" i="15"/>
  <c r="P53" i="15"/>
  <c r="P54" i="15"/>
  <c r="P55" i="15"/>
  <c r="P56" i="15"/>
  <c r="P57" i="15"/>
  <c r="P58" i="15"/>
  <c r="P59" i="15"/>
  <c r="P60" i="15"/>
  <c r="P61" i="15"/>
  <c r="P62" i="15"/>
  <c r="P63" i="15"/>
  <c r="P64" i="15"/>
  <c r="P65" i="15"/>
  <c r="P66" i="15"/>
  <c r="P67" i="15"/>
  <c r="P68" i="15"/>
  <c r="P69" i="15"/>
  <c r="P70" i="15"/>
  <c r="P71" i="15"/>
  <c r="P72" i="15"/>
  <c r="P73" i="15"/>
  <c r="P74" i="15"/>
  <c r="P75" i="15"/>
  <c r="P76" i="15"/>
  <c r="P77" i="15"/>
  <c r="P78" i="15"/>
  <c r="P79" i="15"/>
  <c r="P80" i="15"/>
  <c r="P81" i="15"/>
  <c r="P82" i="15"/>
  <c r="P83" i="15"/>
  <c r="P84" i="15"/>
  <c r="P85" i="15"/>
  <c r="P86" i="15"/>
  <c r="P87" i="15"/>
  <c r="P88" i="15"/>
  <c r="P89" i="15"/>
  <c r="P90" i="15"/>
  <c r="P91" i="15"/>
  <c r="P92" i="15"/>
  <c r="P93" i="15"/>
  <c r="P94" i="15"/>
  <c r="P95" i="15"/>
  <c r="P96" i="15"/>
  <c r="P97" i="15"/>
  <c r="P98" i="15"/>
  <c r="P99" i="15"/>
  <c r="P100" i="15"/>
  <c r="P101" i="15"/>
  <c r="P102" i="15"/>
  <c r="P103" i="15"/>
  <c r="P104" i="15"/>
  <c r="P105" i="15"/>
  <c r="P106" i="15"/>
  <c r="P107" i="15"/>
  <c r="P108" i="15"/>
  <c r="P109" i="15"/>
  <c r="P110" i="15"/>
  <c r="P111" i="15"/>
  <c r="P112" i="15"/>
  <c r="P113" i="15"/>
  <c r="P114" i="15"/>
  <c r="P115" i="15"/>
  <c r="P116" i="15"/>
  <c r="P117" i="15"/>
  <c r="P118" i="15"/>
  <c r="P119" i="15"/>
  <c r="P120" i="15"/>
  <c r="P121" i="15"/>
  <c r="P122" i="15"/>
  <c r="P123" i="15"/>
  <c r="P124" i="15"/>
  <c r="P125" i="15"/>
  <c r="P126" i="15"/>
  <c r="P127" i="15"/>
  <c r="P128" i="15"/>
  <c r="P129" i="15"/>
  <c r="P130" i="15"/>
  <c r="P131" i="15"/>
  <c r="P132" i="15"/>
  <c r="P133" i="15"/>
  <c r="P134" i="15"/>
  <c r="P135" i="15"/>
  <c r="P136" i="15"/>
  <c r="P137" i="15"/>
  <c r="P138" i="15"/>
  <c r="P139" i="15"/>
  <c r="P140" i="15"/>
  <c r="P141" i="15"/>
  <c r="P142" i="15"/>
  <c r="P143" i="15"/>
  <c r="P144" i="15"/>
  <c r="P145" i="15"/>
  <c r="P146" i="15"/>
  <c r="P147" i="15"/>
  <c r="P148" i="15"/>
  <c r="P149" i="15"/>
  <c r="P150" i="15"/>
  <c r="P151" i="15"/>
  <c r="P152" i="15"/>
  <c r="P153" i="15"/>
  <c r="P154" i="15"/>
  <c r="P155" i="15"/>
  <c r="P156" i="15"/>
  <c r="P157" i="15"/>
  <c r="P158" i="15"/>
  <c r="P159" i="15"/>
  <c r="P160" i="15"/>
  <c r="P161" i="15"/>
  <c r="P162" i="15"/>
  <c r="P163" i="15"/>
  <c r="P164" i="15"/>
  <c r="P165" i="15"/>
  <c r="P166" i="15"/>
  <c r="P167" i="15"/>
  <c r="P168" i="15"/>
  <c r="P169" i="15"/>
  <c r="P170" i="15"/>
  <c r="P171" i="15"/>
  <c r="P172" i="15"/>
  <c r="P173" i="15"/>
  <c r="P174" i="15"/>
  <c r="P175" i="15"/>
  <c r="P176" i="15"/>
  <c r="P177" i="15"/>
  <c r="P178" i="15"/>
  <c r="P179" i="15"/>
  <c r="P180" i="15"/>
  <c r="P181" i="15"/>
  <c r="P182" i="15"/>
  <c r="P183" i="15"/>
  <c r="P184" i="15"/>
  <c r="P185" i="15"/>
  <c r="P186" i="15"/>
  <c r="P187" i="15"/>
  <c r="P188" i="15"/>
  <c r="P189" i="15"/>
  <c r="P190" i="15"/>
  <c r="P191" i="15"/>
  <c r="P192" i="15"/>
  <c r="P193" i="15"/>
  <c r="P194" i="15"/>
  <c r="P195" i="15"/>
  <c r="P196" i="15"/>
  <c r="P197" i="15"/>
  <c r="P198" i="15"/>
  <c r="P199" i="15"/>
  <c r="P200" i="15"/>
  <c r="P201" i="15"/>
  <c r="P202" i="15"/>
  <c r="P203" i="15"/>
  <c r="P204" i="15"/>
  <c r="P205" i="15"/>
  <c r="P206" i="15"/>
  <c r="P207" i="15"/>
  <c r="P208" i="15"/>
  <c r="P209" i="15"/>
  <c r="P210" i="15"/>
  <c r="P211" i="15"/>
  <c r="P212" i="15"/>
  <c r="P213" i="15"/>
  <c r="P214" i="15"/>
  <c r="P215" i="15"/>
  <c r="P216" i="15"/>
  <c r="P217" i="15"/>
  <c r="P218" i="15"/>
  <c r="P219" i="15"/>
  <c r="P220" i="15"/>
  <c r="P221" i="15"/>
  <c r="P222" i="15"/>
  <c r="P223" i="15"/>
  <c r="P224" i="15"/>
  <c r="P225" i="15"/>
  <c r="P226" i="15"/>
  <c r="P227" i="15"/>
  <c r="P228" i="15"/>
  <c r="P229" i="15"/>
  <c r="P230" i="15"/>
  <c r="P231" i="15"/>
  <c r="P232" i="15"/>
  <c r="P233" i="15"/>
  <c r="P234" i="15"/>
  <c r="P235" i="15"/>
  <c r="P236" i="15"/>
  <c r="P237" i="15"/>
  <c r="P238" i="15"/>
  <c r="P239" i="15"/>
  <c r="P240" i="15"/>
  <c r="P241" i="15"/>
  <c r="P242" i="15"/>
  <c r="P243" i="15"/>
  <c r="P244" i="15"/>
  <c r="P245" i="15"/>
  <c r="P246" i="15"/>
  <c r="P247" i="15"/>
  <c r="P248" i="15"/>
  <c r="P249" i="15"/>
  <c r="P250" i="15"/>
  <c r="P251" i="15"/>
  <c r="P252" i="15"/>
  <c r="P253" i="15"/>
  <c r="P254" i="15"/>
  <c r="P255" i="15"/>
  <c r="P256" i="15"/>
  <c r="P257" i="15"/>
  <c r="P258" i="15"/>
  <c r="P259" i="15"/>
  <c r="P260" i="15"/>
  <c r="P261" i="15"/>
  <c r="P262" i="15"/>
  <c r="P263" i="15"/>
  <c r="P264" i="15"/>
  <c r="P265" i="15"/>
  <c r="P266" i="15"/>
  <c r="P267" i="15"/>
  <c r="P268" i="15"/>
  <c r="P269" i="15"/>
  <c r="P270" i="15"/>
  <c r="P271" i="15"/>
  <c r="P272" i="15"/>
  <c r="P273" i="15"/>
  <c r="P274" i="15"/>
  <c r="P275" i="15"/>
  <c r="P276" i="15"/>
  <c r="P277" i="15"/>
  <c r="P278" i="15"/>
  <c r="P279" i="15"/>
  <c r="P280" i="15"/>
  <c r="P281" i="15"/>
  <c r="P282" i="15"/>
  <c r="P283" i="15"/>
  <c r="P284" i="15"/>
  <c r="P285" i="15"/>
  <c r="P286" i="15"/>
  <c r="P287" i="15"/>
  <c r="P288" i="15"/>
  <c r="P289" i="15"/>
  <c r="P290" i="15"/>
  <c r="P291" i="15"/>
  <c r="P292" i="15"/>
  <c r="P293" i="15"/>
  <c r="P294" i="15"/>
  <c r="P295" i="15"/>
  <c r="P296" i="15"/>
  <c r="P297" i="15"/>
  <c r="P298" i="15"/>
  <c r="P299" i="15"/>
  <c r="P300" i="15"/>
  <c r="P301" i="15"/>
  <c r="P302" i="15"/>
  <c r="P303" i="15"/>
  <c r="P304" i="15"/>
  <c r="P305" i="15"/>
  <c r="P306" i="15"/>
  <c r="P307" i="15"/>
  <c r="P308" i="15"/>
  <c r="P309" i="15"/>
  <c r="P310" i="15"/>
  <c r="P311" i="15"/>
  <c r="P312" i="15"/>
  <c r="P313" i="15"/>
  <c r="P314" i="15"/>
  <c r="P315" i="15"/>
  <c r="P316" i="15"/>
  <c r="P317" i="15"/>
  <c r="P318" i="15"/>
  <c r="P319" i="15"/>
  <c r="P320" i="15"/>
  <c r="P321" i="15"/>
  <c r="P322" i="15"/>
  <c r="P323" i="15"/>
  <c r="P324" i="15"/>
  <c r="P325" i="15"/>
  <c r="P326" i="15"/>
  <c r="P327" i="15"/>
  <c r="P328" i="15"/>
  <c r="P329" i="15"/>
  <c r="P330" i="15"/>
  <c r="P331" i="15"/>
  <c r="P332" i="15"/>
  <c r="P333" i="15"/>
  <c r="P334" i="15"/>
  <c r="P335" i="15"/>
  <c r="P336" i="15"/>
  <c r="P337" i="15"/>
  <c r="P338" i="15"/>
  <c r="P339" i="15"/>
  <c r="P340" i="15"/>
  <c r="P341" i="15"/>
  <c r="P342" i="15"/>
  <c r="P343" i="15"/>
  <c r="P344" i="15"/>
  <c r="P345" i="15"/>
  <c r="P346" i="15"/>
  <c r="P347" i="15"/>
  <c r="P348" i="15"/>
  <c r="P349" i="15"/>
  <c r="P350" i="15"/>
  <c r="P351" i="15"/>
  <c r="P352" i="15"/>
  <c r="P353" i="15"/>
  <c r="P354" i="15"/>
  <c r="P355" i="15"/>
  <c r="P356" i="15"/>
  <c r="P357" i="15"/>
  <c r="P358" i="15"/>
  <c r="P359" i="15"/>
  <c r="P360" i="15"/>
  <c r="P361" i="15"/>
  <c r="P362" i="15"/>
  <c r="P363" i="15"/>
  <c r="P364" i="15"/>
  <c r="P365" i="15"/>
  <c r="P366" i="15"/>
  <c r="P367" i="15"/>
  <c r="P368" i="15"/>
  <c r="P369" i="15"/>
  <c r="P370" i="15"/>
  <c r="P371" i="15"/>
  <c r="P372" i="15"/>
  <c r="P373" i="15"/>
  <c r="P374" i="15"/>
  <c r="P375" i="15"/>
  <c r="P376" i="15"/>
  <c r="P377" i="15"/>
  <c r="P378" i="15"/>
  <c r="P379" i="15"/>
  <c r="P380" i="15"/>
  <c r="P381" i="15"/>
  <c r="P382" i="15"/>
  <c r="P383" i="15"/>
  <c r="P384" i="15"/>
  <c r="P385" i="15"/>
  <c r="P386" i="15"/>
  <c r="P387" i="15"/>
  <c r="P388" i="15"/>
  <c r="P389" i="15"/>
  <c r="P390" i="15"/>
  <c r="P391" i="15"/>
  <c r="P392" i="15"/>
  <c r="P393" i="15"/>
  <c r="P394" i="15"/>
  <c r="P395" i="15"/>
  <c r="P396" i="15"/>
  <c r="P397" i="15"/>
  <c r="P398" i="15"/>
  <c r="P399" i="15"/>
  <c r="P400" i="15"/>
  <c r="P401" i="15"/>
  <c r="P402" i="15"/>
  <c r="P403" i="15"/>
  <c r="P404" i="15"/>
  <c r="P405" i="15"/>
  <c r="P406" i="15"/>
  <c r="P407" i="15"/>
  <c r="P408" i="15"/>
  <c r="P409" i="15"/>
  <c r="P410" i="15"/>
  <c r="P411" i="15"/>
  <c r="P412" i="15"/>
  <c r="P413" i="15"/>
  <c r="P414" i="15"/>
  <c r="P415" i="15"/>
  <c r="P416" i="15"/>
  <c r="P417" i="15"/>
  <c r="P418" i="15"/>
  <c r="P419" i="15"/>
  <c r="P420" i="15"/>
  <c r="P421" i="15"/>
  <c r="P422" i="15"/>
  <c r="P423" i="15"/>
  <c r="P424" i="15"/>
  <c r="P425" i="15"/>
  <c r="P426" i="15"/>
  <c r="P427" i="15"/>
  <c r="P428" i="15"/>
  <c r="P429" i="15"/>
  <c r="P430" i="15"/>
  <c r="P431" i="15"/>
  <c r="P432" i="15"/>
  <c r="P433" i="15"/>
  <c r="P434" i="15"/>
  <c r="P435" i="15"/>
  <c r="P436" i="15"/>
  <c r="P437" i="15"/>
  <c r="P438" i="15"/>
  <c r="P439" i="15"/>
  <c r="P440" i="15"/>
  <c r="P441" i="15"/>
  <c r="P442" i="15"/>
  <c r="P443" i="15"/>
  <c r="P444" i="15"/>
  <c r="P445" i="15"/>
  <c r="P446" i="15"/>
  <c r="P447" i="15"/>
  <c r="P448" i="15"/>
  <c r="P449" i="15"/>
  <c r="P450" i="15"/>
  <c r="P451" i="15"/>
  <c r="P452" i="15"/>
  <c r="P453" i="15"/>
  <c r="P454" i="15"/>
  <c r="P455" i="15"/>
  <c r="P456" i="15"/>
  <c r="P457" i="15"/>
  <c r="P458" i="15"/>
  <c r="P459" i="15"/>
  <c r="P460" i="15"/>
  <c r="P461" i="15"/>
  <c r="P462" i="15"/>
  <c r="P463" i="15"/>
  <c r="P464" i="15"/>
  <c r="P465" i="15"/>
  <c r="P466" i="15"/>
  <c r="P467" i="15"/>
  <c r="P468" i="15"/>
  <c r="P469" i="15"/>
  <c r="P470" i="15"/>
  <c r="P471" i="15"/>
  <c r="P472" i="15"/>
  <c r="P473" i="15"/>
  <c r="P474" i="15"/>
  <c r="P475" i="15"/>
  <c r="P476" i="15"/>
  <c r="P477" i="15"/>
  <c r="P478" i="15"/>
  <c r="P479" i="15"/>
  <c r="P480" i="15"/>
  <c r="P481" i="15"/>
  <c r="P482" i="15"/>
  <c r="P483" i="15"/>
  <c r="P484" i="15"/>
  <c r="P485" i="15"/>
  <c r="P486" i="15"/>
  <c r="P487" i="15"/>
  <c r="P488" i="15"/>
  <c r="P489" i="15"/>
  <c r="P490" i="15"/>
  <c r="P491" i="15"/>
  <c r="P492" i="15"/>
  <c r="P493" i="15"/>
  <c r="P494" i="15"/>
  <c r="P495" i="15"/>
  <c r="P496" i="15"/>
  <c r="P497" i="15"/>
  <c r="P498" i="15"/>
  <c r="P499" i="15"/>
  <c r="P500" i="15"/>
  <c r="P501" i="15"/>
  <c r="P502" i="15"/>
  <c r="P503" i="15"/>
  <c r="P504" i="15"/>
  <c r="P505" i="15"/>
  <c r="P506" i="15"/>
  <c r="P507" i="15"/>
  <c r="P508" i="15"/>
  <c r="P509" i="15"/>
  <c r="P510" i="15"/>
  <c r="P511" i="15"/>
  <c r="P512" i="15"/>
  <c r="P513" i="15"/>
  <c r="P514" i="15"/>
  <c r="P15" i="15"/>
  <c r="P9" i="15" s="1"/>
  <c r="P20" i="43"/>
  <c r="P21" i="43"/>
  <c r="P22" i="43"/>
  <c r="P23" i="43"/>
  <c r="P24" i="43"/>
  <c r="P25" i="43"/>
  <c r="P26" i="43"/>
  <c r="P27" i="43"/>
  <c r="P28" i="43"/>
  <c r="P29" i="43"/>
  <c r="P30" i="43"/>
  <c r="P31" i="43"/>
  <c r="P32" i="43"/>
  <c r="P33" i="43"/>
  <c r="P34" i="43"/>
  <c r="P35" i="43"/>
  <c r="P36" i="43"/>
  <c r="P37" i="43"/>
  <c r="P38" i="43"/>
  <c r="P39" i="43"/>
  <c r="P40" i="43"/>
  <c r="P41" i="43"/>
  <c r="P42" i="43"/>
  <c r="P43" i="43"/>
  <c r="P44" i="43"/>
  <c r="P45" i="43"/>
  <c r="P46" i="43"/>
  <c r="P47" i="43"/>
  <c r="P48" i="43"/>
  <c r="P49" i="43"/>
  <c r="P50" i="43"/>
  <c r="P51" i="43"/>
  <c r="P52" i="43"/>
  <c r="P53" i="43"/>
  <c r="P54" i="43"/>
  <c r="P55" i="43"/>
  <c r="P56" i="43"/>
  <c r="P57" i="43"/>
  <c r="P58" i="43"/>
  <c r="P59" i="43"/>
  <c r="P60" i="43"/>
  <c r="P61" i="43"/>
  <c r="P62" i="43"/>
  <c r="P63" i="43"/>
  <c r="P64" i="43"/>
  <c r="P65" i="43"/>
  <c r="P66" i="43"/>
  <c r="P67" i="43"/>
  <c r="P68" i="43"/>
  <c r="P69" i="43"/>
  <c r="P70" i="43"/>
  <c r="P71" i="43"/>
  <c r="P72" i="43"/>
  <c r="P73" i="43"/>
  <c r="P74" i="43"/>
  <c r="P75" i="43"/>
  <c r="P76" i="43"/>
  <c r="P77" i="43"/>
  <c r="P78" i="43"/>
  <c r="P79" i="43"/>
  <c r="P80" i="43"/>
  <c r="P81" i="43"/>
  <c r="P82" i="43"/>
  <c r="P83" i="43"/>
  <c r="P84" i="43"/>
  <c r="P85" i="43"/>
  <c r="P86" i="43"/>
  <c r="P87" i="43"/>
  <c r="P88" i="43"/>
  <c r="P89" i="43"/>
  <c r="P90" i="43"/>
  <c r="P91" i="43"/>
  <c r="P92" i="43"/>
  <c r="P93" i="43"/>
  <c r="P94" i="43"/>
  <c r="P95" i="43"/>
  <c r="P96" i="43"/>
  <c r="P97" i="43"/>
  <c r="P98" i="43"/>
  <c r="P99" i="43"/>
  <c r="P100" i="43"/>
  <c r="P101" i="43"/>
  <c r="P102" i="43"/>
  <c r="P103" i="43"/>
  <c r="P104" i="43"/>
  <c r="P105" i="43"/>
  <c r="P106" i="43"/>
  <c r="P107" i="43"/>
  <c r="P108" i="43"/>
  <c r="P109" i="43"/>
  <c r="P110" i="43"/>
  <c r="P111" i="43"/>
  <c r="P112" i="43"/>
  <c r="P113" i="43"/>
  <c r="P114" i="43"/>
  <c r="P115" i="43"/>
  <c r="P116" i="43"/>
  <c r="P117" i="43"/>
  <c r="P118" i="43"/>
  <c r="P119" i="43"/>
  <c r="P120" i="43"/>
  <c r="P121" i="43"/>
  <c r="P122" i="43"/>
  <c r="P123" i="43"/>
  <c r="P124" i="43"/>
  <c r="P125" i="43"/>
  <c r="P126" i="43"/>
  <c r="P127" i="43"/>
  <c r="P128" i="43"/>
  <c r="P129" i="43"/>
  <c r="P130" i="43"/>
  <c r="P131" i="43"/>
  <c r="P132" i="43"/>
  <c r="P133" i="43"/>
  <c r="P134" i="43"/>
  <c r="P135" i="43"/>
  <c r="P136" i="43"/>
  <c r="P137" i="43"/>
  <c r="P138" i="43"/>
  <c r="P139" i="43"/>
  <c r="P140" i="43"/>
  <c r="P141" i="43"/>
  <c r="P142" i="43"/>
  <c r="P143" i="43"/>
  <c r="P144" i="43"/>
  <c r="P145" i="43"/>
  <c r="P146" i="43"/>
  <c r="P147" i="43"/>
  <c r="P148" i="43"/>
  <c r="P149" i="43"/>
  <c r="P150" i="43"/>
  <c r="P151" i="43"/>
  <c r="P152" i="43"/>
  <c r="P153" i="43"/>
  <c r="P154" i="43"/>
  <c r="P155" i="43"/>
  <c r="P156" i="43"/>
  <c r="P157" i="43"/>
  <c r="P158" i="43"/>
  <c r="P159" i="43"/>
  <c r="P160" i="43"/>
  <c r="P161" i="43"/>
  <c r="P162" i="43"/>
  <c r="P163" i="43"/>
  <c r="P164" i="43"/>
  <c r="P165" i="43"/>
  <c r="P166" i="43"/>
  <c r="P167" i="43"/>
  <c r="P168" i="43"/>
  <c r="P169" i="43"/>
  <c r="P170" i="43"/>
  <c r="P171" i="43"/>
  <c r="P172" i="43"/>
  <c r="P173" i="43"/>
  <c r="P174" i="43"/>
  <c r="P175" i="43"/>
  <c r="P176" i="43"/>
  <c r="P177" i="43"/>
  <c r="P178" i="43"/>
  <c r="P179" i="43"/>
  <c r="P180" i="43"/>
  <c r="P181" i="43"/>
  <c r="P182" i="43"/>
  <c r="P183" i="43"/>
  <c r="P184" i="43"/>
  <c r="P185" i="43"/>
  <c r="P186" i="43"/>
  <c r="P187" i="43"/>
  <c r="P188" i="43"/>
  <c r="P189" i="43"/>
  <c r="P190" i="43"/>
  <c r="P191" i="43"/>
  <c r="P192" i="43"/>
  <c r="P193" i="43"/>
  <c r="P194" i="43"/>
  <c r="P195" i="43"/>
  <c r="P196" i="43"/>
  <c r="P197" i="43"/>
  <c r="P198" i="43"/>
  <c r="P199" i="43"/>
  <c r="P200" i="43"/>
  <c r="P201" i="43"/>
  <c r="P202" i="43"/>
  <c r="P203" i="43"/>
  <c r="P204" i="43"/>
  <c r="P205" i="43"/>
  <c r="P206" i="43"/>
  <c r="P207" i="43"/>
  <c r="P208" i="43"/>
  <c r="P209" i="43"/>
  <c r="P210" i="43"/>
  <c r="P211" i="43"/>
  <c r="P212" i="43"/>
  <c r="P213" i="43"/>
  <c r="P214" i="43"/>
  <c r="P215" i="43"/>
  <c r="P216" i="43"/>
  <c r="P217" i="43"/>
  <c r="P218" i="43"/>
  <c r="P219" i="43"/>
  <c r="P220" i="43"/>
  <c r="P221" i="43"/>
  <c r="P222" i="43"/>
  <c r="P223" i="43"/>
  <c r="P224" i="43"/>
  <c r="P225" i="43"/>
  <c r="P226" i="43"/>
  <c r="P227" i="43"/>
  <c r="P228" i="43"/>
  <c r="P229" i="43"/>
  <c r="P230" i="43"/>
  <c r="P231" i="43"/>
  <c r="P232" i="43"/>
  <c r="P233" i="43"/>
  <c r="P234" i="43"/>
  <c r="P235" i="43"/>
  <c r="P236" i="43"/>
  <c r="P237" i="43"/>
  <c r="P238" i="43"/>
  <c r="P239" i="43"/>
  <c r="P240" i="43"/>
  <c r="P241" i="43"/>
  <c r="P242" i="43"/>
  <c r="P243" i="43"/>
  <c r="P244" i="43"/>
  <c r="P245" i="43"/>
  <c r="P246" i="43"/>
  <c r="P247" i="43"/>
  <c r="P248" i="43"/>
  <c r="P249" i="43"/>
  <c r="P250" i="43"/>
  <c r="P251" i="43"/>
  <c r="P252" i="43"/>
  <c r="P253" i="43"/>
  <c r="P254" i="43"/>
  <c r="P255" i="43"/>
  <c r="P256" i="43"/>
  <c r="P257" i="43"/>
  <c r="P258" i="43"/>
  <c r="P259" i="43"/>
  <c r="P260" i="43"/>
  <c r="P261" i="43"/>
  <c r="P262" i="43"/>
  <c r="P263" i="43"/>
  <c r="P264" i="43"/>
  <c r="P265" i="43"/>
  <c r="P266" i="43"/>
  <c r="P267" i="43"/>
  <c r="P268" i="43"/>
  <c r="P269" i="43"/>
  <c r="P270" i="43"/>
  <c r="P271" i="43"/>
  <c r="P272" i="43"/>
  <c r="P273" i="43"/>
  <c r="P274" i="43"/>
  <c r="P275" i="43"/>
  <c r="P276" i="43"/>
  <c r="P277" i="43"/>
  <c r="P278" i="43"/>
  <c r="P279" i="43"/>
  <c r="P280" i="43"/>
  <c r="P281" i="43"/>
  <c r="P282" i="43"/>
  <c r="P283" i="43"/>
  <c r="P284" i="43"/>
  <c r="P285" i="43"/>
  <c r="P286" i="43"/>
  <c r="P287" i="43"/>
  <c r="P288" i="43"/>
  <c r="P289" i="43"/>
  <c r="P290" i="43"/>
  <c r="P291" i="43"/>
  <c r="P292" i="43"/>
  <c r="P293" i="43"/>
  <c r="P294" i="43"/>
  <c r="P295" i="43"/>
  <c r="P296" i="43"/>
  <c r="P297" i="43"/>
  <c r="P298" i="43"/>
  <c r="P299" i="43"/>
  <c r="P300" i="43"/>
  <c r="P301" i="43"/>
  <c r="P302" i="43"/>
  <c r="P303" i="43"/>
  <c r="P304" i="43"/>
  <c r="P305" i="43"/>
  <c r="P306" i="43"/>
  <c r="P307" i="43"/>
  <c r="P308" i="43"/>
  <c r="P309" i="43"/>
  <c r="P310" i="43"/>
  <c r="P311" i="43"/>
  <c r="P312" i="43"/>
  <c r="P313" i="43"/>
  <c r="P314" i="43"/>
  <c r="P315" i="43"/>
  <c r="P316" i="43"/>
  <c r="P317" i="43"/>
  <c r="P318" i="43"/>
  <c r="P319" i="43"/>
  <c r="P320" i="43"/>
  <c r="P321" i="43"/>
  <c r="P322" i="43"/>
  <c r="P323" i="43"/>
  <c r="P324" i="43"/>
  <c r="P325" i="43"/>
  <c r="P326" i="43"/>
  <c r="P327" i="43"/>
  <c r="P328" i="43"/>
  <c r="P329" i="43"/>
  <c r="P330" i="43"/>
  <c r="P331" i="43"/>
  <c r="P332" i="43"/>
  <c r="P333" i="43"/>
  <c r="P334" i="43"/>
  <c r="P335" i="43"/>
  <c r="P336" i="43"/>
  <c r="P337" i="43"/>
  <c r="P338" i="43"/>
  <c r="P339" i="43"/>
  <c r="P340" i="43"/>
  <c r="P341" i="43"/>
  <c r="P342" i="43"/>
  <c r="P343" i="43"/>
  <c r="P344" i="43"/>
  <c r="P345" i="43"/>
  <c r="P346" i="43"/>
  <c r="P347" i="43"/>
  <c r="P348" i="43"/>
  <c r="P349" i="43"/>
  <c r="P350" i="43"/>
  <c r="P351" i="43"/>
  <c r="P352" i="43"/>
  <c r="P353" i="43"/>
  <c r="P354" i="43"/>
  <c r="P355" i="43"/>
  <c r="P356" i="43"/>
  <c r="P357" i="43"/>
  <c r="P358" i="43"/>
  <c r="P359" i="43"/>
  <c r="P360" i="43"/>
  <c r="P361" i="43"/>
  <c r="P362" i="43"/>
  <c r="P363" i="43"/>
  <c r="P364" i="43"/>
  <c r="P365" i="43"/>
  <c r="P366" i="43"/>
  <c r="P367" i="43"/>
  <c r="P368" i="43"/>
  <c r="P369" i="43"/>
  <c r="P370" i="43"/>
  <c r="P371" i="43"/>
  <c r="P372" i="43"/>
  <c r="P373" i="43"/>
  <c r="P374" i="43"/>
  <c r="P375" i="43"/>
  <c r="P376" i="43"/>
  <c r="P377" i="43"/>
  <c r="P378" i="43"/>
  <c r="P379" i="43"/>
  <c r="P380" i="43"/>
  <c r="P381" i="43"/>
  <c r="P382" i="43"/>
  <c r="P383" i="43"/>
  <c r="P384" i="43"/>
  <c r="P385" i="43"/>
  <c r="P386" i="43"/>
  <c r="P387" i="43"/>
  <c r="P388" i="43"/>
  <c r="P389" i="43"/>
  <c r="P390" i="43"/>
  <c r="P391" i="43"/>
  <c r="P392" i="43"/>
  <c r="P393" i="43"/>
  <c r="P394" i="43"/>
  <c r="P395" i="43"/>
  <c r="P396" i="43"/>
  <c r="P397" i="43"/>
  <c r="P398" i="43"/>
  <c r="P399" i="43"/>
  <c r="P400" i="43"/>
  <c r="P401" i="43"/>
  <c r="P402" i="43"/>
  <c r="P403" i="43"/>
  <c r="P404" i="43"/>
  <c r="P405" i="43"/>
  <c r="P406" i="43"/>
  <c r="P407" i="43"/>
  <c r="P408" i="43"/>
  <c r="P409" i="43"/>
  <c r="P410" i="43"/>
  <c r="P411" i="43"/>
  <c r="P412" i="43"/>
  <c r="P413" i="43"/>
  <c r="P414" i="43"/>
  <c r="P415" i="43"/>
  <c r="P416" i="43"/>
  <c r="P417" i="43"/>
  <c r="P418" i="43"/>
  <c r="P419" i="43"/>
  <c r="P420" i="43"/>
  <c r="P421" i="43"/>
  <c r="P422" i="43"/>
  <c r="P423" i="43"/>
  <c r="P424" i="43"/>
  <c r="P425" i="43"/>
  <c r="P426" i="43"/>
  <c r="P427" i="43"/>
  <c r="P428" i="43"/>
  <c r="P429" i="43"/>
  <c r="P430" i="43"/>
  <c r="P431" i="43"/>
  <c r="P432" i="43"/>
  <c r="P433" i="43"/>
  <c r="P434" i="43"/>
  <c r="P435" i="43"/>
  <c r="P436" i="43"/>
  <c r="P437" i="43"/>
  <c r="P438" i="43"/>
  <c r="P439" i="43"/>
  <c r="P440" i="43"/>
  <c r="P441" i="43"/>
  <c r="P442" i="43"/>
  <c r="P443" i="43"/>
  <c r="P444" i="43"/>
  <c r="P445" i="43"/>
  <c r="P446" i="43"/>
  <c r="P447" i="43"/>
  <c r="P448" i="43"/>
  <c r="P449" i="43"/>
  <c r="P450" i="43"/>
  <c r="P451" i="43"/>
  <c r="P452" i="43"/>
  <c r="P453" i="43"/>
  <c r="P454" i="43"/>
  <c r="P455" i="43"/>
  <c r="P456" i="43"/>
  <c r="P457" i="43"/>
  <c r="P458" i="43"/>
  <c r="P459" i="43"/>
  <c r="P460" i="43"/>
  <c r="P461" i="43"/>
  <c r="P462" i="43"/>
  <c r="P463" i="43"/>
  <c r="P464" i="43"/>
  <c r="P465" i="43"/>
  <c r="P466" i="43"/>
  <c r="P467" i="43"/>
  <c r="P468" i="43"/>
  <c r="P469" i="43"/>
  <c r="P470" i="43"/>
  <c r="P471" i="43"/>
  <c r="P472" i="43"/>
  <c r="P473" i="43"/>
  <c r="P474" i="43"/>
  <c r="P475" i="43"/>
  <c r="P476" i="43"/>
  <c r="P477" i="43"/>
  <c r="P478" i="43"/>
  <c r="P479" i="43"/>
  <c r="P480" i="43"/>
  <c r="P481" i="43"/>
  <c r="P482" i="43"/>
  <c r="P483" i="43"/>
  <c r="P484" i="43"/>
  <c r="P485" i="43"/>
  <c r="P486" i="43"/>
  <c r="P487" i="43"/>
  <c r="P488" i="43"/>
  <c r="P489" i="43"/>
  <c r="P490" i="43"/>
  <c r="P491" i="43"/>
  <c r="P492" i="43"/>
  <c r="P493" i="43"/>
  <c r="P494" i="43"/>
  <c r="P495" i="43"/>
  <c r="P496" i="43"/>
  <c r="P497" i="43"/>
  <c r="P498" i="43"/>
  <c r="P499" i="43"/>
  <c r="P500" i="43"/>
  <c r="P501" i="43"/>
  <c r="P502" i="43"/>
  <c r="P503" i="43"/>
  <c r="P504" i="43"/>
  <c r="P505" i="43"/>
  <c r="P506" i="43"/>
  <c r="P507" i="43"/>
  <c r="P508" i="43"/>
  <c r="P509" i="43"/>
  <c r="P510" i="43"/>
  <c r="P511" i="43"/>
  <c r="P512" i="43"/>
  <c r="P513" i="43"/>
  <c r="P514" i="43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P53" i="16"/>
  <c r="P54" i="16"/>
  <c r="P55" i="16"/>
  <c r="P56" i="16"/>
  <c r="P57" i="16"/>
  <c r="P58" i="16"/>
  <c r="P59" i="16"/>
  <c r="P60" i="16"/>
  <c r="P61" i="16"/>
  <c r="P62" i="16"/>
  <c r="P63" i="16"/>
  <c r="P64" i="16"/>
  <c r="P65" i="16"/>
  <c r="P66" i="16"/>
  <c r="P67" i="16"/>
  <c r="P68" i="16"/>
  <c r="P69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0" i="16"/>
  <c r="P101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5" i="16"/>
  <c r="P116" i="16"/>
  <c r="P117" i="16"/>
  <c r="P118" i="16"/>
  <c r="P119" i="16"/>
  <c r="P120" i="16"/>
  <c r="P121" i="16"/>
  <c r="P122" i="16"/>
  <c r="P123" i="16"/>
  <c r="P124" i="16"/>
  <c r="P125" i="16"/>
  <c r="P126" i="16"/>
  <c r="P127" i="16"/>
  <c r="P128" i="16"/>
  <c r="P129" i="16"/>
  <c r="P130" i="16"/>
  <c r="P131" i="16"/>
  <c r="P132" i="16"/>
  <c r="P133" i="16"/>
  <c r="P134" i="16"/>
  <c r="P135" i="16"/>
  <c r="P136" i="16"/>
  <c r="P137" i="16"/>
  <c r="P138" i="16"/>
  <c r="P139" i="16"/>
  <c r="P140" i="16"/>
  <c r="P141" i="16"/>
  <c r="P142" i="16"/>
  <c r="P143" i="16"/>
  <c r="P144" i="16"/>
  <c r="P145" i="16"/>
  <c r="P146" i="16"/>
  <c r="P147" i="16"/>
  <c r="P148" i="16"/>
  <c r="P149" i="16"/>
  <c r="P150" i="16"/>
  <c r="P151" i="16"/>
  <c r="P152" i="16"/>
  <c r="P153" i="16"/>
  <c r="P154" i="16"/>
  <c r="P155" i="16"/>
  <c r="P156" i="16"/>
  <c r="P157" i="16"/>
  <c r="P158" i="16"/>
  <c r="P159" i="16"/>
  <c r="P160" i="16"/>
  <c r="P161" i="16"/>
  <c r="P162" i="16"/>
  <c r="P163" i="16"/>
  <c r="P164" i="16"/>
  <c r="P165" i="16"/>
  <c r="P166" i="16"/>
  <c r="P167" i="16"/>
  <c r="P168" i="16"/>
  <c r="P169" i="16"/>
  <c r="P170" i="16"/>
  <c r="P171" i="16"/>
  <c r="P172" i="16"/>
  <c r="P173" i="16"/>
  <c r="P174" i="16"/>
  <c r="P175" i="16"/>
  <c r="P176" i="16"/>
  <c r="P177" i="16"/>
  <c r="P178" i="16"/>
  <c r="P179" i="16"/>
  <c r="P180" i="16"/>
  <c r="P181" i="16"/>
  <c r="P182" i="16"/>
  <c r="P183" i="16"/>
  <c r="P184" i="16"/>
  <c r="P185" i="16"/>
  <c r="P186" i="16"/>
  <c r="P187" i="16"/>
  <c r="P188" i="16"/>
  <c r="P189" i="16"/>
  <c r="P190" i="16"/>
  <c r="P191" i="16"/>
  <c r="P192" i="16"/>
  <c r="P193" i="16"/>
  <c r="P194" i="16"/>
  <c r="P195" i="16"/>
  <c r="P196" i="16"/>
  <c r="P197" i="16"/>
  <c r="P198" i="16"/>
  <c r="P199" i="16"/>
  <c r="P200" i="16"/>
  <c r="P201" i="16"/>
  <c r="P202" i="16"/>
  <c r="P203" i="16"/>
  <c r="P204" i="16"/>
  <c r="P205" i="16"/>
  <c r="P206" i="16"/>
  <c r="P207" i="16"/>
  <c r="P208" i="16"/>
  <c r="P209" i="16"/>
  <c r="P210" i="16"/>
  <c r="P211" i="16"/>
  <c r="P212" i="16"/>
  <c r="P213" i="16"/>
  <c r="P214" i="16"/>
  <c r="P215" i="16"/>
  <c r="P216" i="16"/>
  <c r="P217" i="16"/>
  <c r="P218" i="16"/>
  <c r="P219" i="16"/>
  <c r="P220" i="16"/>
  <c r="P221" i="16"/>
  <c r="P222" i="16"/>
  <c r="P223" i="16"/>
  <c r="P224" i="16"/>
  <c r="P225" i="16"/>
  <c r="P226" i="16"/>
  <c r="P227" i="16"/>
  <c r="P228" i="16"/>
  <c r="P229" i="16"/>
  <c r="P230" i="16"/>
  <c r="P231" i="16"/>
  <c r="P232" i="16"/>
  <c r="P233" i="16"/>
  <c r="P234" i="16"/>
  <c r="P235" i="16"/>
  <c r="P236" i="16"/>
  <c r="P237" i="16"/>
  <c r="P238" i="16"/>
  <c r="P239" i="16"/>
  <c r="P240" i="16"/>
  <c r="P241" i="16"/>
  <c r="P242" i="16"/>
  <c r="P243" i="16"/>
  <c r="P244" i="16"/>
  <c r="P245" i="16"/>
  <c r="P246" i="16"/>
  <c r="P247" i="16"/>
  <c r="P248" i="16"/>
  <c r="P249" i="16"/>
  <c r="P250" i="16"/>
  <c r="P251" i="16"/>
  <c r="P252" i="16"/>
  <c r="P253" i="16"/>
  <c r="P254" i="16"/>
  <c r="P255" i="16"/>
  <c r="P256" i="16"/>
  <c r="P257" i="16"/>
  <c r="P258" i="16"/>
  <c r="P259" i="16"/>
  <c r="P260" i="16"/>
  <c r="P261" i="16"/>
  <c r="P262" i="16"/>
  <c r="P263" i="16"/>
  <c r="P264" i="16"/>
  <c r="P265" i="16"/>
  <c r="P266" i="16"/>
  <c r="P267" i="16"/>
  <c r="P268" i="16"/>
  <c r="P269" i="16"/>
  <c r="P270" i="16"/>
  <c r="P271" i="16"/>
  <c r="P272" i="16"/>
  <c r="P273" i="16"/>
  <c r="P274" i="16"/>
  <c r="P275" i="16"/>
  <c r="P276" i="16"/>
  <c r="P277" i="16"/>
  <c r="P278" i="16"/>
  <c r="P279" i="16"/>
  <c r="P280" i="16"/>
  <c r="P281" i="16"/>
  <c r="P282" i="16"/>
  <c r="P283" i="16"/>
  <c r="P284" i="16"/>
  <c r="P285" i="16"/>
  <c r="P286" i="16"/>
  <c r="P287" i="16"/>
  <c r="P288" i="16"/>
  <c r="P289" i="16"/>
  <c r="P290" i="16"/>
  <c r="P291" i="16"/>
  <c r="P292" i="16"/>
  <c r="P293" i="16"/>
  <c r="P294" i="16"/>
  <c r="P295" i="16"/>
  <c r="P296" i="16"/>
  <c r="P297" i="16"/>
  <c r="P298" i="16"/>
  <c r="P299" i="16"/>
  <c r="P300" i="16"/>
  <c r="P301" i="16"/>
  <c r="P302" i="16"/>
  <c r="P303" i="16"/>
  <c r="P304" i="16"/>
  <c r="P305" i="16"/>
  <c r="P306" i="16"/>
  <c r="P307" i="16"/>
  <c r="P308" i="16"/>
  <c r="P309" i="16"/>
  <c r="P310" i="16"/>
  <c r="P311" i="16"/>
  <c r="P312" i="16"/>
  <c r="P313" i="16"/>
  <c r="P314" i="16"/>
  <c r="P315" i="16"/>
  <c r="P316" i="16"/>
  <c r="P317" i="16"/>
  <c r="P318" i="16"/>
  <c r="P319" i="16"/>
  <c r="P320" i="16"/>
  <c r="P321" i="16"/>
  <c r="P322" i="16"/>
  <c r="P323" i="16"/>
  <c r="P324" i="16"/>
  <c r="P325" i="16"/>
  <c r="P326" i="16"/>
  <c r="P327" i="16"/>
  <c r="P328" i="16"/>
  <c r="P329" i="16"/>
  <c r="P330" i="16"/>
  <c r="P331" i="16"/>
  <c r="P332" i="16"/>
  <c r="P333" i="16"/>
  <c r="P334" i="16"/>
  <c r="P335" i="16"/>
  <c r="P336" i="16"/>
  <c r="P337" i="16"/>
  <c r="P338" i="16"/>
  <c r="P339" i="16"/>
  <c r="P340" i="16"/>
  <c r="P341" i="16"/>
  <c r="P342" i="16"/>
  <c r="P343" i="16"/>
  <c r="P344" i="16"/>
  <c r="P345" i="16"/>
  <c r="P346" i="16"/>
  <c r="P347" i="16"/>
  <c r="P348" i="16"/>
  <c r="P349" i="16"/>
  <c r="P350" i="16"/>
  <c r="P351" i="16"/>
  <c r="P352" i="16"/>
  <c r="P353" i="16"/>
  <c r="P354" i="16"/>
  <c r="P355" i="16"/>
  <c r="P356" i="16"/>
  <c r="P357" i="16"/>
  <c r="P358" i="16"/>
  <c r="P359" i="16"/>
  <c r="P360" i="16"/>
  <c r="P361" i="16"/>
  <c r="P362" i="16"/>
  <c r="P363" i="16"/>
  <c r="P364" i="16"/>
  <c r="P365" i="16"/>
  <c r="P366" i="16"/>
  <c r="P367" i="16"/>
  <c r="P368" i="16"/>
  <c r="P369" i="16"/>
  <c r="P370" i="16"/>
  <c r="P371" i="16"/>
  <c r="P372" i="16"/>
  <c r="P373" i="16"/>
  <c r="P374" i="16"/>
  <c r="P375" i="16"/>
  <c r="P376" i="16"/>
  <c r="P377" i="16"/>
  <c r="P378" i="16"/>
  <c r="P379" i="16"/>
  <c r="P380" i="16"/>
  <c r="P381" i="16"/>
  <c r="P382" i="16"/>
  <c r="P383" i="16"/>
  <c r="P384" i="16"/>
  <c r="P385" i="16"/>
  <c r="P386" i="16"/>
  <c r="P387" i="16"/>
  <c r="P388" i="16"/>
  <c r="P389" i="16"/>
  <c r="P390" i="16"/>
  <c r="P391" i="16"/>
  <c r="P392" i="16"/>
  <c r="P393" i="16"/>
  <c r="P394" i="16"/>
  <c r="P395" i="16"/>
  <c r="P396" i="16"/>
  <c r="P397" i="16"/>
  <c r="P398" i="16"/>
  <c r="P399" i="16"/>
  <c r="P400" i="16"/>
  <c r="P401" i="16"/>
  <c r="P402" i="16"/>
  <c r="P403" i="16"/>
  <c r="P404" i="16"/>
  <c r="P405" i="16"/>
  <c r="P406" i="16"/>
  <c r="P407" i="16"/>
  <c r="P408" i="16"/>
  <c r="P409" i="16"/>
  <c r="P410" i="16"/>
  <c r="P411" i="16"/>
  <c r="P412" i="16"/>
  <c r="P413" i="16"/>
  <c r="P414" i="16"/>
  <c r="P415" i="16"/>
  <c r="P416" i="16"/>
  <c r="P417" i="16"/>
  <c r="P418" i="16"/>
  <c r="P419" i="16"/>
  <c r="P420" i="16"/>
  <c r="P421" i="16"/>
  <c r="P422" i="16"/>
  <c r="P423" i="16"/>
  <c r="P424" i="16"/>
  <c r="P425" i="16"/>
  <c r="P426" i="16"/>
  <c r="P427" i="16"/>
  <c r="P428" i="16"/>
  <c r="P429" i="16"/>
  <c r="P430" i="16"/>
  <c r="P431" i="16"/>
  <c r="P432" i="16"/>
  <c r="P433" i="16"/>
  <c r="P434" i="16"/>
  <c r="P435" i="16"/>
  <c r="P436" i="16"/>
  <c r="P437" i="16"/>
  <c r="P438" i="16"/>
  <c r="P439" i="16"/>
  <c r="P440" i="16"/>
  <c r="P441" i="16"/>
  <c r="P442" i="16"/>
  <c r="P443" i="16"/>
  <c r="P444" i="16"/>
  <c r="P445" i="16"/>
  <c r="P446" i="16"/>
  <c r="P447" i="16"/>
  <c r="P448" i="16"/>
  <c r="P449" i="16"/>
  <c r="P450" i="16"/>
  <c r="P451" i="16"/>
  <c r="P452" i="16"/>
  <c r="P453" i="16"/>
  <c r="P454" i="16"/>
  <c r="P455" i="16"/>
  <c r="P456" i="16"/>
  <c r="P457" i="16"/>
  <c r="P458" i="16"/>
  <c r="P459" i="16"/>
  <c r="P460" i="16"/>
  <c r="P461" i="16"/>
  <c r="P462" i="16"/>
  <c r="P463" i="16"/>
  <c r="P464" i="16"/>
  <c r="P465" i="16"/>
  <c r="P466" i="16"/>
  <c r="P467" i="16"/>
  <c r="P468" i="16"/>
  <c r="P469" i="16"/>
  <c r="P470" i="16"/>
  <c r="P471" i="16"/>
  <c r="P472" i="16"/>
  <c r="P473" i="16"/>
  <c r="P474" i="16"/>
  <c r="P475" i="16"/>
  <c r="P476" i="16"/>
  <c r="P477" i="16"/>
  <c r="P478" i="16"/>
  <c r="P479" i="16"/>
  <c r="P480" i="16"/>
  <c r="P481" i="16"/>
  <c r="P482" i="16"/>
  <c r="P483" i="16"/>
  <c r="P484" i="16"/>
  <c r="P485" i="16"/>
  <c r="P486" i="16"/>
  <c r="P487" i="16"/>
  <c r="P488" i="16"/>
  <c r="P489" i="16"/>
  <c r="P490" i="16"/>
  <c r="P491" i="16"/>
  <c r="P492" i="16"/>
  <c r="P493" i="16"/>
  <c r="P494" i="16"/>
  <c r="P495" i="16"/>
  <c r="P496" i="16"/>
  <c r="P497" i="16"/>
  <c r="P498" i="16"/>
  <c r="P499" i="16"/>
  <c r="P500" i="16"/>
  <c r="P501" i="16"/>
  <c r="P502" i="16"/>
  <c r="P503" i="16"/>
  <c r="P504" i="16"/>
  <c r="P505" i="16"/>
  <c r="P506" i="16"/>
  <c r="P507" i="16"/>
  <c r="P508" i="16"/>
  <c r="P509" i="16"/>
  <c r="P510" i="16"/>
  <c r="P511" i="16"/>
  <c r="P512" i="16"/>
  <c r="P513" i="16"/>
  <c r="P514" i="16"/>
  <c r="P15" i="16"/>
  <c r="P20" i="42"/>
  <c r="P21" i="42"/>
  <c r="P22" i="42"/>
  <c r="P23" i="42"/>
  <c r="P24" i="42"/>
  <c r="P25" i="42"/>
  <c r="P26" i="42"/>
  <c r="P27" i="42"/>
  <c r="P28" i="42"/>
  <c r="P29" i="42"/>
  <c r="P30" i="42"/>
  <c r="P31" i="42"/>
  <c r="P32" i="42"/>
  <c r="P33" i="42"/>
  <c r="P34" i="42"/>
  <c r="P35" i="42"/>
  <c r="P36" i="42"/>
  <c r="P37" i="42"/>
  <c r="P38" i="42"/>
  <c r="P39" i="42"/>
  <c r="P40" i="42"/>
  <c r="P41" i="42"/>
  <c r="P42" i="42"/>
  <c r="P43" i="42"/>
  <c r="P44" i="42"/>
  <c r="P45" i="42"/>
  <c r="P46" i="42"/>
  <c r="P47" i="42"/>
  <c r="P48" i="42"/>
  <c r="P49" i="42"/>
  <c r="P50" i="42"/>
  <c r="P51" i="42"/>
  <c r="P52" i="42"/>
  <c r="P53" i="42"/>
  <c r="P54" i="42"/>
  <c r="P55" i="42"/>
  <c r="P56" i="42"/>
  <c r="P57" i="42"/>
  <c r="P58" i="42"/>
  <c r="P59" i="42"/>
  <c r="P60" i="42"/>
  <c r="P61" i="42"/>
  <c r="P62" i="42"/>
  <c r="P63" i="42"/>
  <c r="P64" i="42"/>
  <c r="P65" i="42"/>
  <c r="P66" i="42"/>
  <c r="P67" i="42"/>
  <c r="P68" i="42"/>
  <c r="P69" i="42"/>
  <c r="P70" i="42"/>
  <c r="P71" i="42"/>
  <c r="P72" i="42"/>
  <c r="P73" i="42"/>
  <c r="P74" i="42"/>
  <c r="P75" i="42"/>
  <c r="P76" i="42"/>
  <c r="P77" i="42"/>
  <c r="P78" i="42"/>
  <c r="P79" i="42"/>
  <c r="P80" i="42"/>
  <c r="P81" i="42"/>
  <c r="P82" i="42"/>
  <c r="P83" i="42"/>
  <c r="P84" i="42"/>
  <c r="P85" i="42"/>
  <c r="P86" i="42"/>
  <c r="P87" i="42"/>
  <c r="P88" i="42"/>
  <c r="P89" i="42"/>
  <c r="P90" i="42"/>
  <c r="P91" i="42"/>
  <c r="P92" i="42"/>
  <c r="P93" i="42"/>
  <c r="P94" i="42"/>
  <c r="P95" i="42"/>
  <c r="P96" i="42"/>
  <c r="P97" i="42"/>
  <c r="P98" i="42"/>
  <c r="P99" i="42"/>
  <c r="P100" i="42"/>
  <c r="P101" i="42"/>
  <c r="P102" i="42"/>
  <c r="P103" i="42"/>
  <c r="P104" i="42"/>
  <c r="P105" i="42"/>
  <c r="P106" i="42"/>
  <c r="P107" i="42"/>
  <c r="P108" i="42"/>
  <c r="P109" i="42"/>
  <c r="P110" i="42"/>
  <c r="P111" i="42"/>
  <c r="P112" i="42"/>
  <c r="P113" i="42"/>
  <c r="P114" i="42"/>
  <c r="P115" i="42"/>
  <c r="P116" i="42"/>
  <c r="P117" i="42"/>
  <c r="P118" i="42"/>
  <c r="P119" i="42"/>
  <c r="P120" i="42"/>
  <c r="P121" i="42"/>
  <c r="P122" i="42"/>
  <c r="P123" i="42"/>
  <c r="P124" i="42"/>
  <c r="P125" i="42"/>
  <c r="P126" i="42"/>
  <c r="P127" i="42"/>
  <c r="P128" i="42"/>
  <c r="P129" i="42"/>
  <c r="P130" i="42"/>
  <c r="P131" i="42"/>
  <c r="P132" i="42"/>
  <c r="P133" i="42"/>
  <c r="P134" i="42"/>
  <c r="P135" i="42"/>
  <c r="P136" i="42"/>
  <c r="P137" i="42"/>
  <c r="P138" i="42"/>
  <c r="P139" i="42"/>
  <c r="P140" i="42"/>
  <c r="P141" i="42"/>
  <c r="P142" i="42"/>
  <c r="P143" i="42"/>
  <c r="P144" i="42"/>
  <c r="P145" i="42"/>
  <c r="P146" i="42"/>
  <c r="P147" i="42"/>
  <c r="P148" i="42"/>
  <c r="P149" i="42"/>
  <c r="P150" i="42"/>
  <c r="P151" i="42"/>
  <c r="P152" i="42"/>
  <c r="P153" i="42"/>
  <c r="P154" i="42"/>
  <c r="P155" i="42"/>
  <c r="P156" i="42"/>
  <c r="P157" i="42"/>
  <c r="P158" i="42"/>
  <c r="P159" i="42"/>
  <c r="P160" i="42"/>
  <c r="P161" i="42"/>
  <c r="P162" i="42"/>
  <c r="P163" i="42"/>
  <c r="P164" i="42"/>
  <c r="P165" i="42"/>
  <c r="P166" i="42"/>
  <c r="P167" i="42"/>
  <c r="P168" i="42"/>
  <c r="P169" i="42"/>
  <c r="P170" i="42"/>
  <c r="P171" i="42"/>
  <c r="P172" i="42"/>
  <c r="P173" i="42"/>
  <c r="P174" i="42"/>
  <c r="P175" i="42"/>
  <c r="P176" i="42"/>
  <c r="P177" i="42"/>
  <c r="P178" i="42"/>
  <c r="P179" i="42"/>
  <c r="P180" i="42"/>
  <c r="P181" i="42"/>
  <c r="P182" i="42"/>
  <c r="P183" i="42"/>
  <c r="P184" i="42"/>
  <c r="P185" i="42"/>
  <c r="P186" i="42"/>
  <c r="P187" i="42"/>
  <c r="P188" i="42"/>
  <c r="P189" i="42"/>
  <c r="P190" i="42"/>
  <c r="P191" i="42"/>
  <c r="P192" i="42"/>
  <c r="P193" i="42"/>
  <c r="P194" i="42"/>
  <c r="P195" i="42"/>
  <c r="P196" i="42"/>
  <c r="P197" i="42"/>
  <c r="P198" i="42"/>
  <c r="P199" i="42"/>
  <c r="P200" i="42"/>
  <c r="P201" i="42"/>
  <c r="P202" i="42"/>
  <c r="P203" i="42"/>
  <c r="P204" i="42"/>
  <c r="P205" i="42"/>
  <c r="P206" i="42"/>
  <c r="P207" i="42"/>
  <c r="P208" i="42"/>
  <c r="P209" i="42"/>
  <c r="P210" i="42"/>
  <c r="P211" i="42"/>
  <c r="P212" i="42"/>
  <c r="P213" i="42"/>
  <c r="P214" i="42"/>
  <c r="P215" i="42"/>
  <c r="P216" i="42"/>
  <c r="P217" i="42"/>
  <c r="P218" i="42"/>
  <c r="P219" i="42"/>
  <c r="P220" i="42"/>
  <c r="P221" i="42"/>
  <c r="P222" i="42"/>
  <c r="P223" i="42"/>
  <c r="P224" i="42"/>
  <c r="P225" i="42"/>
  <c r="P226" i="42"/>
  <c r="P227" i="42"/>
  <c r="P228" i="42"/>
  <c r="P229" i="42"/>
  <c r="P230" i="42"/>
  <c r="P231" i="42"/>
  <c r="P232" i="42"/>
  <c r="P233" i="42"/>
  <c r="P234" i="42"/>
  <c r="P235" i="42"/>
  <c r="P236" i="42"/>
  <c r="P237" i="42"/>
  <c r="P238" i="42"/>
  <c r="P239" i="42"/>
  <c r="P240" i="42"/>
  <c r="P241" i="42"/>
  <c r="P242" i="42"/>
  <c r="P243" i="42"/>
  <c r="P244" i="42"/>
  <c r="P245" i="42"/>
  <c r="P246" i="42"/>
  <c r="P247" i="42"/>
  <c r="P248" i="42"/>
  <c r="P249" i="42"/>
  <c r="P250" i="42"/>
  <c r="P251" i="42"/>
  <c r="P252" i="42"/>
  <c r="P253" i="42"/>
  <c r="P254" i="42"/>
  <c r="P255" i="42"/>
  <c r="P256" i="42"/>
  <c r="P257" i="42"/>
  <c r="P258" i="42"/>
  <c r="P259" i="42"/>
  <c r="P260" i="42"/>
  <c r="P261" i="42"/>
  <c r="P262" i="42"/>
  <c r="P263" i="42"/>
  <c r="P264" i="42"/>
  <c r="P265" i="42"/>
  <c r="P266" i="42"/>
  <c r="P267" i="42"/>
  <c r="P268" i="42"/>
  <c r="P269" i="42"/>
  <c r="P270" i="42"/>
  <c r="P271" i="42"/>
  <c r="P272" i="42"/>
  <c r="P273" i="42"/>
  <c r="P274" i="42"/>
  <c r="P275" i="42"/>
  <c r="P276" i="42"/>
  <c r="P277" i="42"/>
  <c r="P278" i="42"/>
  <c r="P279" i="42"/>
  <c r="P280" i="42"/>
  <c r="P281" i="42"/>
  <c r="P282" i="42"/>
  <c r="P283" i="42"/>
  <c r="P284" i="42"/>
  <c r="P285" i="42"/>
  <c r="P286" i="42"/>
  <c r="P287" i="42"/>
  <c r="P288" i="42"/>
  <c r="P289" i="42"/>
  <c r="P290" i="42"/>
  <c r="P291" i="42"/>
  <c r="P292" i="42"/>
  <c r="P293" i="42"/>
  <c r="P294" i="42"/>
  <c r="P295" i="42"/>
  <c r="P296" i="42"/>
  <c r="P297" i="42"/>
  <c r="P298" i="42"/>
  <c r="P299" i="42"/>
  <c r="P300" i="42"/>
  <c r="P301" i="42"/>
  <c r="P302" i="42"/>
  <c r="P303" i="42"/>
  <c r="P304" i="42"/>
  <c r="P305" i="42"/>
  <c r="P306" i="42"/>
  <c r="P307" i="42"/>
  <c r="P308" i="42"/>
  <c r="P309" i="42"/>
  <c r="P310" i="42"/>
  <c r="P311" i="42"/>
  <c r="P312" i="42"/>
  <c r="P313" i="42"/>
  <c r="P314" i="42"/>
  <c r="P315" i="42"/>
  <c r="P316" i="42"/>
  <c r="P317" i="42"/>
  <c r="P318" i="42"/>
  <c r="P319" i="42"/>
  <c r="P320" i="42"/>
  <c r="P321" i="42"/>
  <c r="P322" i="42"/>
  <c r="P323" i="42"/>
  <c r="P324" i="42"/>
  <c r="P325" i="42"/>
  <c r="P326" i="42"/>
  <c r="P327" i="42"/>
  <c r="P328" i="42"/>
  <c r="P329" i="42"/>
  <c r="P330" i="42"/>
  <c r="P331" i="42"/>
  <c r="P332" i="42"/>
  <c r="P333" i="42"/>
  <c r="P334" i="42"/>
  <c r="P335" i="42"/>
  <c r="P336" i="42"/>
  <c r="P337" i="42"/>
  <c r="P338" i="42"/>
  <c r="P339" i="42"/>
  <c r="P340" i="42"/>
  <c r="P341" i="42"/>
  <c r="P342" i="42"/>
  <c r="P343" i="42"/>
  <c r="P344" i="42"/>
  <c r="P345" i="42"/>
  <c r="P346" i="42"/>
  <c r="P347" i="42"/>
  <c r="P348" i="42"/>
  <c r="P349" i="42"/>
  <c r="P350" i="42"/>
  <c r="P351" i="42"/>
  <c r="P352" i="42"/>
  <c r="P353" i="42"/>
  <c r="P354" i="42"/>
  <c r="P355" i="42"/>
  <c r="P356" i="42"/>
  <c r="P357" i="42"/>
  <c r="P358" i="42"/>
  <c r="P359" i="42"/>
  <c r="P360" i="42"/>
  <c r="P361" i="42"/>
  <c r="P362" i="42"/>
  <c r="P363" i="42"/>
  <c r="P364" i="42"/>
  <c r="P365" i="42"/>
  <c r="P366" i="42"/>
  <c r="P367" i="42"/>
  <c r="P368" i="42"/>
  <c r="P369" i="42"/>
  <c r="P370" i="42"/>
  <c r="P371" i="42"/>
  <c r="P372" i="42"/>
  <c r="P373" i="42"/>
  <c r="P374" i="42"/>
  <c r="P375" i="42"/>
  <c r="P376" i="42"/>
  <c r="P377" i="42"/>
  <c r="P378" i="42"/>
  <c r="P379" i="42"/>
  <c r="P380" i="42"/>
  <c r="P381" i="42"/>
  <c r="P382" i="42"/>
  <c r="P383" i="42"/>
  <c r="P384" i="42"/>
  <c r="P385" i="42"/>
  <c r="P386" i="42"/>
  <c r="P387" i="42"/>
  <c r="P388" i="42"/>
  <c r="P389" i="42"/>
  <c r="P390" i="42"/>
  <c r="P391" i="42"/>
  <c r="P392" i="42"/>
  <c r="P393" i="42"/>
  <c r="P394" i="42"/>
  <c r="P395" i="42"/>
  <c r="P396" i="42"/>
  <c r="P397" i="42"/>
  <c r="P398" i="42"/>
  <c r="P399" i="42"/>
  <c r="P400" i="42"/>
  <c r="P401" i="42"/>
  <c r="P402" i="42"/>
  <c r="P403" i="42"/>
  <c r="P404" i="42"/>
  <c r="P405" i="42"/>
  <c r="P406" i="42"/>
  <c r="P407" i="42"/>
  <c r="P408" i="42"/>
  <c r="P409" i="42"/>
  <c r="P410" i="42"/>
  <c r="P411" i="42"/>
  <c r="P412" i="42"/>
  <c r="P413" i="42"/>
  <c r="P414" i="42"/>
  <c r="P415" i="42"/>
  <c r="P416" i="42"/>
  <c r="P417" i="42"/>
  <c r="P418" i="42"/>
  <c r="P419" i="42"/>
  <c r="P420" i="42"/>
  <c r="P421" i="42"/>
  <c r="P422" i="42"/>
  <c r="P423" i="42"/>
  <c r="P424" i="42"/>
  <c r="P425" i="42"/>
  <c r="P426" i="42"/>
  <c r="P427" i="42"/>
  <c r="P428" i="42"/>
  <c r="P429" i="42"/>
  <c r="P430" i="42"/>
  <c r="P431" i="42"/>
  <c r="P432" i="42"/>
  <c r="P433" i="42"/>
  <c r="P434" i="42"/>
  <c r="P435" i="42"/>
  <c r="P436" i="42"/>
  <c r="P437" i="42"/>
  <c r="P438" i="42"/>
  <c r="P439" i="42"/>
  <c r="P440" i="42"/>
  <c r="P441" i="42"/>
  <c r="P442" i="42"/>
  <c r="P443" i="42"/>
  <c r="P444" i="42"/>
  <c r="P445" i="42"/>
  <c r="P446" i="42"/>
  <c r="P447" i="42"/>
  <c r="P448" i="42"/>
  <c r="P449" i="42"/>
  <c r="P450" i="42"/>
  <c r="P451" i="42"/>
  <c r="P452" i="42"/>
  <c r="P453" i="42"/>
  <c r="P454" i="42"/>
  <c r="P455" i="42"/>
  <c r="P456" i="42"/>
  <c r="P457" i="42"/>
  <c r="P458" i="42"/>
  <c r="P459" i="42"/>
  <c r="P460" i="42"/>
  <c r="P461" i="42"/>
  <c r="P462" i="42"/>
  <c r="P463" i="42"/>
  <c r="P464" i="42"/>
  <c r="P465" i="42"/>
  <c r="P466" i="42"/>
  <c r="P467" i="42"/>
  <c r="P468" i="42"/>
  <c r="P469" i="42"/>
  <c r="P470" i="42"/>
  <c r="P471" i="42"/>
  <c r="P472" i="42"/>
  <c r="P473" i="42"/>
  <c r="P474" i="42"/>
  <c r="P475" i="42"/>
  <c r="P476" i="42"/>
  <c r="P477" i="42"/>
  <c r="P478" i="42"/>
  <c r="P479" i="42"/>
  <c r="P480" i="42"/>
  <c r="P481" i="42"/>
  <c r="P482" i="42"/>
  <c r="P483" i="42"/>
  <c r="P484" i="42"/>
  <c r="P485" i="42"/>
  <c r="P486" i="42"/>
  <c r="P487" i="42"/>
  <c r="P488" i="42"/>
  <c r="P489" i="42"/>
  <c r="P490" i="42"/>
  <c r="P491" i="42"/>
  <c r="P492" i="42"/>
  <c r="P493" i="42"/>
  <c r="P494" i="42"/>
  <c r="P495" i="42"/>
  <c r="P496" i="42"/>
  <c r="P497" i="42"/>
  <c r="P498" i="42"/>
  <c r="P499" i="42"/>
  <c r="P500" i="42"/>
  <c r="P501" i="42"/>
  <c r="P502" i="42"/>
  <c r="P503" i="42"/>
  <c r="P504" i="42"/>
  <c r="P505" i="42"/>
  <c r="P506" i="42"/>
  <c r="P507" i="42"/>
  <c r="P508" i="42"/>
  <c r="P509" i="42"/>
  <c r="P510" i="42"/>
  <c r="P511" i="42"/>
  <c r="P512" i="42"/>
  <c r="P513" i="42"/>
  <c r="P514" i="42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15" i="3"/>
  <c r="P9" i="3" s="1"/>
  <c r="P20" i="41"/>
  <c r="P21" i="41"/>
  <c r="P22" i="41"/>
  <c r="P23" i="41"/>
  <c r="P24" i="41"/>
  <c r="P25" i="41"/>
  <c r="P26" i="41"/>
  <c r="P27" i="41"/>
  <c r="P28" i="41"/>
  <c r="P29" i="41"/>
  <c r="P30" i="41"/>
  <c r="P31" i="41"/>
  <c r="P32" i="41"/>
  <c r="P33" i="41"/>
  <c r="P34" i="41"/>
  <c r="P35" i="41"/>
  <c r="P36" i="41"/>
  <c r="P37" i="41"/>
  <c r="P38" i="41"/>
  <c r="P39" i="41"/>
  <c r="P40" i="41"/>
  <c r="P41" i="41"/>
  <c r="P42" i="41"/>
  <c r="P43" i="41"/>
  <c r="P44" i="41"/>
  <c r="P45" i="41"/>
  <c r="P46" i="41"/>
  <c r="P47" i="41"/>
  <c r="P48" i="41"/>
  <c r="P49" i="41"/>
  <c r="P50" i="41"/>
  <c r="P51" i="41"/>
  <c r="P52" i="41"/>
  <c r="P53" i="41"/>
  <c r="P54" i="41"/>
  <c r="P55" i="41"/>
  <c r="P56" i="41"/>
  <c r="P57" i="41"/>
  <c r="P58" i="41"/>
  <c r="P59" i="41"/>
  <c r="P60" i="41"/>
  <c r="P61" i="41"/>
  <c r="P62" i="41"/>
  <c r="P63" i="41"/>
  <c r="P64" i="41"/>
  <c r="P65" i="41"/>
  <c r="P66" i="41"/>
  <c r="P67" i="41"/>
  <c r="P68" i="41"/>
  <c r="P69" i="41"/>
  <c r="P70" i="41"/>
  <c r="P71" i="41"/>
  <c r="P72" i="41"/>
  <c r="P73" i="41"/>
  <c r="P74" i="41"/>
  <c r="P75" i="41"/>
  <c r="P76" i="41"/>
  <c r="P77" i="41"/>
  <c r="P78" i="41"/>
  <c r="P79" i="41"/>
  <c r="P80" i="41"/>
  <c r="P81" i="41"/>
  <c r="P82" i="41"/>
  <c r="P83" i="41"/>
  <c r="P84" i="41"/>
  <c r="P85" i="41"/>
  <c r="P86" i="41"/>
  <c r="P87" i="41"/>
  <c r="P88" i="41"/>
  <c r="P89" i="41"/>
  <c r="P90" i="41"/>
  <c r="P91" i="41"/>
  <c r="P92" i="41"/>
  <c r="P93" i="41"/>
  <c r="P94" i="41"/>
  <c r="P95" i="41"/>
  <c r="P96" i="41"/>
  <c r="P97" i="41"/>
  <c r="P98" i="41"/>
  <c r="P99" i="41"/>
  <c r="P100" i="41"/>
  <c r="P101" i="41"/>
  <c r="P102" i="41"/>
  <c r="P103" i="41"/>
  <c r="P104" i="41"/>
  <c r="P105" i="41"/>
  <c r="P106" i="41"/>
  <c r="P107" i="41"/>
  <c r="P108" i="41"/>
  <c r="P109" i="41"/>
  <c r="P110" i="41"/>
  <c r="P111" i="41"/>
  <c r="P112" i="41"/>
  <c r="P113" i="41"/>
  <c r="P114" i="41"/>
  <c r="P115" i="41"/>
  <c r="P116" i="41"/>
  <c r="P117" i="41"/>
  <c r="P118" i="41"/>
  <c r="P119" i="41"/>
  <c r="P120" i="41"/>
  <c r="P121" i="41"/>
  <c r="P122" i="41"/>
  <c r="P123" i="41"/>
  <c r="P124" i="41"/>
  <c r="P125" i="41"/>
  <c r="P126" i="41"/>
  <c r="P127" i="41"/>
  <c r="P128" i="41"/>
  <c r="P129" i="41"/>
  <c r="P130" i="41"/>
  <c r="P131" i="41"/>
  <c r="P132" i="41"/>
  <c r="P133" i="41"/>
  <c r="P134" i="41"/>
  <c r="P135" i="41"/>
  <c r="P136" i="41"/>
  <c r="P137" i="41"/>
  <c r="P138" i="41"/>
  <c r="P139" i="41"/>
  <c r="P140" i="41"/>
  <c r="P141" i="41"/>
  <c r="P142" i="41"/>
  <c r="P143" i="41"/>
  <c r="P144" i="41"/>
  <c r="P145" i="41"/>
  <c r="P146" i="41"/>
  <c r="P147" i="41"/>
  <c r="P148" i="41"/>
  <c r="P149" i="41"/>
  <c r="P150" i="41"/>
  <c r="P151" i="41"/>
  <c r="P152" i="41"/>
  <c r="P153" i="41"/>
  <c r="P154" i="41"/>
  <c r="P155" i="41"/>
  <c r="P156" i="41"/>
  <c r="P157" i="41"/>
  <c r="P158" i="41"/>
  <c r="P159" i="41"/>
  <c r="P160" i="41"/>
  <c r="P161" i="41"/>
  <c r="P162" i="41"/>
  <c r="P163" i="41"/>
  <c r="P164" i="41"/>
  <c r="P165" i="41"/>
  <c r="P166" i="41"/>
  <c r="P167" i="41"/>
  <c r="P168" i="41"/>
  <c r="P169" i="41"/>
  <c r="P170" i="41"/>
  <c r="P171" i="41"/>
  <c r="P172" i="41"/>
  <c r="P173" i="41"/>
  <c r="P174" i="41"/>
  <c r="P175" i="41"/>
  <c r="P176" i="41"/>
  <c r="P177" i="41"/>
  <c r="P178" i="41"/>
  <c r="P179" i="41"/>
  <c r="P180" i="41"/>
  <c r="P181" i="41"/>
  <c r="P182" i="41"/>
  <c r="P183" i="41"/>
  <c r="P184" i="41"/>
  <c r="P185" i="41"/>
  <c r="P186" i="41"/>
  <c r="P187" i="41"/>
  <c r="P188" i="41"/>
  <c r="P189" i="41"/>
  <c r="P190" i="41"/>
  <c r="P191" i="41"/>
  <c r="P192" i="41"/>
  <c r="P193" i="41"/>
  <c r="P194" i="41"/>
  <c r="P195" i="41"/>
  <c r="P196" i="41"/>
  <c r="P197" i="41"/>
  <c r="P198" i="41"/>
  <c r="P199" i="41"/>
  <c r="P200" i="41"/>
  <c r="P201" i="41"/>
  <c r="P202" i="41"/>
  <c r="P203" i="41"/>
  <c r="P204" i="41"/>
  <c r="P205" i="41"/>
  <c r="P206" i="41"/>
  <c r="P207" i="41"/>
  <c r="P208" i="41"/>
  <c r="P209" i="41"/>
  <c r="P210" i="41"/>
  <c r="P211" i="41"/>
  <c r="P212" i="41"/>
  <c r="P213" i="41"/>
  <c r="P214" i="41"/>
  <c r="P215" i="41"/>
  <c r="P216" i="41"/>
  <c r="P217" i="41"/>
  <c r="P218" i="41"/>
  <c r="P219" i="41"/>
  <c r="P220" i="41"/>
  <c r="P221" i="41"/>
  <c r="P222" i="41"/>
  <c r="P223" i="41"/>
  <c r="P224" i="41"/>
  <c r="P225" i="41"/>
  <c r="P226" i="41"/>
  <c r="P227" i="41"/>
  <c r="P228" i="41"/>
  <c r="P229" i="41"/>
  <c r="P230" i="41"/>
  <c r="P231" i="41"/>
  <c r="P232" i="41"/>
  <c r="P233" i="41"/>
  <c r="P234" i="41"/>
  <c r="P235" i="41"/>
  <c r="P236" i="41"/>
  <c r="P237" i="41"/>
  <c r="P238" i="41"/>
  <c r="P239" i="41"/>
  <c r="P240" i="41"/>
  <c r="P241" i="41"/>
  <c r="P242" i="41"/>
  <c r="P243" i="41"/>
  <c r="P244" i="41"/>
  <c r="P245" i="41"/>
  <c r="P246" i="41"/>
  <c r="P247" i="41"/>
  <c r="P248" i="41"/>
  <c r="P249" i="41"/>
  <c r="P250" i="41"/>
  <c r="P251" i="41"/>
  <c r="P252" i="41"/>
  <c r="P253" i="41"/>
  <c r="P254" i="41"/>
  <c r="P255" i="41"/>
  <c r="P256" i="41"/>
  <c r="P257" i="41"/>
  <c r="P258" i="41"/>
  <c r="P259" i="41"/>
  <c r="P260" i="41"/>
  <c r="P261" i="41"/>
  <c r="P262" i="41"/>
  <c r="P263" i="41"/>
  <c r="P264" i="41"/>
  <c r="P265" i="41"/>
  <c r="P266" i="41"/>
  <c r="P267" i="41"/>
  <c r="P268" i="41"/>
  <c r="P269" i="41"/>
  <c r="P270" i="41"/>
  <c r="P271" i="41"/>
  <c r="P272" i="41"/>
  <c r="P273" i="41"/>
  <c r="P274" i="41"/>
  <c r="P275" i="41"/>
  <c r="P276" i="41"/>
  <c r="P277" i="41"/>
  <c r="P278" i="41"/>
  <c r="P279" i="41"/>
  <c r="P280" i="41"/>
  <c r="P281" i="41"/>
  <c r="P282" i="41"/>
  <c r="P283" i="41"/>
  <c r="P284" i="41"/>
  <c r="P285" i="41"/>
  <c r="P286" i="41"/>
  <c r="P287" i="41"/>
  <c r="P288" i="41"/>
  <c r="P289" i="41"/>
  <c r="P290" i="41"/>
  <c r="P291" i="41"/>
  <c r="P292" i="41"/>
  <c r="P293" i="41"/>
  <c r="P294" i="41"/>
  <c r="P295" i="41"/>
  <c r="P296" i="41"/>
  <c r="P297" i="41"/>
  <c r="P298" i="41"/>
  <c r="P299" i="41"/>
  <c r="P300" i="41"/>
  <c r="P301" i="41"/>
  <c r="P302" i="41"/>
  <c r="P303" i="41"/>
  <c r="P304" i="41"/>
  <c r="P305" i="41"/>
  <c r="P306" i="41"/>
  <c r="P307" i="41"/>
  <c r="P308" i="41"/>
  <c r="P309" i="41"/>
  <c r="P310" i="41"/>
  <c r="P311" i="41"/>
  <c r="P312" i="41"/>
  <c r="P313" i="41"/>
  <c r="P314" i="41"/>
  <c r="P315" i="41"/>
  <c r="P316" i="41"/>
  <c r="P317" i="41"/>
  <c r="P318" i="41"/>
  <c r="P319" i="41"/>
  <c r="P320" i="41"/>
  <c r="P321" i="41"/>
  <c r="P322" i="41"/>
  <c r="P323" i="41"/>
  <c r="P324" i="41"/>
  <c r="P325" i="41"/>
  <c r="P326" i="41"/>
  <c r="P327" i="41"/>
  <c r="P328" i="41"/>
  <c r="P329" i="41"/>
  <c r="P330" i="41"/>
  <c r="P331" i="41"/>
  <c r="P332" i="41"/>
  <c r="P333" i="41"/>
  <c r="P334" i="41"/>
  <c r="P335" i="41"/>
  <c r="P336" i="41"/>
  <c r="P337" i="41"/>
  <c r="P338" i="41"/>
  <c r="P339" i="41"/>
  <c r="P340" i="41"/>
  <c r="P341" i="41"/>
  <c r="P342" i="41"/>
  <c r="P343" i="41"/>
  <c r="P344" i="41"/>
  <c r="P345" i="41"/>
  <c r="P346" i="41"/>
  <c r="P347" i="41"/>
  <c r="P348" i="41"/>
  <c r="P349" i="41"/>
  <c r="P350" i="41"/>
  <c r="P351" i="41"/>
  <c r="P352" i="41"/>
  <c r="P353" i="41"/>
  <c r="P354" i="41"/>
  <c r="P355" i="41"/>
  <c r="P356" i="41"/>
  <c r="P357" i="41"/>
  <c r="P358" i="41"/>
  <c r="P359" i="41"/>
  <c r="P360" i="41"/>
  <c r="P361" i="41"/>
  <c r="P362" i="41"/>
  <c r="P363" i="41"/>
  <c r="P364" i="41"/>
  <c r="P365" i="41"/>
  <c r="P366" i="41"/>
  <c r="P367" i="41"/>
  <c r="P368" i="41"/>
  <c r="P369" i="41"/>
  <c r="P370" i="41"/>
  <c r="P371" i="41"/>
  <c r="P372" i="41"/>
  <c r="P373" i="41"/>
  <c r="P374" i="41"/>
  <c r="P375" i="41"/>
  <c r="P376" i="41"/>
  <c r="P377" i="41"/>
  <c r="P378" i="41"/>
  <c r="P379" i="41"/>
  <c r="P380" i="41"/>
  <c r="P381" i="41"/>
  <c r="P382" i="41"/>
  <c r="P383" i="41"/>
  <c r="P384" i="41"/>
  <c r="P385" i="41"/>
  <c r="P386" i="41"/>
  <c r="P387" i="41"/>
  <c r="P388" i="41"/>
  <c r="P389" i="41"/>
  <c r="P390" i="41"/>
  <c r="P391" i="41"/>
  <c r="P392" i="41"/>
  <c r="P393" i="41"/>
  <c r="P394" i="41"/>
  <c r="P395" i="41"/>
  <c r="P396" i="41"/>
  <c r="P397" i="41"/>
  <c r="P398" i="41"/>
  <c r="P399" i="41"/>
  <c r="P400" i="41"/>
  <c r="P401" i="41"/>
  <c r="P402" i="41"/>
  <c r="P403" i="41"/>
  <c r="P404" i="41"/>
  <c r="P405" i="41"/>
  <c r="P406" i="41"/>
  <c r="P407" i="41"/>
  <c r="P408" i="41"/>
  <c r="P409" i="41"/>
  <c r="P410" i="41"/>
  <c r="P411" i="41"/>
  <c r="P412" i="41"/>
  <c r="P413" i="41"/>
  <c r="P414" i="41"/>
  <c r="P415" i="41"/>
  <c r="P416" i="41"/>
  <c r="P417" i="41"/>
  <c r="P418" i="41"/>
  <c r="P419" i="41"/>
  <c r="P420" i="41"/>
  <c r="P421" i="41"/>
  <c r="P422" i="41"/>
  <c r="P423" i="41"/>
  <c r="P424" i="41"/>
  <c r="P425" i="41"/>
  <c r="P426" i="41"/>
  <c r="P427" i="41"/>
  <c r="P428" i="41"/>
  <c r="P429" i="41"/>
  <c r="P430" i="41"/>
  <c r="P431" i="41"/>
  <c r="P432" i="41"/>
  <c r="P433" i="41"/>
  <c r="P434" i="41"/>
  <c r="P435" i="41"/>
  <c r="P436" i="41"/>
  <c r="P437" i="41"/>
  <c r="P438" i="41"/>
  <c r="P439" i="41"/>
  <c r="P440" i="41"/>
  <c r="P441" i="41"/>
  <c r="P442" i="41"/>
  <c r="P443" i="41"/>
  <c r="P444" i="41"/>
  <c r="P445" i="41"/>
  <c r="P446" i="41"/>
  <c r="P447" i="41"/>
  <c r="P448" i="41"/>
  <c r="P449" i="41"/>
  <c r="P450" i="41"/>
  <c r="P451" i="41"/>
  <c r="P452" i="41"/>
  <c r="P453" i="41"/>
  <c r="P454" i="41"/>
  <c r="P455" i="41"/>
  <c r="P456" i="41"/>
  <c r="P457" i="41"/>
  <c r="P458" i="41"/>
  <c r="P459" i="41"/>
  <c r="P460" i="41"/>
  <c r="P461" i="41"/>
  <c r="P462" i="41"/>
  <c r="P463" i="41"/>
  <c r="P464" i="41"/>
  <c r="P465" i="41"/>
  <c r="P466" i="41"/>
  <c r="P467" i="41"/>
  <c r="P468" i="41"/>
  <c r="P469" i="41"/>
  <c r="P470" i="41"/>
  <c r="P471" i="41"/>
  <c r="P472" i="41"/>
  <c r="P473" i="41"/>
  <c r="P474" i="41"/>
  <c r="P475" i="41"/>
  <c r="P476" i="41"/>
  <c r="P477" i="41"/>
  <c r="P478" i="41"/>
  <c r="P479" i="41"/>
  <c r="P480" i="41"/>
  <c r="P481" i="41"/>
  <c r="P482" i="41"/>
  <c r="P483" i="41"/>
  <c r="P484" i="41"/>
  <c r="P485" i="41"/>
  <c r="P486" i="41"/>
  <c r="P487" i="41"/>
  <c r="P488" i="41"/>
  <c r="P489" i="41"/>
  <c r="P490" i="41"/>
  <c r="P491" i="41"/>
  <c r="P492" i="41"/>
  <c r="P493" i="41"/>
  <c r="P494" i="41"/>
  <c r="P495" i="41"/>
  <c r="P496" i="41"/>
  <c r="P497" i="41"/>
  <c r="P498" i="41"/>
  <c r="P499" i="41"/>
  <c r="P500" i="41"/>
  <c r="P501" i="41"/>
  <c r="P502" i="41"/>
  <c r="P503" i="41"/>
  <c r="P504" i="41"/>
  <c r="P505" i="41"/>
  <c r="P506" i="41"/>
  <c r="P507" i="41"/>
  <c r="P508" i="41"/>
  <c r="P509" i="41"/>
  <c r="P510" i="41"/>
  <c r="P511" i="41"/>
  <c r="P512" i="41"/>
  <c r="P513" i="41"/>
  <c r="P514" i="4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15" i="1"/>
  <c r="P9" i="1" s="1"/>
  <c r="P10" i="1" s="1"/>
  <c r="E19" i="33" s="1"/>
  <c r="P9" i="16" l="1"/>
  <c r="N514" i="52"/>
  <c r="N513" i="52"/>
  <c r="N512" i="52"/>
  <c r="N511" i="52"/>
  <c r="N510" i="52"/>
  <c r="N509" i="52"/>
  <c r="N508" i="52"/>
  <c r="N507" i="52"/>
  <c r="N506" i="52"/>
  <c r="N505" i="52"/>
  <c r="N504" i="52"/>
  <c r="N503" i="52"/>
  <c r="N502" i="52"/>
  <c r="N501" i="52"/>
  <c r="N500" i="52"/>
  <c r="N499" i="52"/>
  <c r="N498" i="52"/>
  <c r="N497" i="52"/>
  <c r="N496" i="52"/>
  <c r="N495" i="52"/>
  <c r="N494" i="52"/>
  <c r="N493" i="52"/>
  <c r="N492" i="52"/>
  <c r="N491" i="52"/>
  <c r="N490" i="52"/>
  <c r="N489" i="52"/>
  <c r="N488" i="52"/>
  <c r="N487" i="52"/>
  <c r="N486" i="52"/>
  <c r="N485" i="52"/>
  <c r="N484" i="52"/>
  <c r="N483" i="52"/>
  <c r="N482" i="52"/>
  <c r="N481" i="52"/>
  <c r="N480" i="52"/>
  <c r="N479" i="52"/>
  <c r="N478" i="52"/>
  <c r="N477" i="52"/>
  <c r="N476" i="52"/>
  <c r="N475" i="52"/>
  <c r="N474" i="52"/>
  <c r="N473" i="52"/>
  <c r="N472" i="52"/>
  <c r="N471" i="52"/>
  <c r="N470" i="52"/>
  <c r="N469" i="52"/>
  <c r="N468" i="52"/>
  <c r="N467" i="52"/>
  <c r="N466" i="52"/>
  <c r="N465" i="52"/>
  <c r="N464" i="52"/>
  <c r="N463" i="52"/>
  <c r="N462" i="52"/>
  <c r="N461" i="52"/>
  <c r="N460" i="52"/>
  <c r="N459" i="52"/>
  <c r="N458" i="52"/>
  <c r="N457" i="52"/>
  <c r="N456" i="52"/>
  <c r="N455" i="52"/>
  <c r="N454" i="52"/>
  <c r="N453" i="52"/>
  <c r="N452" i="52"/>
  <c r="N451" i="52"/>
  <c r="N450" i="52"/>
  <c r="N449" i="52"/>
  <c r="N448" i="52"/>
  <c r="N447" i="52"/>
  <c r="N446" i="52"/>
  <c r="N445" i="52"/>
  <c r="N444" i="52"/>
  <c r="N443" i="52"/>
  <c r="N442" i="52"/>
  <c r="N441" i="52"/>
  <c r="N440" i="52"/>
  <c r="N439" i="52"/>
  <c r="N438" i="52"/>
  <c r="N437" i="52"/>
  <c r="N436" i="52"/>
  <c r="N435" i="52"/>
  <c r="N434" i="52"/>
  <c r="N433" i="52"/>
  <c r="N432" i="52"/>
  <c r="N431" i="52"/>
  <c r="N430" i="52"/>
  <c r="N429" i="52"/>
  <c r="N428" i="52"/>
  <c r="N427" i="52"/>
  <c r="N426" i="52"/>
  <c r="N425" i="52"/>
  <c r="N424" i="52"/>
  <c r="N423" i="52"/>
  <c r="N422" i="52"/>
  <c r="N421" i="52"/>
  <c r="N420" i="52"/>
  <c r="N419" i="52"/>
  <c r="N418" i="52"/>
  <c r="N417" i="52"/>
  <c r="N416" i="52"/>
  <c r="N415" i="52"/>
  <c r="N414" i="52"/>
  <c r="N413" i="52"/>
  <c r="N412" i="52"/>
  <c r="N411" i="52"/>
  <c r="N410" i="52"/>
  <c r="N409" i="52"/>
  <c r="N408" i="52"/>
  <c r="N407" i="52"/>
  <c r="N406" i="52"/>
  <c r="N405" i="52"/>
  <c r="N404" i="52"/>
  <c r="N403" i="52"/>
  <c r="N402" i="52"/>
  <c r="N401" i="52"/>
  <c r="N400" i="52"/>
  <c r="N399" i="52"/>
  <c r="N398" i="52"/>
  <c r="N397" i="52"/>
  <c r="N396" i="52"/>
  <c r="N395" i="52"/>
  <c r="N394" i="52"/>
  <c r="N393" i="52"/>
  <c r="N392" i="52"/>
  <c r="N391" i="52"/>
  <c r="N390" i="52"/>
  <c r="N389" i="52"/>
  <c r="N388" i="52"/>
  <c r="N387" i="52"/>
  <c r="N386" i="52"/>
  <c r="N385" i="52"/>
  <c r="N384" i="52"/>
  <c r="N383" i="52"/>
  <c r="N382" i="52"/>
  <c r="N381" i="52"/>
  <c r="N380" i="52"/>
  <c r="N379" i="52"/>
  <c r="N378" i="52"/>
  <c r="N377" i="52"/>
  <c r="N376" i="52"/>
  <c r="N375" i="52"/>
  <c r="N374" i="52"/>
  <c r="N373" i="52"/>
  <c r="N372" i="52"/>
  <c r="N371" i="52"/>
  <c r="N370" i="52"/>
  <c r="N369" i="52"/>
  <c r="N368" i="52"/>
  <c r="N367" i="52"/>
  <c r="N366" i="52"/>
  <c r="N365" i="52"/>
  <c r="N364" i="52"/>
  <c r="N363" i="52"/>
  <c r="N362" i="52"/>
  <c r="N361" i="52"/>
  <c r="N360" i="52"/>
  <c r="N359" i="52"/>
  <c r="N358" i="52"/>
  <c r="N357" i="52"/>
  <c r="N356" i="52"/>
  <c r="N355" i="52"/>
  <c r="N354" i="52"/>
  <c r="N353" i="52"/>
  <c r="N352" i="52"/>
  <c r="N351" i="52"/>
  <c r="N350" i="52"/>
  <c r="N349" i="52"/>
  <c r="N348" i="52"/>
  <c r="N347" i="52"/>
  <c r="N346" i="52"/>
  <c r="N345" i="52"/>
  <c r="N344" i="52"/>
  <c r="N343" i="52"/>
  <c r="N342" i="52"/>
  <c r="N341" i="52"/>
  <c r="N340" i="52"/>
  <c r="N339" i="52"/>
  <c r="N338" i="52"/>
  <c r="N337" i="52"/>
  <c r="N336" i="52"/>
  <c r="N335" i="52"/>
  <c r="N334" i="52"/>
  <c r="N333" i="52"/>
  <c r="N332" i="52"/>
  <c r="N331" i="52"/>
  <c r="N330" i="52"/>
  <c r="N329" i="52"/>
  <c r="N328" i="52"/>
  <c r="N327" i="52"/>
  <c r="N326" i="52"/>
  <c r="N325" i="52"/>
  <c r="N324" i="52"/>
  <c r="N323" i="52"/>
  <c r="N322" i="52"/>
  <c r="N321" i="52"/>
  <c r="N320" i="52"/>
  <c r="N319" i="52"/>
  <c r="N318" i="52"/>
  <c r="N317" i="52"/>
  <c r="N316" i="52"/>
  <c r="N315" i="52"/>
  <c r="N314" i="52"/>
  <c r="N313" i="52"/>
  <c r="N312" i="52"/>
  <c r="N311" i="52"/>
  <c r="N310" i="52"/>
  <c r="N309" i="52"/>
  <c r="N308" i="52"/>
  <c r="N307" i="52"/>
  <c r="N306" i="52"/>
  <c r="N305" i="52"/>
  <c r="N304" i="52"/>
  <c r="N303" i="52"/>
  <c r="N302" i="52"/>
  <c r="N301" i="52"/>
  <c r="N300" i="52"/>
  <c r="N299" i="52"/>
  <c r="N298" i="52"/>
  <c r="N297" i="52"/>
  <c r="N296" i="52"/>
  <c r="N295" i="52"/>
  <c r="N294" i="52"/>
  <c r="N293" i="52"/>
  <c r="N292" i="52"/>
  <c r="N291" i="52"/>
  <c r="N290" i="52"/>
  <c r="N289" i="52"/>
  <c r="N288" i="52"/>
  <c r="N287" i="52"/>
  <c r="N286" i="52"/>
  <c r="N285" i="52"/>
  <c r="N284" i="52"/>
  <c r="N283" i="52"/>
  <c r="N282" i="52"/>
  <c r="N281" i="52"/>
  <c r="N280" i="52"/>
  <c r="N279" i="52"/>
  <c r="N278" i="52"/>
  <c r="N277" i="52"/>
  <c r="N276" i="52"/>
  <c r="N275" i="52"/>
  <c r="N274" i="52"/>
  <c r="N273" i="52"/>
  <c r="N272" i="52"/>
  <c r="N271" i="52"/>
  <c r="N270" i="52"/>
  <c r="N269" i="52"/>
  <c r="N268" i="52"/>
  <c r="N267" i="52"/>
  <c r="N266" i="52"/>
  <c r="N265" i="52"/>
  <c r="N264" i="52"/>
  <c r="N263" i="52"/>
  <c r="N262" i="52"/>
  <c r="N261" i="52"/>
  <c r="N260" i="52"/>
  <c r="N259" i="52"/>
  <c r="N258" i="52"/>
  <c r="N257" i="52"/>
  <c r="N256" i="52"/>
  <c r="N255" i="52"/>
  <c r="N254" i="52"/>
  <c r="N253" i="52"/>
  <c r="N252" i="52"/>
  <c r="N251" i="52"/>
  <c r="N250" i="52"/>
  <c r="N249" i="52"/>
  <c r="N248" i="52"/>
  <c r="N247" i="52"/>
  <c r="N246" i="52"/>
  <c r="N245" i="52"/>
  <c r="N244" i="52"/>
  <c r="N243" i="52"/>
  <c r="N242" i="52"/>
  <c r="N241" i="52"/>
  <c r="N240" i="52"/>
  <c r="N239" i="52"/>
  <c r="N238" i="52"/>
  <c r="N237" i="52"/>
  <c r="N236" i="52"/>
  <c r="N235" i="52"/>
  <c r="N234" i="52"/>
  <c r="N233" i="52"/>
  <c r="N232" i="52"/>
  <c r="N231" i="52"/>
  <c r="N230" i="52"/>
  <c r="N229" i="52"/>
  <c r="N228" i="52"/>
  <c r="N227" i="52"/>
  <c r="N226" i="52"/>
  <c r="N225" i="52"/>
  <c r="N224" i="52"/>
  <c r="N223" i="52"/>
  <c r="N222" i="52"/>
  <c r="N221" i="52"/>
  <c r="N220" i="52"/>
  <c r="N219" i="52"/>
  <c r="N218" i="52"/>
  <c r="N217" i="52"/>
  <c r="N216" i="52"/>
  <c r="N215" i="52"/>
  <c r="N214" i="52"/>
  <c r="N213" i="52"/>
  <c r="N212" i="52"/>
  <c r="N211" i="52"/>
  <c r="N210" i="52"/>
  <c r="N209" i="52"/>
  <c r="N208" i="52"/>
  <c r="N207" i="52"/>
  <c r="N206" i="52"/>
  <c r="N205" i="52"/>
  <c r="N204" i="52"/>
  <c r="N203" i="52"/>
  <c r="N202" i="52"/>
  <c r="N201" i="52"/>
  <c r="N200" i="52"/>
  <c r="N199" i="52"/>
  <c r="N198" i="52"/>
  <c r="N197" i="52"/>
  <c r="N196" i="52"/>
  <c r="N195" i="52"/>
  <c r="N194" i="52"/>
  <c r="N193" i="52"/>
  <c r="N192" i="52"/>
  <c r="N191" i="52"/>
  <c r="N190" i="52"/>
  <c r="N189" i="52"/>
  <c r="N188" i="52"/>
  <c r="N187" i="52"/>
  <c r="N186" i="52"/>
  <c r="N185" i="52"/>
  <c r="N184" i="52"/>
  <c r="N183" i="52"/>
  <c r="N182" i="52"/>
  <c r="N181" i="52"/>
  <c r="N180" i="52"/>
  <c r="N179" i="52"/>
  <c r="N178" i="52"/>
  <c r="N177" i="52"/>
  <c r="N176" i="52"/>
  <c r="N175" i="52"/>
  <c r="N174" i="52"/>
  <c r="N173" i="52"/>
  <c r="N172" i="52"/>
  <c r="N171" i="52"/>
  <c r="N170" i="52"/>
  <c r="N169" i="52"/>
  <c r="N168" i="52"/>
  <c r="N167" i="52"/>
  <c r="N166" i="52"/>
  <c r="N165" i="52"/>
  <c r="N164" i="52"/>
  <c r="N163" i="52"/>
  <c r="N162" i="52"/>
  <c r="N161" i="52"/>
  <c r="N160" i="52"/>
  <c r="N159" i="52"/>
  <c r="N158" i="52"/>
  <c r="N157" i="52"/>
  <c r="N156" i="52"/>
  <c r="N155" i="52"/>
  <c r="N154" i="52"/>
  <c r="N153" i="52"/>
  <c r="N152" i="52"/>
  <c r="N151" i="52"/>
  <c r="N150" i="52"/>
  <c r="N149" i="52"/>
  <c r="N148" i="52"/>
  <c r="N147" i="52"/>
  <c r="N146" i="52"/>
  <c r="N145" i="52"/>
  <c r="N144" i="52"/>
  <c r="N143" i="52"/>
  <c r="N142" i="52"/>
  <c r="N141" i="52"/>
  <c r="N140" i="52"/>
  <c r="N139" i="52"/>
  <c r="N138" i="52"/>
  <c r="N137" i="52"/>
  <c r="N136" i="52"/>
  <c r="N135" i="52"/>
  <c r="N134" i="52"/>
  <c r="N133" i="52"/>
  <c r="N132" i="52"/>
  <c r="N131" i="52"/>
  <c r="N130" i="52"/>
  <c r="N129" i="52"/>
  <c r="N128" i="52"/>
  <c r="N127" i="52"/>
  <c r="N126" i="52"/>
  <c r="N125" i="52"/>
  <c r="N124" i="52"/>
  <c r="N123" i="52"/>
  <c r="N122" i="52"/>
  <c r="N121" i="52"/>
  <c r="N120" i="52"/>
  <c r="N119" i="52"/>
  <c r="N118" i="52"/>
  <c r="N117" i="52"/>
  <c r="N116" i="52"/>
  <c r="N115" i="52"/>
  <c r="N114" i="52"/>
  <c r="N113" i="52"/>
  <c r="N112" i="52"/>
  <c r="N111" i="52"/>
  <c r="N110" i="52"/>
  <c r="N109" i="52"/>
  <c r="N108" i="52"/>
  <c r="N107" i="52"/>
  <c r="N106" i="52"/>
  <c r="N105" i="52"/>
  <c r="N104" i="52"/>
  <c r="N103" i="52"/>
  <c r="N102" i="52"/>
  <c r="N101" i="52"/>
  <c r="N100" i="52"/>
  <c r="N99" i="52"/>
  <c r="N98" i="52"/>
  <c r="N97" i="52"/>
  <c r="N96" i="52"/>
  <c r="N95" i="52"/>
  <c r="N94" i="52"/>
  <c r="N93" i="52"/>
  <c r="N92" i="52"/>
  <c r="N91" i="52"/>
  <c r="N90" i="52"/>
  <c r="N89" i="52"/>
  <c r="N88" i="52"/>
  <c r="N87" i="52"/>
  <c r="N86" i="52"/>
  <c r="N85" i="52"/>
  <c r="N84" i="52"/>
  <c r="N83" i="52"/>
  <c r="N82" i="52"/>
  <c r="N81" i="52"/>
  <c r="N80" i="52"/>
  <c r="N79" i="52"/>
  <c r="N78" i="52"/>
  <c r="N77" i="52"/>
  <c r="N76" i="52"/>
  <c r="N75" i="52"/>
  <c r="N74" i="52"/>
  <c r="N73" i="52"/>
  <c r="N72" i="52"/>
  <c r="N71" i="52"/>
  <c r="N70" i="52"/>
  <c r="N69" i="52"/>
  <c r="N68" i="52"/>
  <c r="N67" i="52"/>
  <c r="N66" i="52"/>
  <c r="N65" i="52"/>
  <c r="N64" i="52"/>
  <c r="N63" i="52"/>
  <c r="N62" i="52"/>
  <c r="N61" i="52"/>
  <c r="N60" i="52"/>
  <c r="N59" i="52"/>
  <c r="N58" i="52"/>
  <c r="N57" i="52"/>
  <c r="N56" i="52"/>
  <c r="N55" i="52"/>
  <c r="N54" i="52"/>
  <c r="N53" i="52"/>
  <c r="N52" i="52"/>
  <c r="N51" i="52"/>
  <c r="N50" i="52"/>
  <c r="N49" i="52"/>
  <c r="N48" i="52"/>
  <c r="N47" i="52"/>
  <c r="N46" i="52"/>
  <c r="N45" i="52"/>
  <c r="N44" i="52"/>
  <c r="N43" i="52"/>
  <c r="N42" i="52"/>
  <c r="N41" i="52"/>
  <c r="N40" i="52"/>
  <c r="N39" i="52"/>
  <c r="N38" i="52"/>
  <c r="N37" i="52"/>
  <c r="N36" i="52"/>
  <c r="N35" i="52"/>
  <c r="N34" i="52"/>
  <c r="N33" i="52"/>
  <c r="N32" i="52"/>
  <c r="N31" i="52"/>
  <c r="N30" i="52"/>
  <c r="N29" i="52"/>
  <c r="N28" i="52"/>
  <c r="N27" i="52"/>
  <c r="N26" i="52"/>
  <c r="N25" i="52"/>
  <c r="N24" i="52"/>
  <c r="N23" i="52"/>
  <c r="N22" i="52"/>
  <c r="N21" i="52"/>
  <c r="N20" i="52"/>
  <c r="N19" i="52"/>
  <c r="N514" i="51"/>
  <c r="N513" i="51"/>
  <c r="N512" i="51"/>
  <c r="N511" i="51"/>
  <c r="N510" i="51"/>
  <c r="N509" i="51"/>
  <c r="N508" i="51"/>
  <c r="N507" i="51"/>
  <c r="N506" i="51"/>
  <c r="N505" i="51"/>
  <c r="N504" i="51"/>
  <c r="N503" i="51"/>
  <c r="N502" i="51"/>
  <c r="N501" i="51"/>
  <c r="N500" i="51"/>
  <c r="N499" i="51"/>
  <c r="N498" i="51"/>
  <c r="N497" i="51"/>
  <c r="N496" i="51"/>
  <c r="N495" i="51"/>
  <c r="N494" i="51"/>
  <c r="N493" i="51"/>
  <c r="N492" i="51"/>
  <c r="N491" i="51"/>
  <c r="N490" i="51"/>
  <c r="N489" i="51"/>
  <c r="N488" i="51"/>
  <c r="N487" i="51"/>
  <c r="N486" i="51"/>
  <c r="N485" i="51"/>
  <c r="N484" i="51"/>
  <c r="N483" i="51"/>
  <c r="N482" i="51"/>
  <c r="N481" i="51"/>
  <c r="N480" i="51"/>
  <c r="N479" i="51"/>
  <c r="N478" i="51"/>
  <c r="N477" i="51"/>
  <c r="N476" i="51"/>
  <c r="N475" i="51"/>
  <c r="N474" i="51"/>
  <c r="N473" i="51"/>
  <c r="N472" i="51"/>
  <c r="N471" i="51"/>
  <c r="N470" i="51"/>
  <c r="N469" i="51"/>
  <c r="N468" i="51"/>
  <c r="N467" i="51"/>
  <c r="N466" i="51"/>
  <c r="N465" i="51"/>
  <c r="N464" i="51"/>
  <c r="N463" i="51"/>
  <c r="N462" i="51"/>
  <c r="N461" i="51"/>
  <c r="N460" i="51"/>
  <c r="N459" i="51"/>
  <c r="N458" i="51"/>
  <c r="N457" i="51"/>
  <c r="N456" i="51"/>
  <c r="N455" i="51"/>
  <c r="N454" i="51"/>
  <c r="N453" i="51"/>
  <c r="N452" i="51"/>
  <c r="N451" i="51"/>
  <c r="N450" i="51"/>
  <c r="N449" i="51"/>
  <c r="N448" i="51"/>
  <c r="N447" i="51"/>
  <c r="N446" i="51"/>
  <c r="N445" i="51"/>
  <c r="N444" i="51"/>
  <c r="N443" i="51"/>
  <c r="N442" i="51"/>
  <c r="N441" i="51"/>
  <c r="N440" i="51"/>
  <c r="N439" i="51"/>
  <c r="N438" i="51"/>
  <c r="N437" i="51"/>
  <c r="N436" i="51"/>
  <c r="N435" i="51"/>
  <c r="N434" i="51"/>
  <c r="N433" i="51"/>
  <c r="N432" i="51"/>
  <c r="N431" i="51"/>
  <c r="N430" i="51"/>
  <c r="N429" i="51"/>
  <c r="N428" i="51"/>
  <c r="N427" i="51"/>
  <c r="N426" i="51"/>
  <c r="N425" i="51"/>
  <c r="N424" i="51"/>
  <c r="N423" i="51"/>
  <c r="N422" i="51"/>
  <c r="N421" i="51"/>
  <c r="N420" i="51"/>
  <c r="N419" i="51"/>
  <c r="N418" i="51"/>
  <c r="N417" i="51"/>
  <c r="N416" i="51"/>
  <c r="N415" i="51"/>
  <c r="N414" i="51"/>
  <c r="N413" i="51"/>
  <c r="N412" i="51"/>
  <c r="N411" i="51"/>
  <c r="N410" i="51"/>
  <c r="N409" i="51"/>
  <c r="N408" i="51"/>
  <c r="N407" i="51"/>
  <c r="N406" i="51"/>
  <c r="N405" i="51"/>
  <c r="N404" i="51"/>
  <c r="N403" i="51"/>
  <c r="N402" i="51"/>
  <c r="N401" i="51"/>
  <c r="N400" i="51"/>
  <c r="N399" i="51"/>
  <c r="N398" i="51"/>
  <c r="N397" i="51"/>
  <c r="N396" i="51"/>
  <c r="N395" i="51"/>
  <c r="N394" i="51"/>
  <c r="N393" i="51"/>
  <c r="N392" i="51"/>
  <c r="N391" i="51"/>
  <c r="N390" i="51"/>
  <c r="N389" i="51"/>
  <c r="N388" i="51"/>
  <c r="N387" i="51"/>
  <c r="N386" i="51"/>
  <c r="N385" i="51"/>
  <c r="N384" i="51"/>
  <c r="N383" i="51"/>
  <c r="N382" i="51"/>
  <c r="N381" i="51"/>
  <c r="N380" i="51"/>
  <c r="N379" i="51"/>
  <c r="N378" i="51"/>
  <c r="N377" i="51"/>
  <c r="N376" i="51"/>
  <c r="N375" i="51"/>
  <c r="N374" i="51"/>
  <c r="N373" i="51"/>
  <c r="N372" i="51"/>
  <c r="N371" i="51"/>
  <c r="N370" i="51"/>
  <c r="N369" i="51"/>
  <c r="N368" i="51"/>
  <c r="N367" i="51"/>
  <c r="N366" i="51"/>
  <c r="N365" i="51"/>
  <c r="N364" i="51"/>
  <c r="N363" i="51"/>
  <c r="N362" i="51"/>
  <c r="N361" i="51"/>
  <c r="N360" i="51"/>
  <c r="N359" i="51"/>
  <c r="N358" i="51"/>
  <c r="N357" i="51"/>
  <c r="N356" i="51"/>
  <c r="N355" i="51"/>
  <c r="N354" i="51"/>
  <c r="N353" i="51"/>
  <c r="N352" i="51"/>
  <c r="N351" i="51"/>
  <c r="N350" i="51"/>
  <c r="N349" i="51"/>
  <c r="N348" i="51"/>
  <c r="N347" i="51"/>
  <c r="N346" i="51"/>
  <c r="N345" i="51"/>
  <c r="N344" i="51"/>
  <c r="N343" i="51"/>
  <c r="N342" i="51"/>
  <c r="N341" i="51"/>
  <c r="N340" i="51"/>
  <c r="N339" i="51"/>
  <c r="N338" i="51"/>
  <c r="N337" i="51"/>
  <c r="N336" i="51"/>
  <c r="N335" i="51"/>
  <c r="N334" i="51"/>
  <c r="N333" i="51"/>
  <c r="N332" i="51"/>
  <c r="N331" i="51"/>
  <c r="N330" i="51"/>
  <c r="N329" i="51"/>
  <c r="N328" i="51"/>
  <c r="N327" i="51"/>
  <c r="N326" i="51"/>
  <c r="N325" i="51"/>
  <c r="N324" i="51"/>
  <c r="N323" i="51"/>
  <c r="N322" i="51"/>
  <c r="N321" i="51"/>
  <c r="N320" i="51"/>
  <c r="N319" i="51"/>
  <c r="N318" i="51"/>
  <c r="N317" i="51"/>
  <c r="N316" i="51"/>
  <c r="N315" i="51"/>
  <c r="N314" i="51"/>
  <c r="N313" i="51"/>
  <c r="N312" i="51"/>
  <c r="N311" i="51"/>
  <c r="N310" i="51"/>
  <c r="N309" i="51"/>
  <c r="N308" i="51"/>
  <c r="N307" i="51"/>
  <c r="N306" i="51"/>
  <c r="N305" i="51"/>
  <c r="N304" i="51"/>
  <c r="N303" i="51"/>
  <c r="N302" i="51"/>
  <c r="N301" i="51"/>
  <c r="N300" i="51"/>
  <c r="N299" i="51"/>
  <c r="N298" i="51"/>
  <c r="N297" i="51"/>
  <c r="N296" i="51"/>
  <c r="N295" i="51"/>
  <c r="N294" i="51"/>
  <c r="N293" i="51"/>
  <c r="N292" i="51"/>
  <c r="N291" i="51"/>
  <c r="N290" i="51"/>
  <c r="N289" i="51"/>
  <c r="N288" i="51"/>
  <c r="N287" i="51"/>
  <c r="N286" i="51"/>
  <c r="N285" i="51"/>
  <c r="N284" i="51"/>
  <c r="N283" i="51"/>
  <c r="N282" i="51"/>
  <c r="N281" i="51"/>
  <c r="N280" i="51"/>
  <c r="N279" i="51"/>
  <c r="N278" i="51"/>
  <c r="N277" i="51"/>
  <c r="N276" i="51"/>
  <c r="N275" i="51"/>
  <c r="N274" i="51"/>
  <c r="N273" i="51"/>
  <c r="N272" i="51"/>
  <c r="N271" i="51"/>
  <c r="N270" i="51"/>
  <c r="N269" i="51"/>
  <c r="N268" i="51"/>
  <c r="N267" i="51"/>
  <c r="N266" i="51"/>
  <c r="N265" i="51"/>
  <c r="N264" i="51"/>
  <c r="N263" i="51"/>
  <c r="N262" i="51"/>
  <c r="N261" i="51"/>
  <c r="N260" i="51"/>
  <c r="N259" i="51"/>
  <c r="N258" i="51"/>
  <c r="N257" i="51"/>
  <c r="N256" i="51"/>
  <c r="N255" i="51"/>
  <c r="N254" i="51"/>
  <c r="N253" i="51"/>
  <c r="N252" i="51"/>
  <c r="N251" i="51"/>
  <c r="N250" i="51"/>
  <c r="N249" i="51"/>
  <c r="N248" i="51"/>
  <c r="N247" i="51"/>
  <c r="N246" i="51"/>
  <c r="N245" i="51"/>
  <c r="N244" i="51"/>
  <c r="N243" i="51"/>
  <c r="N242" i="51"/>
  <c r="N241" i="51"/>
  <c r="N240" i="51"/>
  <c r="N239" i="51"/>
  <c r="N238" i="51"/>
  <c r="N237" i="51"/>
  <c r="N236" i="51"/>
  <c r="N235" i="51"/>
  <c r="N234" i="51"/>
  <c r="N233" i="51"/>
  <c r="N232" i="51"/>
  <c r="N231" i="51"/>
  <c r="N230" i="51"/>
  <c r="N229" i="51"/>
  <c r="N228" i="51"/>
  <c r="N227" i="51"/>
  <c r="N226" i="51"/>
  <c r="N225" i="51"/>
  <c r="N224" i="51"/>
  <c r="N223" i="51"/>
  <c r="N222" i="51"/>
  <c r="N221" i="51"/>
  <c r="N220" i="51"/>
  <c r="N219" i="51"/>
  <c r="N218" i="51"/>
  <c r="N217" i="51"/>
  <c r="N216" i="51"/>
  <c r="N215" i="51"/>
  <c r="N214" i="51"/>
  <c r="N213" i="51"/>
  <c r="N212" i="51"/>
  <c r="N211" i="51"/>
  <c r="N210" i="51"/>
  <c r="N209" i="51"/>
  <c r="N208" i="51"/>
  <c r="N207" i="51"/>
  <c r="N206" i="51"/>
  <c r="N205" i="51"/>
  <c r="N204" i="51"/>
  <c r="N203" i="51"/>
  <c r="N202" i="51"/>
  <c r="N201" i="51"/>
  <c r="N200" i="51"/>
  <c r="N199" i="51"/>
  <c r="N198" i="51"/>
  <c r="N197" i="51"/>
  <c r="N196" i="51"/>
  <c r="N195" i="51"/>
  <c r="N194" i="51"/>
  <c r="N193" i="51"/>
  <c r="N192" i="51"/>
  <c r="N191" i="51"/>
  <c r="N190" i="51"/>
  <c r="N189" i="51"/>
  <c r="N188" i="51"/>
  <c r="N187" i="51"/>
  <c r="N186" i="51"/>
  <c r="N185" i="51"/>
  <c r="N184" i="51"/>
  <c r="N183" i="51"/>
  <c r="N182" i="51"/>
  <c r="N181" i="51"/>
  <c r="N180" i="51"/>
  <c r="N179" i="51"/>
  <c r="N178" i="51"/>
  <c r="N177" i="51"/>
  <c r="N176" i="51"/>
  <c r="N175" i="51"/>
  <c r="N174" i="51"/>
  <c r="N173" i="51"/>
  <c r="N172" i="51"/>
  <c r="N171" i="51"/>
  <c r="N170" i="51"/>
  <c r="N169" i="51"/>
  <c r="N168" i="51"/>
  <c r="N167" i="51"/>
  <c r="N166" i="51"/>
  <c r="N165" i="51"/>
  <c r="N164" i="51"/>
  <c r="N163" i="51"/>
  <c r="N162" i="51"/>
  <c r="N161" i="51"/>
  <c r="N160" i="51"/>
  <c r="N159" i="51"/>
  <c r="N158" i="51"/>
  <c r="N157" i="51"/>
  <c r="N156" i="51"/>
  <c r="N155" i="51"/>
  <c r="N154" i="51"/>
  <c r="N153" i="51"/>
  <c r="N152" i="51"/>
  <c r="N151" i="51"/>
  <c r="N150" i="51"/>
  <c r="N149" i="51"/>
  <c r="N148" i="51"/>
  <c r="N147" i="51"/>
  <c r="N146" i="51"/>
  <c r="N145" i="51"/>
  <c r="N144" i="51"/>
  <c r="N143" i="51"/>
  <c r="N142" i="51"/>
  <c r="N141" i="51"/>
  <c r="N140" i="51"/>
  <c r="N139" i="51"/>
  <c r="N138" i="51"/>
  <c r="N137" i="51"/>
  <c r="N136" i="51"/>
  <c r="N135" i="51"/>
  <c r="N134" i="51"/>
  <c r="N133" i="51"/>
  <c r="N132" i="51"/>
  <c r="N131" i="51"/>
  <c r="N130" i="51"/>
  <c r="N129" i="51"/>
  <c r="N128" i="51"/>
  <c r="N127" i="51"/>
  <c r="N126" i="51"/>
  <c r="N125" i="51"/>
  <c r="N124" i="51"/>
  <c r="N123" i="51"/>
  <c r="N122" i="51"/>
  <c r="N121" i="51"/>
  <c r="N120" i="51"/>
  <c r="N119" i="51"/>
  <c r="N118" i="51"/>
  <c r="N117" i="51"/>
  <c r="N116" i="51"/>
  <c r="N115" i="51"/>
  <c r="N114" i="51"/>
  <c r="N113" i="51"/>
  <c r="N112" i="51"/>
  <c r="N111" i="51"/>
  <c r="N110" i="51"/>
  <c r="N109" i="51"/>
  <c r="N108" i="51"/>
  <c r="N107" i="51"/>
  <c r="N106" i="51"/>
  <c r="N105" i="51"/>
  <c r="N104" i="51"/>
  <c r="N103" i="51"/>
  <c r="N102" i="51"/>
  <c r="N101" i="51"/>
  <c r="N100" i="51"/>
  <c r="N99" i="51"/>
  <c r="N98" i="51"/>
  <c r="N97" i="51"/>
  <c r="N96" i="51"/>
  <c r="N95" i="51"/>
  <c r="N94" i="51"/>
  <c r="N93" i="51"/>
  <c r="N92" i="51"/>
  <c r="N91" i="51"/>
  <c r="N90" i="51"/>
  <c r="N89" i="51"/>
  <c r="N88" i="51"/>
  <c r="N87" i="51"/>
  <c r="N86" i="51"/>
  <c r="N85" i="51"/>
  <c r="N84" i="51"/>
  <c r="N83" i="51"/>
  <c r="N82" i="51"/>
  <c r="N81" i="51"/>
  <c r="N80" i="51"/>
  <c r="N79" i="51"/>
  <c r="N78" i="51"/>
  <c r="N77" i="51"/>
  <c r="N76" i="51"/>
  <c r="N75" i="51"/>
  <c r="N74" i="51"/>
  <c r="N73" i="51"/>
  <c r="N72" i="51"/>
  <c r="N71" i="51"/>
  <c r="N70" i="51"/>
  <c r="N69" i="51"/>
  <c r="N68" i="51"/>
  <c r="N67" i="51"/>
  <c r="N66" i="51"/>
  <c r="N65" i="51"/>
  <c r="N64" i="51"/>
  <c r="N63" i="51"/>
  <c r="N62" i="51"/>
  <c r="N61" i="51"/>
  <c r="N60" i="51"/>
  <c r="N59" i="51"/>
  <c r="N58" i="51"/>
  <c r="N57" i="51"/>
  <c r="N56" i="51"/>
  <c r="N55" i="51"/>
  <c r="N54" i="51"/>
  <c r="N53" i="51"/>
  <c r="N52" i="51"/>
  <c r="N51" i="51"/>
  <c r="N50" i="51"/>
  <c r="N49" i="51"/>
  <c r="N48" i="51"/>
  <c r="N47" i="51"/>
  <c r="N46" i="51"/>
  <c r="N45" i="51"/>
  <c r="N44" i="51"/>
  <c r="N43" i="51"/>
  <c r="N42" i="51"/>
  <c r="N41" i="51"/>
  <c r="N40" i="51"/>
  <c r="N39" i="51"/>
  <c r="N38" i="51"/>
  <c r="N37" i="51"/>
  <c r="N36" i="51"/>
  <c r="N35" i="51"/>
  <c r="N34" i="51"/>
  <c r="N33" i="51"/>
  <c r="N32" i="51"/>
  <c r="N31" i="51"/>
  <c r="N30" i="51"/>
  <c r="N29" i="51"/>
  <c r="N28" i="51"/>
  <c r="N27" i="51"/>
  <c r="N26" i="51"/>
  <c r="N25" i="51"/>
  <c r="N24" i="51"/>
  <c r="N23" i="51"/>
  <c r="N22" i="51"/>
  <c r="N21" i="51"/>
  <c r="N514" i="50"/>
  <c r="N513" i="50"/>
  <c r="N512" i="50"/>
  <c r="N511" i="50"/>
  <c r="N510" i="50"/>
  <c r="N509" i="50"/>
  <c r="N508" i="50"/>
  <c r="N507" i="50"/>
  <c r="N506" i="50"/>
  <c r="N505" i="50"/>
  <c r="N504" i="50"/>
  <c r="N503" i="50"/>
  <c r="N502" i="50"/>
  <c r="N501" i="50"/>
  <c r="N500" i="50"/>
  <c r="N499" i="50"/>
  <c r="N498" i="50"/>
  <c r="N497" i="50"/>
  <c r="N496" i="50"/>
  <c r="N495" i="50"/>
  <c r="N494" i="50"/>
  <c r="N493" i="50"/>
  <c r="N492" i="50"/>
  <c r="N491" i="50"/>
  <c r="N490" i="50"/>
  <c r="N489" i="50"/>
  <c r="N488" i="50"/>
  <c r="N487" i="50"/>
  <c r="N486" i="50"/>
  <c r="N485" i="50"/>
  <c r="N484" i="50"/>
  <c r="N483" i="50"/>
  <c r="N482" i="50"/>
  <c r="N481" i="50"/>
  <c r="N480" i="50"/>
  <c r="N479" i="50"/>
  <c r="N478" i="50"/>
  <c r="N477" i="50"/>
  <c r="N476" i="50"/>
  <c r="N475" i="50"/>
  <c r="N474" i="50"/>
  <c r="N473" i="50"/>
  <c r="N472" i="50"/>
  <c r="N471" i="50"/>
  <c r="N470" i="50"/>
  <c r="N469" i="50"/>
  <c r="N468" i="50"/>
  <c r="N467" i="50"/>
  <c r="N466" i="50"/>
  <c r="N465" i="50"/>
  <c r="N464" i="50"/>
  <c r="N463" i="50"/>
  <c r="N462" i="50"/>
  <c r="N461" i="50"/>
  <c r="N460" i="50"/>
  <c r="N459" i="50"/>
  <c r="N458" i="50"/>
  <c r="N457" i="50"/>
  <c r="N456" i="50"/>
  <c r="N455" i="50"/>
  <c r="N454" i="50"/>
  <c r="N453" i="50"/>
  <c r="N452" i="50"/>
  <c r="N451" i="50"/>
  <c r="N450" i="50"/>
  <c r="N449" i="50"/>
  <c r="N448" i="50"/>
  <c r="N447" i="50"/>
  <c r="N446" i="50"/>
  <c r="N445" i="50"/>
  <c r="N444" i="50"/>
  <c r="N443" i="50"/>
  <c r="N442" i="50"/>
  <c r="N441" i="50"/>
  <c r="N440" i="50"/>
  <c r="N439" i="50"/>
  <c r="N438" i="50"/>
  <c r="N437" i="50"/>
  <c r="N436" i="50"/>
  <c r="N435" i="50"/>
  <c r="N434" i="50"/>
  <c r="N433" i="50"/>
  <c r="N432" i="50"/>
  <c r="N431" i="50"/>
  <c r="N430" i="50"/>
  <c r="N429" i="50"/>
  <c r="N428" i="50"/>
  <c r="N427" i="50"/>
  <c r="N426" i="50"/>
  <c r="N425" i="50"/>
  <c r="N424" i="50"/>
  <c r="N423" i="50"/>
  <c r="N422" i="50"/>
  <c r="N421" i="50"/>
  <c r="N420" i="50"/>
  <c r="N419" i="50"/>
  <c r="N418" i="50"/>
  <c r="N417" i="50"/>
  <c r="N416" i="50"/>
  <c r="N415" i="50"/>
  <c r="N414" i="50"/>
  <c r="N413" i="50"/>
  <c r="N412" i="50"/>
  <c r="N411" i="50"/>
  <c r="N410" i="50"/>
  <c r="N409" i="50"/>
  <c r="N408" i="50"/>
  <c r="N407" i="50"/>
  <c r="N406" i="50"/>
  <c r="N405" i="50"/>
  <c r="N404" i="50"/>
  <c r="N403" i="50"/>
  <c r="N402" i="50"/>
  <c r="N401" i="50"/>
  <c r="N400" i="50"/>
  <c r="N399" i="50"/>
  <c r="N398" i="50"/>
  <c r="N397" i="50"/>
  <c r="N396" i="50"/>
  <c r="N395" i="50"/>
  <c r="N394" i="50"/>
  <c r="N393" i="50"/>
  <c r="N392" i="50"/>
  <c r="N391" i="50"/>
  <c r="N390" i="50"/>
  <c r="N389" i="50"/>
  <c r="N388" i="50"/>
  <c r="N387" i="50"/>
  <c r="N386" i="50"/>
  <c r="N385" i="50"/>
  <c r="N384" i="50"/>
  <c r="N383" i="50"/>
  <c r="N382" i="50"/>
  <c r="N381" i="50"/>
  <c r="N380" i="50"/>
  <c r="N379" i="50"/>
  <c r="N378" i="50"/>
  <c r="N377" i="50"/>
  <c r="N376" i="50"/>
  <c r="N375" i="50"/>
  <c r="N374" i="50"/>
  <c r="N373" i="50"/>
  <c r="N372" i="50"/>
  <c r="N371" i="50"/>
  <c r="N370" i="50"/>
  <c r="N369" i="50"/>
  <c r="N368" i="50"/>
  <c r="N367" i="50"/>
  <c r="N366" i="50"/>
  <c r="N365" i="50"/>
  <c r="N364" i="50"/>
  <c r="N363" i="50"/>
  <c r="N362" i="50"/>
  <c r="N361" i="50"/>
  <c r="N360" i="50"/>
  <c r="N359" i="50"/>
  <c r="N358" i="50"/>
  <c r="N357" i="50"/>
  <c r="N356" i="50"/>
  <c r="N355" i="50"/>
  <c r="N354" i="50"/>
  <c r="N353" i="50"/>
  <c r="N352" i="50"/>
  <c r="N351" i="50"/>
  <c r="N350" i="50"/>
  <c r="N349" i="50"/>
  <c r="N348" i="50"/>
  <c r="N347" i="50"/>
  <c r="N346" i="50"/>
  <c r="N345" i="50"/>
  <c r="N344" i="50"/>
  <c r="N343" i="50"/>
  <c r="N342" i="50"/>
  <c r="N341" i="50"/>
  <c r="N340" i="50"/>
  <c r="N339" i="50"/>
  <c r="N338" i="50"/>
  <c r="N337" i="50"/>
  <c r="N336" i="50"/>
  <c r="N335" i="50"/>
  <c r="N334" i="50"/>
  <c r="N333" i="50"/>
  <c r="N332" i="50"/>
  <c r="N331" i="50"/>
  <c r="N330" i="50"/>
  <c r="N329" i="50"/>
  <c r="N328" i="50"/>
  <c r="N327" i="50"/>
  <c r="N326" i="50"/>
  <c r="N325" i="50"/>
  <c r="N324" i="50"/>
  <c r="N323" i="50"/>
  <c r="N322" i="50"/>
  <c r="N321" i="50"/>
  <c r="N320" i="50"/>
  <c r="N319" i="50"/>
  <c r="N318" i="50"/>
  <c r="N317" i="50"/>
  <c r="N316" i="50"/>
  <c r="N315" i="50"/>
  <c r="N314" i="50"/>
  <c r="N313" i="50"/>
  <c r="N312" i="50"/>
  <c r="N311" i="50"/>
  <c r="N310" i="50"/>
  <c r="N309" i="50"/>
  <c r="N308" i="50"/>
  <c r="N307" i="50"/>
  <c r="N306" i="50"/>
  <c r="N305" i="50"/>
  <c r="N304" i="50"/>
  <c r="N303" i="50"/>
  <c r="N302" i="50"/>
  <c r="N301" i="50"/>
  <c r="N300" i="50"/>
  <c r="N299" i="50"/>
  <c r="N298" i="50"/>
  <c r="N297" i="50"/>
  <c r="N296" i="50"/>
  <c r="N295" i="50"/>
  <c r="N294" i="50"/>
  <c r="N293" i="50"/>
  <c r="N292" i="50"/>
  <c r="N291" i="50"/>
  <c r="N290" i="50"/>
  <c r="N289" i="50"/>
  <c r="N288" i="50"/>
  <c r="N287" i="50"/>
  <c r="N286" i="50"/>
  <c r="N285" i="50"/>
  <c r="N284" i="50"/>
  <c r="N283" i="50"/>
  <c r="N282" i="50"/>
  <c r="N281" i="50"/>
  <c r="N280" i="50"/>
  <c r="N279" i="50"/>
  <c r="N278" i="50"/>
  <c r="N277" i="50"/>
  <c r="N276" i="50"/>
  <c r="N275" i="50"/>
  <c r="N274" i="50"/>
  <c r="N273" i="50"/>
  <c r="N272" i="50"/>
  <c r="N271" i="50"/>
  <c r="N270" i="50"/>
  <c r="N269" i="50"/>
  <c r="N268" i="50"/>
  <c r="N267" i="50"/>
  <c r="N266" i="50"/>
  <c r="N265" i="50"/>
  <c r="N264" i="50"/>
  <c r="N263" i="50"/>
  <c r="N262" i="50"/>
  <c r="N261" i="50"/>
  <c r="N260" i="50"/>
  <c r="N259" i="50"/>
  <c r="N258" i="50"/>
  <c r="N257" i="50"/>
  <c r="N256" i="50"/>
  <c r="N255" i="50"/>
  <c r="N254" i="50"/>
  <c r="N253" i="50"/>
  <c r="N252" i="50"/>
  <c r="N251" i="50"/>
  <c r="N250" i="50"/>
  <c r="N249" i="50"/>
  <c r="N248" i="50"/>
  <c r="N247" i="50"/>
  <c r="N246" i="50"/>
  <c r="N245" i="50"/>
  <c r="N244" i="50"/>
  <c r="N243" i="50"/>
  <c r="N242" i="50"/>
  <c r="N241" i="50"/>
  <c r="N240" i="50"/>
  <c r="N239" i="50"/>
  <c r="N238" i="50"/>
  <c r="N237" i="50"/>
  <c r="N236" i="50"/>
  <c r="N235" i="50"/>
  <c r="N234" i="50"/>
  <c r="N233" i="50"/>
  <c r="N232" i="50"/>
  <c r="N231" i="50"/>
  <c r="N230" i="50"/>
  <c r="N229" i="50"/>
  <c r="N228" i="50"/>
  <c r="N227" i="50"/>
  <c r="N226" i="50"/>
  <c r="N225" i="50"/>
  <c r="N224" i="50"/>
  <c r="N223" i="50"/>
  <c r="N222" i="50"/>
  <c r="N221" i="50"/>
  <c r="N220" i="50"/>
  <c r="N219" i="50"/>
  <c r="N218" i="50"/>
  <c r="N217" i="50"/>
  <c r="N216" i="50"/>
  <c r="N215" i="50"/>
  <c r="N214" i="50"/>
  <c r="N213" i="50"/>
  <c r="N212" i="50"/>
  <c r="N211" i="50"/>
  <c r="N210" i="50"/>
  <c r="N209" i="50"/>
  <c r="N208" i="50"/>
  <c r="N207" i="50"/>
  <c r="N206" i="50"/>
  <c r="N205" i="50"/>
  <c r="N204" i="50"/>
  <c r="N203" i="50"/>
  <c r="N202" i="50"/>
  <c r="N201" i="50"/>
  <c r="N200" i="50"/>
  <c r="N199" i="50"/>
  <c r="N198" i="50"/>
  <c r="N197" i="50"/>
  <c r="N196" i="50"/>
  <c r="N195" i="50"/>
  <c r="N194" i="50"/>
  <c r="N193" i="50"/>
  <c r="N192" i="50"/>
  <c r="N191" i="50"/>
  <c r="N190" i="50"/>
  <c r="N189" i="50"/>
  <c r="N188" i="50"/>
  <c r="N187" i="50"/>
  <c r="N186" i="50"/>
  <c r="N185" i="50"/>
  <c r="N184" i="50"/>
  <c r="N183" i="50"/>
  <c r="N182" i="50"/>
  <c r="N181" i="50"/>
  <c r="N180" i="50"/>
  <c r="N179" i="50"/>
  <c r="N178" i="50"/>
  <c r="N177" i="50"/>
  <c r="N176" i="50"/>
  <c r="N175" i="50"/>
  <c r="N174" i="50"/>
  <c r="N173" i="50"/>
  <c r="N172" i="50"/>
  <c r="N171" i="50"/>
  <c r="N170" i="50"/>
  <c r="N169" i="50"/>
  <c r="N168" i="50"/>
  <c r="N167" i="50"/>
  <c r="N166" i="50"/>
  <c r="N165" i="50"/>
  <c r="N164" i="50"/>
  <c r="N163" i="50"/>
  <c r="N162" i="50"/>
  <c r="N161" i="50"/>
  <c r="N160" i="50"/>
  <c r="N159" i="50"/>
  <c r="N158" i="50"/>
  <c r="N157" i="50"/>
  <c r="N156" i="50"/>
  <c r="N155" i="50"/>
  <c r="N154" i="50"/>
  <c r="N153" i="50"/>
  <c r="N152" i="50"/>
  <c r="N151" i="50"/>
  <c r="N150" i="50"/>
  <c r="N149" i="50"/>
  <c r="N148" i="50"/>
  <c r="N147" i="50"/>
  <c r="N146" i="50"/>
  <c r="N145" i="50"/>
  <c r="N144" i="50"/>
  <c r="N143" i="50"/>
  <c r="N142" i="50"/>
  <c r="N141" i="50"/>
  <c r="N140" i="50"/>
  <c r="N139" i="50"/>
  <c r="N138" i="50"/>
  <c r="N137" i="50"/>
  <c r="N136" i="50"/>
  <c r="N135" i="50"/>
  <c r="N134" i="50"/>
  <c r="N133" i="50"/>
  <c r="N132" i="50"/>
  <c r="N131" i="50"/>
  <c r="N130" i="50"/>
  <c r="N129" i="50"/>
  <c r="N128" i="50"/>
  <c r="N127" i="50"/>
  <c r="N126" i="50"/>
  <c r="N125" i="50"/>
  <c r="N124" i="50"/>
  <c r="N123" i="50"/>
  <c r="N122" i="50"/>
  <c r="N121" i="50"/>
  <c r="N120" i="50"/>
  <c r="N119" i="50"/>
  <c r="N118" i="50"/>
  <c r="N117" i="50"/>
  <c r="N116" i="50"/>
  <c r="N115" i="50"/>
  <c r="N114" i="50"/>
  <c r="N113" i="50"/>
  <c r="N112" i="50"/>
  <c r="N111" i="50"/>
  <c r="N110" i="50"/>
  <c r="N109" i="50"/>
  <c r="N108" i="50"/>
  <c r="N107" i="50"/>
  <c r="N106" i="50"/>
  <c r="N105" i="50"/>
  <c r="N104" i="50"/>
  <c r="N103" i="50"/>
  <c r="N102" i="50"/>
  <c r="N101" i="50"/>
  <c r="N100" i="50"/>
  <c r="N99" i="50"/>
  <c r="N98" i="50"/>
  <c r="N97" i="50"/>
  <c r="N96" i="50"/>
  <c r="N95" i="50"/>
  <c r="N94" i="50"/>
  <c r="N93" i="50"/>
  <c r="N92" i="50"/>
  <c r="N91" i="50"/>
  <c r="N90" i="50"/>
  <c r="N89" i="50"/>
  <c r="N88" i="50"/>
  <c r="N87" i="50"/>
  <c r="N86" i="50"/>
  <c r="N85" i="50"/>
  <c r="N84" i="50"/>
  <c r="N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N49" i="50"/>
  <c r="N48" i="50"/>
  <c r="N47" i="50"/>
  <c r="N46" i="50"/>
  <c r="N45" i="50"/>
  <c r="N44" i="50"/>
  <c r="N43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N29" i="50"/>
  <c r="N28" i="50"/>
  <c r="N27" i="50"/>
  <c r="N26" i="50"/>
  <c r="N25" i="50"/>
  <c r="N24" i="50"/>
  <c r="N23" i="50"/>
  <c r="N22" i="50"/>
  <c r="N21" i="50"/>
  <c r="N20" i="50"/>
  <c r="N514" i="49"/>
  <c r="N513" i="49"/>
  <c r="N512" i="49"/>
  <c r="N511" i="49"/>
  <c r="N510" i="49"/>
  <c r="N509" i="49"/>
  <c r="N508" i="49"/>
  <c r="N507" i="49"/>
  <c r="N506" i="49"/>
  <c r="N505" i="49"/>
  <c r="N504" i="49"/>
  <c r="N503" i="49"/>
  <c r="N502" i="49"/>
  <c r="N501" i="49"/>
  <c r="N500" i="49"/>
  <c r="N499" i="49"/>
  <c r="N498" i="49"/>
  <c r="N497" i="49"/>
  <c r="N496" i="49"/>
  <c r="N495" i="49"/>
  <c r="N494" i="49"/>
  <c r="N493" i="49"/>
  <c r="N492" i="49"/>
  <c r="N491" i="49"/>
  <c r="N490" i="49"/>
  <c r="N489" i="49"/>
  <c r="N488" i="49"/>
  <c r="N487" i="49"/>
  <c r="N486" i="49"/>
  <c r="N485" i="49"/>
  <c r="N484" i="49"/>
  <c r="N483" i="49"/>
  <c r="N482" i="49"/>
  <c r="N481" i="49"/>
  <c r="N480" i="49"/>
  <c r="N479" i="49"/>
  <c r="N478" i="49"/>
  <c r="N477" i="49"/>
  <c r="N476" i="49"/>
  <c r="N475" i="49"/>
  <c r="N474" i="49"/>
  <c r="N473" i="49"/>
  <c r="N472" i="49"/>
  <c r="N471" i="49"/>
  <c r="N470" i="49"/>
  <c r="N469" i="49"/>
  <c r="N468" i="49"/>
  <c r="N467" i="49"/>
  <c r="N466" i="49"/>
  <c r="N465" i="49"/>
  <c r="N464" i="49"/>
  <c r="N463" i="49"/>
  <c r="N462" i="49"/>
  <c r="N461" i="49"/>
  <c r="N460" i="49"/>
  <c r="N459" i="49"/>
  <c r="N458" i="49"/>
  <c r="N457" i="49"/>
  <c r="N456" i="49"/>
  <c r="N455" i="49"/>
  <c r="N454" i="49"/>
  <c r="N453" i="49"/>
  <c r="N452" i="49"/>
  <c r="N451" i="49"/>
  <c r="N450" i="49"/>
  <c r="N449" i="49"/>
  <c r="N448" i="49"/>
  <c r="N447" i="49"/>
  <c r="N446" i="49"/>
  <c r="N445" i="49"/>
  <c r="N444" i="49"/>
  <c r="N443" i="49"/>
  <c r="N442" i="49"/>
  <c r="N441" i="49"/>
  <c r="N440" i="49"/>
  <c r="N439" i="49"/>
  <c r="N438" i="49"/>
  <c r="N437" i="49"/>
  <c r="N436" i="49"/>
  <c r="N435" i="49"/>
  <c r="N434" i="49"/>
  <c r="N433" i="49"/>
  <c r="N432" i="49"/>
  <c r="N431" i="49"/>
  <c r="N430" i="49"/>
  <c r="N429" i="49"/>
  <c r="N428" i="49"/>
  <c r="N427" i="49"/>
  <c r="N426" i="49"/>
  <c r="N425" i="49"/>
  <c r="N424" i="49"/>
  <c r="N423" i="49"/>
  <c r="N422" i="49"/>
  <c r="N421" i="49"/>
  <c r="N420" i="49"/>
  <c r="N419" i="49"/>
  <c r="N418" i="49"/>
  <c r="N417" i="49"/>
  <c r="N416" i="49"/>
  <c r="N415" i="49"/>
  <c r="N414" i="49"/>
  <c r="N413" i="49"/>
  <c r="N412" i="49"/>
  <c r="N411" i="49"/>
  <c r="N410" i="49"/>
  <c r="N409" i="49"/>
  <c r="N408" i="49"/>
  <c r="N407" i="49"/>
  <c r="N406" i="49"/>
  <c r="N405" i="49"/>
  <c r="N404" i="49"/>
  <c r="N403" i="49"/>
  <c r="N402" i="49"/>
  <c r="N401" i="49"/>
  <c r="N400" i="49"/>
  <c r="N399" i="49"/>
  <c r="N398" i="49"/>
  <c r="N397" i="49"/>
  <c r="N396" i="49"/>
  <c r="N395" i="49"/>
  <c r="N394" i="49"/>
  <c r="N393" i="49"/>
  <c r="N392" i="49"/>
  <c r="N391" i="49"/>
  <c r="N390" i="49"/>
  <c r="N389" i="49"/>
  <c r="N388" i="49"/>
  <c r="N387" i="49"/>
  <c r="N386" i="49"/>
  <c r="N385" i="49"/>
  <c r="N384" i="49"/>
  <c r="N383" i="49"/>
  <c r="N382" i="49"/>
  <c r="N381" i="49"/>
  <c r="N380" i="49"/>
  <c r="N379" i="49"/>
  <c r="N378" i="49"/>
  <c r="N377" i="49"/>
  <c r="N376" i="49"/>
  <c r="N375" i="49"/>
  <c r="N374" i="49"/>
  <c r="N373" i="49"/>
  <c r="N372" i="49"/>
  <c r="N371" i="49"/>
  <c r="N370" i="49"/>
  <c r="N369" i="49"/>
  <c r="N368" i="49"/>
  <c r="N367" i="49"/>
  <c r="N366" i="49"/>
  <c r="N365" i="49"/>
  <c r="N364" i="49"/>
  <c r="N363" i="49"/>
  <c r="N362" i="49"/>
  <c r="N361" i="49"/>
  <c r="N360" i="49"/>
  <c r="N359" i="49"/>
  <c r="N358" i="49"/>
  <c r="N357" i="49"/>
  <c r="N356" i="49"/>
  <c r="N355" i="49"/>
  <c r="N354" i="49"/>
  <c r="N353" i="49"/>
  <c r="N352" i="49"/>
  <c r="N351" i="49"/>
  <c r="N350" i="49"/>
  <c r="N349" i="49"/>
  <c r="N348" i="49"/>
  <c r="N347" i="49"/>
  <c r="N346" i="49"/>
  <c r="N345" i="49"/>
  <c r="N344" i="49"/>
  <c r="N343" i="49"/>
  <c r="N342" i="49"/>
  <c r="N341" i="49"/>
  <c r="N340" i="49"/>
  <c r="N339" i="49"/>
  <c r="N338" i="49"/>
  <c r="N337" i="49"/>
  <c r="N336" i="49"/>
  <c r="N335" i="49"/>
  <c r="N334" i="49"/>
  <c r="N333" i="49"/>
  <c r="N332" i="49"/>
  <c r="N331" i="49"/>
  <c r="N330" i="49"/>
  <c r="N329" i="49"/>
  <c r="N328" i="49"/>
  <c r="N327" i="49"/>
  <c r="N326" i="49"/>
  <c r="N325" i="49"/>
  <c r="N324" i="49"/>
  <c r="N323" i="49"/>
  <c r="N322" i="49"/>
  <c r="N321" i="49"/>
  <c r="N320" i="49"/>
  <c r="N319" i="49"/>
  <c r="N318" i="49"/>
  <c r="N317" i="49"/>
  <c r="N316" i="49"/>
  <c r="N315" i="49"/>
  <c r="N314" i="49"/>
  <c r="N313" i="49"/>
  <c r="N312" i="49"/>
  <c r="N311" i="49"/>
  <c r="N310" i="49"/>
  <c r="N309" i="49"/>
  <c r="N308" i="49"/>
  <c r="N307" i="49"/>
  <c r="N306" i="49"/>
  <c r="N305" i="49"/>
  <c r="N304" i="49"/>
  <c r="N303" i="49"/>
  <c r="N302" i="49"/>
  <c r="N301" i="49"/>
  <c r="N300" i="49"/>
  <c r="N299" i="49"/>
  <c r="N298" i="49"/>
  <c r="N297" i="49"/>
  <c r="N296" i="49"/>
  <c r="N295" i="49"/>
  <c r="N294" i="49"/>
  <c r="N293" i="49"/>
  <c r="N292" i="49"/>
  <c r="N291" i="49"/>
  <c r="N290" i="49"/>
  <c r="N289" i="49"/>
  <c r="N288" i="49"/>
  <c r="N287" i="49"/>
  <c r="N286" i="49"/>
  <c r="N285" i="49"/>
  <c r="N284" i="49"/>
  <c r="N283" i="49"/>
  <c r="N282" i="49"/>
  <c r="N281" i="49"/>
  <c r="N280" i="49"/>
  <c r="N279" i="49"/>
  <c r="N278" i="49"/>
  <c r="N277" i="49"/>
  <c r="N276" i="49"/>
  <c r="N275" i="49"/>
  <c r="N274" i="49"/>
  <c r="N273" i="49"/>
  <c r="N272" i="49"/>
  <c r="N271" i="49"/>
  <c r="N270" i="49"/>
  <c r="N269" i="49"/>
  <c r="N268" i="49"/>
  <c r="N267" i="49"/>
  <c r="N266" i="49"/>
  <c r="N265" i="49"/>
  <c r="N264" i="49"/>
  <c r="N263" i="49"/>
  <c r="N262" i="49"/>
  <c r="N261" i="49"/>
  <c r="N260" i="49"/>
  <c r="N259" i="49"/>
  <c r="N258" i="49"/>
  <c r="N257" i="49"/>
  <c r="N256" i="49"/>
  <c r="N255" i="49"/>
  <c r="N254" i="49"/>
  <c r="N253" i="49"/>
  <c r="N252" i="49"/>
  <c r="N251" i="49"/>
  <c r="N250" i="49"/>
  <c r="N249" i="49"/>
  <c r="N248" i="49"/>
  <c r="N247" i="49"/>
  <c r="N246" i="49"/>
  <c r="N245" i="49"/>
  <c r="N244" i="49"/>
  <c r="N243" i="49"/>
  <c r="N242" i="49"/>
  <c r="N241" i="49"/>
  <c r="N240" i="49"/>
  <c r="N239" i="49"/>
  <c r="N238" i="49"/>
  <c r="N237" i="49"/>
  <c r="N236" i="49"/>
  <c r="N235" i="49"/>
  <c r="N234" i="49"/>
  <c r="N233" i="49"/>
  <c r="N232" i="49"/>
  <c r="N231" i="49"/>
  <c r="N230" i="49"/>
  <c r="N229" i="49"/>
  <c r="N228" i="49"/>
  <c r="N227" i="49"/>
  <c r="N226" i="49"/>
  <c r="N225" i="49"/>
  <c r="N224" i="49"/>
  <c r="N223" i="49"/>
  <c r="N222" i="49"/>
  <c r="N221" i="49"/>
  <c r="N220" i="49"/>
  <c r="N219" i="49"/>
  <c r="N218" i="49"/>
  <c r="N217" i="49"/>
  <c r="N216" i="49"/>
  <c r="N215" i="49"/>
  <c r="N214" i="49"/>
  <c r="N213" i="49"/>
  <c r="N212" i="49"/>
  <c r="N211" i="49"/>
  <c r="N210" i="49"/>
  <c r="N209" i="49"/>
  <c r="N208" i="49"/>
  <c r="N207" i="49"/>
  <c r="N206" i="49"/>
  <c r="N205" i="49"/>
  <c r="N204" i="49"/>
  <c r="N203" i="49"/>
  <c r="N202" i="49"/>
  <c r="N201" i="49"/>
  <c r="N200" i="49"/>
  <c r="N199" i="49"/>
  <c r="N198" i="49"/>
  <c r="N197" i="49"/>
  <c r="N196" i="49"/>
  <c r="N195" i="49"/>
  <c r="N194" i="49"/>
  <c r="N193" i="49"/>
  <c r="N192" i="49"/>
  <c r="N191" i="49"/>
  <c r="N190" i="49"/>
  <c r="N189" i="49"/>
  <c r="N188" i="49"/>
  <c r="N187" i="49"/>
  <c r="N186" i="49"/>
  <c r="N185" i="49"/>
  <c r="N184" i="49"/>
  <c r="N183" i="49"/>
  <c r="N182" i="49"/>
  <c r="N181" i="49"/>
  <c r="N180" i="49"/>
  <c r="N179" i="49"/>
  <c r="N178" i="49"/>
  <c r="N177" i="49"/>
  <c r="N176" i="49"/>
  <c r="N175" i="49"/>
  <c r="N174" i="49"/>
  <c r="N173" i="49"/>
  <c r="N172" i="49"/>
  <c r="N171" i="49"/>
  <c r="N170" i="49"/>
  <c r="N169" i="49"/>
  <c r="N168" i="49"/>
  <c r="N167" i="49"/>
  <c r="N166" i="49"/>
  <c r="N165" i="49"/>
  <c r="N164" i="49"/>
  <c r="N163" i="49"/>
  <c r="N162" i="49"/>
  <c r="N161" i="49"/>
  <c r="N160" i="49"/>
  <c r="N159" i="49"/>
  <c r="N158" i="49"/>
  <c r="N157" i="49"/>
  <c r="N156" i="49"/>
  <c r="N155" i="49"/>
  <c r="N154" i="49"/>
  <c r="N153" i="49"/>
  <c r="N152" i="49"/>
  <c r="N151" i="49"/>
  <c r="N150" i="49"/>
  <c r="N149" i="49"/>
  <c r="N148" i="49"/>
  <c r="N147" i="49"/>
  <c r="N146" i="49"/>
  <c r="N145" i="49"/>
  <c r="N144" i="49"/>
  <c r="N143" i="49"/>
  <c r="N142" i="49"/>
  <c r="N141" i="49"/>
  <c r="N140" i="49"/>
  <c r="N139" i="49"/>
  <c r="N138" i="49"/>
  <c r="N137" i="49"/>
  <c r="N136" i="49"/>
  <c r="N135" i="49"/>
  <c r="N134" i="49"/>
  <c r="N133" i="49"/>
  <c r="N132" i="49"/>
  <c r="N131" i="49"/>
  <c r="N130" i="49"/>
  <c r="N129" i="49"/>
  <c r="N128" i="49"/>
  <c r="N127" i="49"/>
  <c r="N126" i="49"/>
  <c r="N125" i="49"/>
  <c r="N124" i="49"/>
  <c r="N123" i="49"/>
  <c r="N122" i="49"/>
  <c r="N121" i="49"/>
  <c r="N120" i="49"/>
  <c r="N119" i="49"/>
  <c r="N118" i="49"/>
  <c r="N117" i="49"/>
  <c r="N116" i="49"/>
  <c r="N115" i="49"/>
  <c r="N114" i="49"/>
  <c r="N113" i="49"/>
  <c r="N112" i="49"/>
  <c r="N111" i="49"/>
  <c r="N110" i="49"/>
  <c r="N109" i="49"/>
  <c r="N108" i="49"/>
  <c r="N107" i="49"/>
  <c r="N106" i="49"/>
  <c r="N105" i="49"/>
  <c r="N104" i="49"/>
  <c r="N103" i="49"/>
  <c r="N102" i="49"/>
  <c r="N101" i="49"/>
  <c r="N100" i="49"/>
  <c r="N99" i="49"/>
  <c r="N98" i="49"/>
  <c r="N97" i="49"/>
  <c r="N96" i="49"/>
  <c r="N95" i="49"/>
  <c r="N94" i="49"/>
  <c r="N93" i="49"/>
  <c r="N92" i="49"/>
  <c r="N91" i="49"/>
  <c r="N90" i="49"/>
  <c r="N89" i="49"/>
  <c r="N88" i="49"/>
  <c r="N87" i="49"/>
  <c r="N86" i="49"/>
  <c r="N85" i="49"/>
  <c r="N84" i="49"/>
  <c r="N83" i="49"/>
  <c r="N82" i="49"/>
  <c r="N81" i="49"/>
  <c r="N80" i="49"/>
  <c r="N79" i="49"/>
  <c r="N78" i="49"/>
  <c r="N77" i="49"/>
  <c r="N76" i="49"/>
  <c r="N75" i="49"/>
  <c r="N74" i="49"/>
  <c r="N73" i="49"/>
  <c r="N72" i="49"/>
  <c r="N71" i="49"/>
  <c r="N70" i="49"/>
  <c r="N69" i="49"/>
  <c r="N68" i="49"/>
  <c r="N67" i="49"/>
  <c r="N66" i="49"/>
  <c r="N65" i="49"/>
  <c r="N64" i="49"/>
  <c r="N63" i="49"/>
  <c r="N62" i="49"/>
  <c r="N61" i="49"/>
  <c r="N60" i="49"/>
  <c r="N59" i="49"/>
  <c r="N58" i="49"/>
  <c r="N57" i="49"/>
  <c r="N56" i="49"/>
  <c r="N55" i="49"/>
  <c r="N54" i="49"/>
  <c r="N53" i="49"/>
  <c r="N52" i="49"/>
  <c r="N51" i="49"/>
  <c r="N50" i="49"/>
  <c r="N49" i="49"/>
  <c r="N48" i="49"/>
  <c r="N47" i="49"/>
  <c r="N46" i="49"/>
  <c r="N45" i="49"/>
  <c r="N44" i="49"/>
  <c r="N43" i="49"/>
  <c r="N42" i="49"/>
  <c r="N41" i="49"/>
  <c r="N40" i="49"/>
  <c r="N39" i="49"/>
  <c r="N38" i="49"/>
  <c r="N37" i="49"/>
  <c r="N36" i="49"/>
  <c r="N35" i="49"/>
  <c r="N34" i="49"/>
  <c r="N33" i="49"/>
  <c r="N32" i="49"/>
  <c r="N31" i="49"/>
  <c r="N30" i="49"/>
  <c r="N29" i="49"/>
  <c r="N28" i="49"/>
  <c r="N27" i="49"/>
  <c r="N26" i="49"/>
  <c r="N25" i="49"/>
  <c r="N24" i="49"/>
  <c r="N23" i="49"/>
  <c r="N22" i="49"/>
  <c r="N21" i="49"/>
  <c r="N20" i="49"/>
  <c r="N514" i="48"/>
  <c r="N513" i="48"/>
  <c r="N512" i="48"/>
  <c r="N511" i="48"/>
  <c r="N510" i="48"/>
  <c r="N509" i="48"/>
  <c r="N508" i="48"/>
  <c r="N507" i="48"/>
  <c r="N506" i="48"/>
  <c r="N505" i="48"/>
  <c r="N504" i="48"/>
  <c r="N503" i="48"/>
  <c r="N502" i="48"/>
  <c r="N501" i="48"/>
  <c r="N500" i="48"/>
  <c r="N499" i="48"/>
  <c r="N498" i="48"/>
  <c r="N497" i="48"/>
  <c r="N496" i="48"/>
  <c r="N495" i="48"/>
  <c r="N494" i="48"/>
  <c r="N493" i="48"/>
  <c r="N492" i="48"/>
  <c r="N491" i="48"/>
  <c r="N490" i="48"/>
  <c r="N489" i="48"/>
  <c r="N488" i="48"/>
  <c r="N487" i="48"/>
  <c r="N486" i="48"/>
  <c r="N485" i="48"/>
  <c r="N484" i="48"/>
  <c r="N483" i="48"/>
  <c r="N482" i="48"/>
  <c r="N481" i="48"/>
  <c r="N480" i="48"/>
  <c r="N479" i="48"/>
  <c r="N478" i="48"/>
  <c r="N477" i="48"/>
  <c r="N476" i="48"/>
  <c r="N475" i="48"/>
  <c r="N474" i="48"/>
  <c r="N473" i="48"/>
  <c r="N472" i="48"/>
  <c r="N471" i="48"/>
  <c r="N470" i="48"/>
  <c r="N469" i="48"/>
  <c r="N468" i="48"/>
  <c r="N467" i="48"/>
  <c r="N466" i="48"/>
  <c r="N465" i="48"/>
  <c r="N464" i="48"/>
  <c r="N463" i="48"/>
  <c r="N462" i="48"/>
  <c r="N461" i="48"/>
  <c r="N460" i="48"/>
  <c r="N459" i="48"/>
  <c r="N458" i="48"/>
  <c r="N457" i="48"/>
  <c r="N456" i="48"/>
  <c r="N455" i="48"/>
  <c r="N454" i="48"/>
  <c r="N453" i="48"/>
  <c r="N452" i="48"/>
  <c r="N451" i="48"/>
  <c r="N450" i="48"/>
  <c r="N449" i="48"/>
  <c r="N448" i="48"/>
  <c r="N447" i="48"/>
  <c r="N446" i="48"/>
  <c r="N445" i="48"/>
  <c r="N444" i="48"/>
  <c r="N443" i="48"/>
  <c r="N442" i="48"/>
  <c r="N441" i="48"/>
  <c r="N440" i="48"/>
  <c r="N439" i="48"/>
  <c r="N438" i="48"/>
  <c r="N437" i="48"/>
  <c r="N436" i="48"/>
  <c r="N435" i="48"/>
  <c r="N434" i="48"/>
  <c r="N433" i="48"/>
  <c r="N432" i="48"/>
  <c r="N431" i="48"/>
  <c r="N430" i="48"/>
  <c r="N429" i="48"/>
  <c r="N428" i="48"/>
  <c r="N427" i="48"/>
  <c r="N426" i="48"/>
  <c r="N425" i="48"/>
  <c r="N424" i="48"/>
  <c r="N423" i="48"/>
  <c r="N422" i="48"/>
  <c r="N421" i="48"/>
  <c r="N420" i="48"/>
  <c r="N419" i="48"/>
  <c r="N418" i="48"/>
  <c r="N417" i="48"/>
  <c r="N416" i="48"/>
  <c r="N415" i="48"/>
  <c r="N414" i="48"/>
  <c r="N413" i="48"/>
  <c r="N412" i="48"/>
  <c r="N411" i="48"/>
  <c r="N410" i="48"/>
  <c r="N409" i="48"/>
  <c r="N408" i="48"/>
  <c r="N407" i="48"/>
  <c r="N406" i="48"/>
  <c r="N405" i="48"/>
  <c r="N404" i="48"/>
  <c r="N403" i="48"/>
  <c r="N402" i="48"/>
  <c r="N401" i="48"/>
  <c r="N400" i="48"/>
  <c r="N399" i="48"/>
  <c r="N398" i="48"/>
  <c r="N397" i="48"/>
  <c r="N396" i="48"/>
  <c r="N395" i="48"/>
  <c r="N394" i="48"/>
  <c r="N393" i="48"/>
  <c r="N392" i="48"/>
  <c r="N391" i="48"/>
  <c r="N390" i="48"/>
  <c r="N389" i="48"/>
  <c r="N388" i="48"/>
  <c r="N387" i="48"/>
  <c r="N386" i="48"/>
  <c r="N385" i="48"/>
  <c r="N384" i="48"/>
  <c r="N383" i="48"/>
  <c r="N382" i="48"/>
  <c r="N381" i="48"/>
  <c r="N380" i="48"/>
  <c r="N379" i="48"/>
  <c r="N378" i="48"/>
  <c r="N377" i="48"/>
  <c r="N376" i="48"/>
  <c r="N375" i="48"/>
  <c r="N374" i="48"/>
  <c r="N373" i="48"/>
  <c r="N372" i="48"/>
  <c r="N371" i="48"/>
  <c r="N370" i="48"/>
  <c r="N369" i="48"/>
  <c r="N368" i="48"/>
  <c r="N367" i="48"/>
  <c r="N366" i="48"/>
  <c r="N365" i="48"/>
  <c r="N364" i="48"/>
  <c r="N363" i="48"/>
  <c r="N362" i="48"/>
  <c r="N361" i="48"/>
  <c r="N360" i="48"/>
  <c r="N359" i="48"/>
  <c r="N358" i="48"/>
  <c r="N357" i="48"/>
  <c r="N356" i="48"/>
  <c r="N355" i="48"/>
  <c r="N354" i="48"/>
  <c r="N353" i="48"/>
  <c r="N352" i="48"/>
  <c r="N351" i="48"/>
  <c r="N350" i="48"/>
  <c r="N349" i="48"/>
  <c r="N348" i="48"/>
  <c r="N347" i="48"/>
  <c r="N346" i="48"/>
  <c r="N345" i="48"/>
  <c r="N344" i="48"/>
  <c r="N343" i="48"/>
  <c r="N342" i="48"/>
  <c r="N341" i="48"/>
  <c r="N340" i="48"/>
  <c r="N339" i="48"/>
  <c r="N338" i="48"/>
  <c r="N337" i="48"/>
  <c r="N336" i="48"/>
  <c r="N335" i="48"/>
  <c r="N334" i="48"/>
  <c r="N333" i="48"/>
  <c r="N332" i="48"/>
  <c r="N331" i="48"/>
  <c r="N330" i="48"/>
  <c r="N329" i="48"/>
  <c r="N328" i="48"/>
  <c r="N327" i="48"/>
  <c r="N326" i="48"/>
  <c r="N325" i="48"/>
  <c r="N324" i="48"/>
  <c r="N323" i="48"/>
  <c r="N322" i="48"/>
  <c r="N321" i="48"/>
  <c r="N320" i="48"/>
  <c r="N319" i="48"/>
  <c r="N318" i="48"/>
  <c r="N317" i="48"/>
  <c r="N316" i="48"/>
  <c r="N315" i="48"/>
  <c r="N314" i="48"/>
  <c r="N313" i="48"/>
  <c r="N312" i="48"/>
  <c r="N311" i="48"/>
  <c r="N310" i="48"/>
  <c r="N309" i="48"/>
  <c r="N308" i="48"/>
  <c r="N307" i="48"/>
  <c r="N306" i="48"/>
  <c r="N305" i="48"/>
  <c r="N304" i="48"/>
  <c r="N303" i="48"/>
  <c r="N302" i="48"/>
  <c r="N301" i="48"/>
  <c r="N300" i="48"/>
  <c r="N299" i="48"/>
  <c r="N298" i="48"/>
  <c r="N297" i="48"/>
  <c r="N296" i="48"/>
  <c r="N295" i="48"/>
  <c r="N294" i="48"/>
  <c r="N293" i="48"/>
  <c r="N292" i="48"/>
  <c r="N291" i="48"/>
  <c r="N290" i="48"/>
  <c r="N289" i="48"/>
  <c r="N288" i="48"/>
  <c r="N287" i="48"/>
  <c r="N286" i="48"/>
  <c r="N285" i="48"/>
  <c r="N284" i="48"/>
  <c r="N283" i="48"/>
  <c r="N282" i="48"/>
  <c r="N281" i="48"/>
  <c r="N280" i="48"/>
  <c r="N279" i="48"/>
  <c r="N278" i="48"/>
  <c r="N277" i="48"/>
  <c r="N276" i="48"/>
  <c r="N275" i="48"/>
  <c r="N274" i="48"/>
  <c r="N273" i="48"/>
  <c r="N272" i="48"/>
  <c r="N271" i="48"/>
  <c r="N270" i="48"/>
  <c r="N269" i="48"/>
  <c r="N268" i="48"/>
  <c r="N267" i="48"/>
  <c r="N266" i="48"/>
  <c r="N265" i="48"/>
  <c r="N264" i="48"/>
  <c r="N263" i="48"/>
  <c r="N262" i="48"/>
  <c r="N261" i="48"/>
  <c r="N260" i="48"/>
  <c r="N259" i="48"/>
  <c r="N258" i="48"/>
  <c r="N257" i="48"/>
  <c r="N256" i="48"/>
  <c r="N255" i="48"/>
  <c r="N254" i="48"/>
  <c r="N253" i="48"/>
  <c r="N252" i="48"/>
  <c r="N251" i="48"/>
  <c r="N250" i="48"/>
  <c r="N249" i="48"/>
  <c r="N248" i="48"/>
  <c r="N247" i="48"/>
  <c r="N246" i="48"/>
  <c r="N245" i="48"/>
  <c r="N244" i="48"/>
  <c r="N243" i="48"/>
  <c r="N242" i="48"/>
  <c r="N241" i="48"/>
  <c r="N240" i="48"/>
  <c r="N239" i="48"/>
  <c r="N238" i="48"/>
  <c r="N237" i="48"/>
  <c r="N236" i="48"/>
  <c r="N235" i="48"/>
  <c r="N234" i="48"/>
  <c r="N233" i="48"/>
  <c r="N232" i="48"/>
  <c r="N231" i="48"/>
  <c r="N230" i="48"/>
  <c r="N229" i="48"/>
  <c r="N228" i="48"/>
  <c r="N227" i="48"/>
  <c r="N226" i="48"/>
  <c r="N225" i="48"/>
  <c r="N224" i="48"/>
  <c r="N223" i="48"/>
  <c r="N222" i="48"/>
  <c r="N221" i="48"/>
  <c r="N220" i="48"/>
  <c r="N219" i="48"/>
  <c r="N218" i="48"/>
  <c r="N217" i="48"/>
  <c r="N216" i="48"/>
  <c r="N215" i="48"/>
  <c r="N214" i="48"/>
  <c r="N213" i="48"/>
  <c r="N212" i="48"/>
  <c r="N211" i="48"/>
  <c r="N210" i="48"/>
  <c r="N209" i="48"/>
  <c r="N208" i="48"/>
  <c r="N207" i="48"/>
  <c r="N206" i="48"/>
  <c r="N205" i="48"/>
  <c r="N204" i="48"/>
  <c r="N203" i="48"/>
  <c r="N202" i="48"/>
  <c r="N201" i="48"/>
  <c r="N200" i="48"/>
  <c r="N199" i="48"/>
  <c r="N198" i="48"/>
  <c r="N197" i="48"/>
  <c r="N196" i="48"/>
  <c r="N195" i="48"/>
  <c r="N194" i="48"/>
  <c r="N193" i="48"/>
  <c r="N192" i="48"/>
  <c r="N191" i="48"/>
  <c r="N190" i="48"/>
  <c r="N189" i="48"/>
  <c r="N188" i="48"/>
  <c r="N187" i="48"/>
  <c r="N186" i="48"/>
  <c r="N185" i="48"/>
  <c r="N184" i="48"/>
  <c r="N183" i="48"/>
  <c r="N182" i="48"/>
  <c r="N181" i="48"/>
  <c r="N180" i="48"/>
  <c r="N179" i="48"/>
  <c r="N178" i="48"/>
  <c r="N177" i="48"/>
  <c r="N176" i="48"/>
  <c r="N175" i="48"/>
  <c r="N174" i="48"/>
  <c r="N173" i="48"/>
  <c r="N172" i="48"/>
  <c r="N171" i="48"/>
  <c r="N170" i="48"/>
  <c r="N169" i="48"/>
  <c r="N168" i="48"/>
  <c r="N167" i="48"/>
  <c r="N166" i="48"/>
  <c r="N165" i="48"/>
  <c r="N164" i="48"/>
  <c r="N163" i="48"/>
  <c r="N162" i="48"/>
  <c r="N161" i="48"/>
  <c r="N160" i="48"/>
  <c r="N159" i="48"/>
  <c r="N158" i="48"/>
  <c r="N157" i="48"/>
  <c r="N156" i="48"/>
  <c r="N155" i="48"/>
  <c r="N154" i="48"/>
  <c r="N153" i="48"/>
  <c r="N152" i="48"/>
  <c r="N151" i="48"/>
  <c r="N150" i="48"/>
  <c r="N149" i="48"/>
  <c r="N148" i="48"/>
  <c r="N147" i="48"/>
  <c r="N146" i="48"/>
  <c r="N145" i="48"/>
  <c r="N144" i="48"/>
  <c r="N143" i="48"/>
  <c r="N142" i="48"/>
  <c r="N141" i="48"/>
  <c r="N140" i="48"/>
  <c r="N139" i="48"/>
  <c r="N138" i="48"/>
  <c r="N137" i="48"/>
  <c r="N136" i="48"/>
  <c r="N135" i="48"/>
  <c r="N134" i="48"/>
  <c r="N133" i="48"/>
  <c r="N132" i="48"/>
  <c r="N131" i="48"/>
  <c r="N130" i="48"/>
  <c r="N129" i="48"/>
  <c r="N128" i="48"/>
  <c r="N127" i="48"/>
  <c r="N126" i="48"/>
  <c r="N125" i="48"/>
  <c r="N124" i="48"/>
  <c r="N123" i="48"/>
  <c r="N122" i="48"/>
  <c r="N121" i="48"/>
  <c r="N120" i="48"/>
  <c r="N119" i="48"/>
  <c r="N118" i="48"/>
  <c r="N117" i="48"/>
  <c r="N116" i="48"/>
  <c r="N115" i="48"/>
  <c r="N114" i="48"/>
  <c r="N113" i="48"/>
  <c r="N112" i="48"/>
  <c r="N111" i="48"/>
  <c r="N110" i="48"/>
  <c r="N109" i="48"/>
  <c r="N108" i="48"/>
  <c r="N107" i="48"/>
  <c r="N106" i="48"/>
  <c r="N105" i="48"/>
  <c r="N104" i="48"/>
  <c r="N103" i="48"/>
  <c r="N102" i="48"/>
  <c r="N101" i="48"/>
  <c r="N100" i="48"/>
  <c r="N99" i="48"/>
  <c r="N98" i="48"/>
  <c r="N97" i="48"/>
  <c r="N96" i="48"/>
  <c r="N95" i="48"/>
  <c r="N94" i="48"/>
  <c r="N93" i="48"/>
  <c r="N92" i="48"/>
  <c r="N91" i="48"/>
  <c r="N90" i="48"/>
  <c r="N89" i="48"/>
  <c r="N88" i="48"/>
  <c r="N87" i="48"/>
  <c r="N86" i="48"/>
  <c r="N85" i="48"/>
  <c r="N84" i="48"/>
  <c r="N83" i="48"/>
  <c r="N82" i="48"/>
  <c r="N81" i="48"/>
  <c r="N80" i="48"/>
  <c r="N79" i="48"/>
  <c r="N78" i="48"/>
  <c r="N77" i="48"/>
  <c r="N76" i="48"/>
  <c r="N75" i="48"/>
  <c r="N74" i="48"/>
  <c r="N73" i="48"/>
  <c r="N72" i="48"/>
  <c r="N71" i="48"/>
  <c r="N70" i="48"/>
  <c r="N69" i="48"/>
  <c r="N68" i="48"/>
  <c r="N67" i="48"/>
  <c r="N66" i="48"/>
  <c r="N65" i="48"/>
  <c r="N64" i="48"/>
  <c r="N63" i="48"/>
  <c r="N62" i="48"/>
  <c r="N61" i="48"/>
  <c r="N60" i="48"/>
  <c r="N59" i="48"/>
  <c r="N58" i="48"/>
  <c r="N57" i="48"/>
  <c r="N56" i="48"/>
  <c r="N55" i="48"/>
  <c r="N54" i="48"/>
  <c r="N53" i="48"/>
  <c r="N52" i="48"/>
  <c r="N51" i="48"/>
  <c r="N50" i="48"/>
  <c r="N49" i="48"/>
  <c r="N48" i="48"/>
  <c r="N47" i="48"/>
  <c r="N46" i="48"/>
  <c r="N45" i="48"/>
  <c r="N44" i="48"/>
  <c r="N43" i="48"/>
  <c r="N42" i="48"/>
  <c r="N41" i="48"/>
  <c r="N40" i="48"/>
  <c r="N39" i="48"/>
  <c r="N38" i="48"/>
  <c r="N37" i="48"/>
  <c r="N36" i="48"/>
  <c r="N35" i="48"/>
  <c r="N34" i="48"/>
  <c r="N33" i="48"/>
  <c r="N32" i="48"/>
  <c r="N31" i="48"/>
  <c r="N30" i="48"/>
  <c r="N29" i="48"/>
  <c r="N28" i="48"/>
  <c r="N27" i="48"/>
  <c r="N26" i="48"/>
  <c r="N25" i="48"/>
  <c r="N24" i="48"/>
  <c r="N23" i="48"/>
  <c r="N22" i="48"/>
  <c r="N21" i="48"/>
  <c r="N20" i="48"/>
  <c r="N514" i="47"/>
  <c r="N513" i="47"/>
  <c r="N512" i="47"/>
  <c r="N511" i="47"/>
  <c r="N510" i="47"/>
  <c r="N509" i="47"/>
  <c r="N508" i="47"/>
  <c r="N507" i="47"/>
  <c r="N506" i="47"/>
  <c r="N505" i="47"/>
  <c r="N504" i="47"/>
  <c r="N503" i="47"/>
  <c r="N502" i="47"/>
  <c r="N501" i="47"/>
  <c r="N500" i="47"/>
  <c r="N499" i="47"/>
  <c r="N498" i="47"/>
  <c r="N497" i="47"/>
  <c r="N496" i="47"/>
  <c r="N495" i="47"/>
  <c r="N494" i="47"/>
  <c r="N493" i="47"/>
  <c r="N492" i="47"/>
  <c r="N491" i="47"/>
  <c r="N490" i="47"/>
  <c r="N489" i="47"/>
  <c r="N488" i="47"/>
  <c r="N487" i="47"/>
  <c r="N486" i="47"/>
  <c r="N485" i="47"/>
  <c r="N484" i="47"/>
  <c r="N483" i="47"/>
  <c r="N482" i="47"/>
  <c r="N481" i="47"/>
  <c r="N480" i="47"/>
  <c r="N479" i="47"/>
  <c r="N478" i="47"/>
  <c r="N477" i="47"/>
  <c r="N476" i="47"/>
  <c r="N475" i="47"/>
  <c r="N474" i="47"/>
  <c r="N473" i="47"/>
  <c r="N472" i="47"/>
  <c r="N471" i="47"/>
  <c r="N470" i="47"/>
  <c r="N469" i="47"/>
  <c r="N468" i="47"/>
  <c r="N467" i="47"/>
  <c r="N466" i="47"/>
  <c r="N465" i="47"/>
  <c r="N464" i="47"/>
  <c r="N463" i="47"/>
  <c r="N462" i="47"/>
  <c r="N461" i="47"/>
  <c r="N460" i="47"/>
  <c r="N459" i="47"/>
  <c r="N458" i="47"/>
  <c r="N457" i="47"/>
  <c r="N456" i="47"/>
  <c r="N455" i="47"/>
  <c r="N454" i="47"/>
  <c r="N453" i="47"/>
  <c r="N452" i="47"/>
  <c r="N451" i="47"/>
  <c r="N450" i="47"/>
  <c r="N449" i="47"/>
  <c r="N448" i="47"/>
  <c r="N447" i="47"/>
  <c r="N446" i="47"/>
  <c r="N445" i="47"/>
  <c r="N444" i="47"/>
  <c r="N443" i="47"/>
  <c r="N442" i="47"/>
  <c r="N441" i="47"/>
  <c r="N440" i="47"/>
  <c r="N439" i="47"/>
  <c r="N438" i="47"/>
  <c r="N437" i="47"/>
  <c r="N436" i="47"/>
  <c r="N435" i="47"/>
  <c r="N434" i="47"/>
  <c r="N433" i="47"/>
  <c r="N432" i="47"/>
  <c r="N431" i="47"/>
  <c r="N430" i="47"/>
  <c r="N429" i="47"/>
  <c r="N428" i="47"/>
  <c r="N427" i="47"/>
  <c r="N426" i="47"/>
  <c r="N425" i="47"/>
  <c r="N424" i="47"/>
  <c r="N423" i="47"/>
  <c r="N422" i="47"/>
  <c r="N421" i="47"/>
  <c r="N420" i="47"/>
  <c r="N419" i="47"/>
  <c r="N418" i="47"/>
  <c r="N417" i="47"/>
  <c r="N416" i="47"/>
  <c r="N415" i="47"/>
  <c r="N414" i="47"/>
  <c r="N413" i="47"/>
  <c r="N412" i="47"/>
  <c r="N411" i="47"/>
  <c r="N410" i="47"/>
  <c r="N409" i="47"/>
  <c r="N408" i="47"/>
  <c r="N407" i="47"/>
  <c r="N406" i="47"/>
  <c r="N405" i="47"/>
  <c r="N404" i="47"/>
  <c r="N403" i="47"/>
  <c r="N402" i="47"/>
  <c r="N401" i="47"/>
  <c r="N400" i="47"/>
  <c r="N399" i="47"/>
  <c r="N398" i="47"/>
  <c r="N397" i="47"/>
  <c r="N396" i="47"/>
  <c r="N395" i="47"/>
  <c r="N394" i="47"/>
  <c r="N393" i="47"/>
  <c r="N392" i="47"/>
  <c r="N391" i="47"/>
  <c r="N390" i="47"/>
  <c r="N389" i="47"/>
  <c r="N388" i="47"/>
  <c r="N387" i="47"/>
  <c r="N386" i="47"/>
  <c r="N385" i="47"/>
  <c r="N384" i="47"/>
  <c r="N383" i="47"/>
  <c r="N382" i="47"/>
  <c r="N381" i="47"/>
  <c r="N380" i="47"/>
  <c r="N379" i="47"/>
  <c r="N378" i="47"/>
  <c r="N377" i="47"/>
  <c r="N376" i="47"/>
  <c r="N375" i="47"/>
  <c r="N374" i="47"/>
  <c r="N373" i="47"/>
  <c r="N372" i="47"/>
  <c r="N371" i="47"/>
  <c r="N370" i="47"/>
  <c r="N369" i="47"/>
  <c r="N368" i="47"/>
  <c r="N367" i="47"/>
  <c r="N366" i="47"/>
  <c r="N365" i="47"/>
  <c r="N364" i="47"/>
  <c r="N363" i="47"/>
  <c r="N362" i="47"/>
  <c r="N361" i="47"/>
  <c r="N360" i="47"/>
  <c r="N359" i="47"/>
  <c r="N358" i="47"/>
  <c r="N357" i="47"/>
  <c r="N356" i="47"/>
  <c r="N355" i="47"/>
  <c r="N354" i="47"/>
  <c r="N353" i="47"/>
  <c r="N352" i="47"/>
  <c r="N351" i="47"/>
  <c r="N350" i="47"/>
  <c r="N349" i="47"/>
  <c r="N348" i="47"/>
  <c r="N347" i="47"/>
  <c r="N346" i="47"/>
  <c r="N345" i="47"/>
  <c r="N344" i="47"/>
  <c r="N343" i="47"/>
  <c r="N342" i="47"/>
  <c r="N341" i="47"/>
  <c r="N340" i="47"/>
  <c r="N339" i="47"/>
  <c r="N338" i="47"/>
  <c r="N337" i="47"/>
  <c r="N336" i="47"/>
  <c r="N335" i="47"/>
  <c r="N334" i="47"/>
  <c r="N333" i="47"/>
  <c r="N332" i="47"/>
  <c r="N331" i="47"/>
  <c r="N330" i="47"/>
  <c r="N329" i="47"/>
  <c r="N328" i="47"/>
  <c r="N327" i="47"/>
  <c r="N326" i="47"/>
  <c r="N325" i="47"/>
  <c r="N324" i="47"/>
  <c r="N323" i="47"/>
  <c r="N322" i="47"/>
  <c r="N321" i="47"/>
  <c r="N320" i="47"/>
  <c r="N319" i="47"/>
  <c r="N318" i="47"/>
  <c r="N317" i="47"/>
  <c r="N316" i="47"/>
  <c r="N315" i="47"/>
  <c r="N314" i="47"/>
  <c r="N313" i="47"/>
  <c r="N312" i="47"/>
  <c r="N311" i="47"/>
  <c r="N310" i="47"/>
  <c r="N309" i="47"/>
  <c r="N308" i="47"/>
  <c r="N307" i="47"/>
  <c r="N306" i="47"/>
  <c r="N305" i="47"/>
  <c r="N304" i="47"/>
  <c r="N303" i="47"/>
  <c r="N302" i="47"/>
  <c r="N301" i="47"/>
  <c r="N300" i="47"/>
  <c r="N299" i="47"/>
  <c r="N298" i="47"/>
  <c r="N297" i="47"/>
  <c r="N296" i="47"/>
  <c r="N295" i="47"/>
  <c r="N294" i="47"/>
  <c r="N293" i="47"/>
  <c r="N292" i="47"/>
  <c r="N291" i="47"/>
  <c r="N290" i="47"/>
  <c r="N289" i="47"/>
  <c r="N288" i="47"/>
  <c r="N287" i="47"/>
  <c r="N286" i="47"/>
  <c r="N285" i="47"/>
  <c r="N284" i="47"/>
  <c r="N283" i="47"/>
  <c r="N282" i="47"/>
  <c r="N281" i="47"/>
  <c r="N280" i="47"/>
  <c r="N279" i="47"/>
  <c r="N278" i="47"/>
  <c r="N277" i="47"/>
  <c r="N276" i="47"/>
  <c r="N275" i="47"/>
  <c r="N274" i="47"/>
  <c r="N273" i="47"/>
  <c r="N272" i="47"/>
  <c r="N271" i="47"/>
  <c r="N270" i="47"/>
  <c r="N269" i="47"/>
  <c r="N268" i="47"/>
  <c r="N267" i="47"/>
  <c r="N266" i="47"/>
  <c r="N265" i="47"/>
  <c r="N264" i="47"/>
  <c r="N263" i="47"/>
  <c r="N262" i="47"/>
  <c r="N261" i="47"/>
  <c r="N260" i="47"/>
  <c r="N259" i="47"/>
  <c r="N258" i="47"/>
  <c r="N257" i="47"/>
  <c r="N256" i="47"/>
  <c r="N255" i="47"/>
  <c r="N254" i="47"/>
  <c r="N253" i="47"/>
  <c r="N252" i="47"/>
  <c r="N251" i="47"/>
  <c r="N250" i="47"/>
  <c r="N249" i="47"/>
  <c r="N248" i="47"/>
  <c r="N247" i="47"/>
  <c r="N246" i="47"/>
  <c r="N245" i="47"/>
  <c r="N244" i="47"/>
  <c r="N243" i="47"/>
  <c r="N242" i="47"/>
  <c r="N241" i="47"/>
  <c r="N240" i="47"/>
  <c r="N239" i="47"/>
  <c r="N238" i="47"/>
  <c r="N237" i="47"/>
  <c r="N236" i="47"/>
  <c r="N235" i="47"/>
  <c r="N234" i="47"/>
  <c r="N233" i="47"/>
  <c r="N232" i="47"/>
  <c r="N231" i="47"/>
  <c r="N230" i="47"/>
  <c r="N229" i="47"/>
  <c r="N228" i="47"/>
  <c r="N227" i="47"/>
  <c r="N226" i="47"/>
  <c r="N225" i="47"/>
  <c r="N224" i="47"/>
  <c r="N223" i="47"/>
  <c r="N222" i="47"/>
  <c r="N221" i="47"/>
  <c r="N220" i="47"/>
  <c r="N219" i="47"/>
  <c r="N218" i="47"/>
  <c r="N217" i="47"/>
  <c r="N216" i="47"/>
  <c r="N215" i="47"/>
  <c r="N214" i="47"/>
  <c r="N213" i="47"/>
  <c r="N212" i="47"/>
  <c r="N211" i="47"/>
  <c r="N210" i="47"/>
  <c r="N209" i="47"/>
  <c r="N208" i="47"/>
  <c r="N207" i="47"/>
  <c r="N206" i="47"/>
  <c r="N205" i="47"/>
  <c r="N204" i="47"/>
  <c r="N203" i="47"/>
  <c r="N202" i="47"/>
  <c r="N201" i="47"/>
  <c r="N200" i="47"/>
  <c r="N199" i="47"/>
  <c r="N198" i="47"/>
  <c r="N197" i="47"/>
  <c r="N196" i="47"/>
  <c r="N195" i="47"/>
  <c r="N194" i="47"/>
  <c r="N193" i="47"/>
  <c r="N192" i="47"/>
  <c r="N191" i="47"/>
  <c r="N190" i="47"/>
  <c r="N189" i="47"/>
  <c r="N188" i="47"/>
  <c r="N187" i="47"/>
  <c r="N186" i="47"/>
  <c r="N185" i="47"/>
  <c r="N184" i="47"/>
  <c r="N183" i="47"/>
  <c r="N182" i="47"/>
  <c r="N181" i="47"/>
  <c r="N180" i="47"/>
  <c r="N179" i="47"/>
  <c r="N178" i="47"/>
  <c r="N177" i="47"/>
  <c r="N176" i="47"/>
  <c r="N175" i="47"/>
  <c r="N174" i="47"/>
  <c r="N173" i="47"/>
  <c r="N172" i="47"/>
  <c r="N171" i="47"/>
  <c r="N170" i="47"/>
  <c r="N169" i="47"/>
  <c r="N168" i="47"/>
  <c r="N167" i="47"/>
  <c r="N166" i="47"/>
  <c r="N165" i="47"/>
  <c r="N164" i="47"/>
  <c r="N163" i="47"/>
  <c r="N162" i="47"/>
  <c r="N161" i="47"/>
  <c r="N160" i="47"/>
  <c r="N159" i="47"/>
  <c r="N158" i="47"/>
  <c r="N157" i="47"/>
  <c r="N156" i="47"/>
  <c r="N155" i="47"/>
  <c r="N154" i="47"/>
  <c r="N153" i="47"/>
  <c r="N152" i="47"/>
  <c r="N151" i="47"/>
  <c r="N150" i="47"/>
  <c r="N149" i="47"/>
  <c r="N148" i="47"/>
  <c r="N147" i="47"/>
  <c r="N146" i="47"/>
  <c r="N145" i="47"/>
  <c r="N144" i="47"/>
  <c r="N143" i="47"/>
  <c r="N142" i="47"/>
  <c r="N141" i="47"/>
  <c r="N140" i="47"/>
  <c r="N139" i="47"/>
  <c r="N138" i="47"/>
  <c r="N137" i="47"/>
  <c r="N136" i="47"/>
  <c r="N135" i="47"/>
  <c r="N134" i="47"/>
  <c r="N133" i="47"/>
  <c r="N132" i="47"/>
  <c r="N131" i="47"/>
  <c r="N130" i="47"/>
  <c r="N129" i="47"/>
  <c r="N128" i="47"/>
  <c r="N127" i="47"/>
  <c r="N126" i="47"/>
  <c r="N125" i="47"/>
  <c r="N124" i="47"/>
  <c r="N123" i="47"/>
  <c r="N122" i="47"/>
  <c r="N121" i="47"/>
  <c r="N120" i="47"/>
  <c r="N119" i="47"/>
  <c r="N118" i="47"/>
  <c r="N117" i="47"/>
  <c r="N116" i="47"/>
  <c r="N115" i="47"/>
  <c r="N114" i="47"/>
  <c r="N113" i="47"/>
  <c r="N112" i="47"/>
  <c r="N111" i="47"/>
  <c r="N110" i="47"/>
  <c r="N109" i="47"/>
  <c r="N108" i="47"/>
  <c r="N107" i="47"/>
  <c r="N106" i="47"/>
  <c r="N105" i="47"/>
  <c r="N104" i="47"/>
  <c r="N103" i="47"/>
  <c r="N102" i="47"/>
  <c r="N101" i="47"/>
  <c r="N100" i="47"/>
  <c r="N99" i="47"/>
  <c r="N98" i="47"/>
  <c r="N97" i="47"/>
  <c r="N96" i="47"/>
  <c r="N95" i="47"/>
  <c r="N94" i="47"/>
  <c r="N93" i="47"/>
  <c r="N92" i="47"/>
  <c r="N91" i="47"/>
  <c r="N90" i="47"/>
  <c r="N89" i="47"/>
  <c r="N88" i="47"/>
  <c r="N87" i="47"/>
  <c r="N86" i="47"/>
  <c r="N85" i="47"/>
  <c r="N84" i="47"/>
  <c r="N83" i="47"/>
  <c r="N82" i="47"/>
  <c r="N81" i="47"/>
  <c r="N80" i="47"/>
  <c r="N79" i="47"/>
  <c r="N78" i="47"/>
  <c r="N77" i="47"/>
  <c r="N76" i="47"/>
  <c r="N75" i="47"/>
  <c r="N74" i="47"/>
  <c r="N73" i="47"/>
  <c r="N72" i="47"/>
  <c r="N71" i="47"/>
  <c r="N70" i="47"/>
  <c r="N69" i="47"/>
  <c r="N68" i="47"/>
  <c r="N67" i="47"/>
  <c r="N66" i="47"/>
  <c r="N65" i="47"/>
  <c r="N64" i="47"/>
  <c r="N63" i="47"/>
  <c r="N62" i="47"/>
  <c r="N61" i="47"/>
  <c r="N60" i="47"/>
  <c r="N59" i="47"/>
  <c r="N58" i="47"/>
  <c r="N57" i="47"/>
  <c r="N56" i="47"/>
  <c r="N55" i="47"/>
  <c r="N54" i="47"/>
  <c r="N53" i="47"/>
  <c r="N52" i="47"/>
  <c r="N51" i="47"/>
  <c r="N50" i="47"/>
  <c r="N49" i="47"/>
  <c r="N48" i="47"/>
  <c r="N47" i="47"/>
  <c r="N46" i="47"/>
  <c r="N45" i="47"/>
  <c r="N44" i="47"/>
  <c r="N43" i="47"/>
  <c r="N42" i="47"/>
  <c r="N41" i="47"/>
  <c r="N40" i="47"/>
  <c r="N39" i="47"/>
  <c r="N38" i="47"/>
  <c r="N37" i="47"/>
  <c r="N36" i="47"/>
  <c r="N35" i="47"/>
  <c r="N34" i="47"/>
  <c r="N33" i="47"/>
  <c r="N32" i="47"/>
  <c r="N31" i="47"/>
  <c r="N30" i="47"/>
  <c r="N29" i="47"/>
  <c r="N28" i="47"/>
  <c r="N27" i="47"/>
  <c r="N26" i="47"/>
  <c r="N25" i="47"/>
  <c r="N24" i="47"/>
  <c r="N23" i="47"/>
  <c r="N22" i="47"/>
  <c r="N21" i="47"/>
  <c r="N20" i="47"/>
  <c r="N514" i="46"/>
  <c r="N513" i="46"/>
  <c r="N512" i="46"/>
  <c r="N511" i="46"/>
  <c r="N510" i="46"/>
  <c r="N509" i="46"/>
  <c r="N508" i="46"/>
  <c r="N507" i="46"/>
  <c r="N506" i="46"/>
  <c r="N505" i="46"/>
  <c r="N504" i="46"/>
  <c r="N503" i="46"/>
  <c r="N502" i="46"/>
  <c r="N501" i="46"/>
  <c r="N500" i="46"/>
  <c r="N499" i="46"/>
  <c r="N498" i="46"/>
  <c r="N497" i="46"/>
  <c r="N496" i="46"/>
  <c r="N495" i="46"/>
  <c r="N494" i="46"/>
  <c r="N493" i="46"/>
  <c r="N492" i="46"/>
  <c r="N491" i="46"/>
  <c r="N490" i="46"/>
  <c r="N489" i="46"/>
  <c r="N488" i="46"/>
  <c r="N487" i="46"/>
  <c r="N486" i="46"/>
  <c r="N485" i="46"/>
  <c r="N484" i="46"/>
  <c r="N483" i="46"/>
  <c r="N482" i="46"/>
  <c r="N481" i="46"/>
  <c r="N480" i="46"/>
  <c r="N479" i="46"/>
  <c r="N478" i="46"/>
  <c r="N477" i="46"/>
  <c r="N476" i="46"/>
  <c r="N475" i="46"/>
  <c r="N474" i="46"/>
  <c r="N473" i="46"/>
  <c r="N472" i="46"/>
  <c r="N471" i="46"/>
  <c r="N470" i="46"/>
  <c r="N469" i="46"/>
  <c r="N468" i="46"/>
  <c r="N467" i="46"/>
  <c r="N466" i="46"/>
  <c r="N465" i="46"/>
  <c r="N464" i="46"/>
  <c r="N463" i="46"/>
  <c r="N462" i="46"/>
  <c r="N461" i="46"/>
  <c r="N460" i="46"/>
  <c r="N459" i="46"/>
  <c r="N458" i="46"/>
  <c r="N457" i="46"/>
  <c r="N456" i="46"/>
  <c r="N455" i="46"/>
  <c r="N454" i="46"/>
  <c r="N453" i="46"/>
  <c r="N452" i="46"/>
  <c r="N451" i="46"/>
  <c r="N450" i="46"/>
  <c r="N449" i="46"/>
  <c r="N448" i="46"/>
  <c r="N447" i="46"/>
  <c r="N446" i="46"/>
  <c r="N445" i="46"/>
  <c r="N444" i="46"/>
  <c r="N443" i="46"/>
  <c r="N442" i="46"/>
  <c r="N441" i="46"/>
  <c r="N440" i="46"/>
  <c r="N439" i="46"/>
  <c r="N438" i="46"/>
  <c r="N437" i="46"/>
  <c r="N436" i="46"/>
  <c r="N435" i="46"/>
  <c r="N434" i="46"/>
  <c r="N433" i="46"/>
  <c r="N432" i="46"/>
  <c r="N431" i="46"/>
  <c r="N430" i="46"/>
  <c r="N429" i="46"/>
  <c r="N428" i="46"/>
  <c r="N427" i="46"/>
  <c r="N426" i="46"/>
  <c r="N425" i="46"/>
  <c r="N424" i="46"/>
  <c r="N423" i="46"/>
  <c r="N422" i="46"/>
  <c r="N421" i="46"/>
  <c r="N420" i="46"/>
  <c r="N419" i="46"/>
  <c r="N418" i="46"/>
  <c r="N417" i="46"/>
  <c r="N416" i="46"/>
  <c r="N415" i="46"/>
  <c r="N414" i="46"/>
  <c r="N413" i="46"/>
  <c r="N412" i="46"/>
  <c r="N411" i="46"/>
  <c r="N410" i="46"/>
  <c r="N409" i="46"/>
  <c r="N408" i="46"/>
  <c r="N407" i="46"/>
  <c r="N406" i="46"/>
  <c r="N405" i="46"/>
  <c r="N404" i="46"/>
  <c r="N403" i="46"/>
  <c r="N402" i="46"/>
  <c r="N401" i="46"/>
  <c r="N400" i="46"/>
  <c r="N399" i="46"/>
  <c r="N398" i="46"/>
  <c r="N397" i="46"/>
  <c r="N396" i="46"/>
  <c r="N395" i="46"/>
  <c r="N394" i="46"/>
  <c r="N393" i="46"/>
  <c r="N392" i="46"/>
  <c r="N391" i="46"/>
  <c r="N390" i="46"/>
  <c r="N389" i="46"/>
  <c r="N388" i="46"/>
  <c r="N387" i="46"/>
  <c r="N386" i="46"/>
  <c r="N385" i="46"/>
  <c r="N384" i="46"/>
  <c r="N383" i="46"/>
  <c r="N382" i="46"/>
  <c r="N381" i="46"/>
  <c r="N380" i="46"/>
  <c r="N379" i="46"/>
  <c r="N378" i="46"/>
  <c r="N377" i="46"/>
  <c r="N376" i="46"/>
  <c r="N375" i="46"/>
  <c r="N374" i="46"/>
  <c r="N373" i="46"/>
  <c r="N372" i="46"/>
  <c r="N371" i="46"/>
  <c r="N370" i="46"/>
  <c r="N369" i="46"/>
  <c r="N368" i="46"/>
  <c r="N367" i="46"/>
  <c r="N366" i="46"/>
  <c r="N365" i="46"/>
  <c r="N364" i="46"/>
  <c r="N363" i="46"/>
  <c r="N362" i="46"/>
  <c r="N361" i="46"/>
  <c r="N360" i="46"/>
  <c r="N359" i="46"/>
  <c r="N358" i="46"/>
  <c r="N357" i="46"/>
  <c r="N356" i="46"/>
  <c r="N355" i="46"/>
  <c r="N354" i="46"/>
  <c r="N353" i="46"/>
  <c r="N352" i="46"/>
  <c r="N351" i="46"/>
  <c r="N350" i="46"/>
  <c r="N349" i="46"/>
  <c r="N348" i="46"/>
  <c r="N347" i="46"/>
  <c r="N346" i="46"/>
  <c r="N345" i="46"/>
  <c r="N344" i="46"/>
  <c r="N343" i="46"/>
  <c r="N342" i="46"/>
  <c r="N341" i="46"/>
  <c r="N340" i="46"/>
  <c r="N339" i="46"/>
  <c r="N338" i="46"/>
  <c r="N337" i="46"/>
  <c r="N336" i="46"/>
  <c r="N335" i="46"/>
  <c r="N334" i="46"/>
  <c r="N333" i="46"/>
  <c r="N332" i="46"/>
  <c r="N331" i="46"/>
  <c r="N330" i="46"/>
  <c r="N329" i="46"/>
  <c r="N328" i="46"/>
  <c r="N327" i="46"/>
  <c r="N326" i="46"/>
  <c r="N325" i="46"/>
  <c r="N324" i="46"/>
  <c r="N323" i="46"/>
  <c r="N322" i="46"/>
  <c r="N321" i="46"/>
  <c r="N320" i="46"/>
  <c r="N319" i="46"/>
  <c r="N318" i="46"/>
  <c r="N317" i="46"/>
  <c r="N316" i="46"/>
  <c r="N315" i="46"/>
  <c r="N314" i="46"/>
  <c r="N313" i="46"/>
  <c r="N312" i="46"/>
  <c r="N311" i="46"/>
  <c r="N310" i="46"/>
  <c r="N309" i="46"/>
  <c r="N308" i="46"/>
  <c r="N307" i="46"/>
  <c r="N306" i="46"/>
  <c r="N305" i="46"/>
  <c r="N304" i="46"/>
  <c r="N303" i="46"/>
  <c r="N302" i="46"/>
  <c r="N301" i="46"/>
  <c r="N300" i="46"/>
  <c r="N299" i="46"/>
  <c r="N298" i="46"/>
  <c r="N297" i="46"/>
  <c r="N296" i="46"/>
  <c r="N295" i="46"/>
  <c r="N294" i="46"/>
  <c r="N293" i="46"/>
  <c r="N292" i="46"/>
  <c r="N291" i="46"/>
  <c r="N290" i="46"/>
  <c r="N289" i="46"/>
  <c r="N288" i="46"/>
  <c r="N287" i="46"/>
  <c r="N286" i="46"/>
  <c r="N285" i="46"/>
  <c r="N284" i="46"/>
  <c r="N283" i="46"/>
  <c r="N282" i="46"/>
  <c r="N281" i="46"/>
  <c r="N280" i="46"/>
  <c r="N279" i="46"/>
  <c r="N278" i="46"/>
  <c r="N277" i="46"/>
  <c r="N276" i="46"/>
  <c r="N275" i="46"/>
  <c r="N274" i="46"/>
  <c r="N273" i="46"/>
  <c r="N272" i="46"/>
  <c r="N271" i="46"/>
  <c r="N270" i="46"/>
  <c r="N269" i="46"/>
  <c r="N268" i="46"/>
  <c r="N267" i="46"/>
  <c r="N266" i="46"/>
  <c r="N265" i="46"/>
  <c r="N264" i="46"/>
  <c r="N263" i="46"/>
  <c r="N262" i="46"/>
  <c r="N261" i="46"/>
  <c r="N260" i="46"/>
  <c r="N259" i="46"/>
  <c r="N258" i="46"/>
  <c r="N257" i="46"/>
  <c r="N256" i="46"/>
  <c r="N255" i="46"/>
  <c r="N254" i="46"/>
  <c r="N253" i="46"/>
  <c r="N252" i="46"/>
  <c r="N251" i="46"/>
  <c r="N250" i="46"/>
  <c r="N249" i="46"/>
  <c r="N248" i="46"/>
  <c r="N247" i="46"/>
  <c r="N246" i="46"/>
  <c r="N245" i="46"/>
  <c r="N244" i="46"/>
  <c r="N243" i="46"/>
  <c r="N242" i="46"/>
  <c r="N241" i="46"/>
  <c r="N240" i="46"/>
  <c r="N239" i="46"/>
  <c r="N238" i="46"/>
  <c r="N237" i="46"/>
  <c r="N236" i="46"/>
  <c r="N235" i="46"/>
  <c r="N234" i="46"/>
  <c r="N233" i="46"/>
  <c r="N232" i="46"/>
  <c r="N231" i="46"/>
  <c r="N230" i="46"/>
  <c r="N229" i="46"/>
  <c r="N228" i="46"/>
  <c r="N227" i="46"/>
  <c r="N226" i="46"/>
  <c r="N225" i="46"/>
  <c r="N224" i="46"/>
  <c r="N223" i="46"/>
  <c r="N222" i="46"/>
  <c r="N221" i="46"/>
  <c r="N220" i="46"/>
  <c r="N219" i="46"/>
  <c r="N218" i="46"/>
  <c r="N217" i="46"/>
  <c r="N216" i="46"/>
  <c r="N215" i="46"/>
  <c r="N214" i="46"/>
  <c r="N213" i="46"/>
  <c r="N212" i="46"/>
  <c r="N211" i="46"/>
  <c r="N210" i="46"/>
  <c r="N209" i="46"/>
  <c r="N208" i="46"/>
  <c r="N207" i="46"/>
  <c r="N206" i="46"/>
  <c r="N205" i="46"/>
  <c r="N204" i="46"/>
  <c r="N203" i="46"/>
  <c r="N202" i="46"/>
  <c r="N201" i="46"/>
  <c r="N200" i="46"/>
  <c r="N199" i="46"/>
  <c r="N198" i="46"/>
  <c r="N197" i="46"/>
  <c r="N196" i="46"/>
  <c r="N195" i="46"/>
  <c r="N194" i="46"/>
  <c r="N193" i="46"/>
  <c r="N192" i="46"/>
  <c r="N191" i="46"/>
  <c r="N190" i="46"/>
  <c r="N189" i="46"/>
  <c r="N188" i="46"/>
  <c r="N187" i="46"/>
  <c r="N186" i="46"/>
  <c r="N185" i="46"/>
  <c r="N184" i="46"/>
  <c r="N183" i="46"/>
  <c r="N182" i="46"/>
  <c r="N181" i="46"/>
  <c r="N180" i="46"/>
  <c r="N179" i="46"/>
  <c r="N178" i="46"/>
  <c r="N177" i="46"/>
  <c r="N176" i="46"/>
  <c r="N175" i="46"/>
  <c r="N174" i="46"/>
  <c r="N173" i="46"/>
  <c r="N172" i="46"/>
  <c r="N171" i="46"/>
  <c r="N170" i="46"/>
  <c r="N169" i="46"/>
  <c r="N168" i="46"/>
  <c r="N167" i="46"/>
  <c r="N166" i="46"/>
  <c r="N165" i="46"/>
  <c r="N164" i="46"/>
  <c r="N163" i="46"/>
  <c r="N162" i="46"/>
  <c r="N161" i="46"/>
  <c r="N160" i="46"/>
  <c r="N159" i="46"/>
  <c r="N158" i="46"/>
  <c r="N157" i="46"/>
  <c r="N156" i="46"/>
  <c r="N155" i="46"/>
  <c r="N154" i="46"/>
  <c r="N153" i="46"/>
  <c r="N152" i="46"/>
  <c r="N151" i="46"/>
  <c r="N150" i="46"/>
  <c r="N149" i="46"/>
  <c r="N148" i="46"/>
  <c r="N147" i="46"/>
  <c r="N146" i="46"/>
  <c r="N145" i="46"/>
  <c r="N144" i="46"/>
  <c r="N143" i="46"/>
  <c r="N142" i="46"/>
  <c r="N141" i="46"/>
  <c r="N140" i="46"/>
  <c r="N139" i="46"/>
  <c r="N138" i="46"/>
  <c r="N137" i="46"/>
  <c r="N136" i="46"/>
  <c r="N135" i="46"/>
  <c r="N134" i="46"/>
  <c r="N133" i="46"/>
  <c r="N132" i="46"/>
  <c r="N131" i="46"/>
  <c r="N130" i="46"/>
  <c r="N129" i="46"/>
  <c r="N128" i="46"/>
  <c r="N127" i="46"/>
  <c r="N126" i="46"/>
  <c r="N125" i="46"/>
  <c r="N124" i="46"/>
  <c r="N123" i="46"/>
  <c r="N122" i="46"/>
  <c r="N121" i="46"/>
  <c r="N120" i="46"/>
  <c r="N119" i="46"/>
  <c r="N118" i="46"/>
  <c r="N117" i="46"/>
  <c r="N116" i="46"/>
  <c r="N115" i="46"/>
  <c r="N114" i="46"/>
  <c r="N113" i="46"/>
  <c r="N112" i="46"/>
  <c r="N111" i="46"/>
  <c r="N110" i="46"/>
  <c r="N109" i="46"/>
  <c r="N108" i="46"/>
  <c r="N107" i="46"/>
  <c r="N106" i="46"/>
  <c r="N105" i="46"/>
  <c r="N104" i="46"/>
  <c r="N103" i="46"/>
  <c r="N102" i="46"/>
  <c r="N101" i="46"/>
  <c r="N100" i="46"/>
  <c r="N99" i="46"/>
  <c r="N98" i="46"/>
  <c r="N97" i="46"/>
  <c r="N96" i="46"/>
  <c r="N95" i="46"/>
  <c r="N94" i="46"/>
  <c r="N93" i="46"/>
  <c r="N92" i="46"/>
  <c r="N91" i="46"/>
  <c r="N90" i="46"/>
  <c r="N89" i="46"/>
  <c r="N88" i="46"/>
  <c r="N87" i="46"/>
  <c r="N86" i="46"/>
  <c r="N85" i="46"/>
  <c r="N84" i="46"/>
  <c r="N83" i="46"/>
  <c r="N82" i="46"/>
  <c r="N81" i="46"/>
  <c r="N80" i="46"/>
  <c r="N79" i="46"/>
  <c r="N78" i="46"/>
  <c r="N77" i="46"/>
  <c r="N76" i="46"/>
  <c r="N75" i="46"/>
  <c r="N74" i="46"/>
  <c r="N73" i="46"/>
  <c r="N72" i="46"/>
  <c r="N71" i="46"/>
  <c r="N70" i="46"/>
  <c r="N69" i="46"/>
  <c r="N68" i="46"/>
  <c r="N67" i="46"/>
  <c r="N66" i="46"/>
  <c r="N65" i="46"/>
  <c r="N64" i="46"/>
  <c r="N63" i="46"/>
  <c r="N62" i="46"/>
  <c r="N61" i="46"/>
  <c r="N60" i="46"/>
  <c r="N59" i="46"/>
  <c r="N58" i="46"/>
  <c r="N57" i="46"/>
  <c r="N56" i="46"/>
  <c r="N55" i="46"/>
  <c r="N54" i="46"/>
  <c r="N53" i="46"/>
  <c r="N52" i="46"/>
  <c r="N51" i="46"/>
  <c r="N50" i="46"/>
  <c r="N49" i="46"/>
  <c r="N48" i="46"/>
  <c r="N47" i="46"/>
  <c r="N46" i="46"/>
  <c r="N45" i="46"/>
  <c r="N44" i="46"/>
  <c r="N43" i="46"/>
  <c r="N42" i="46"/>
  <c r="N41" i="46"/>
  <c r="N40" i="46"/>
  <c r="N39" i="46"/>
  <c r="N38" i="46"/>
  <c r="N37" i="46"/>
  <c r="N36" i="46"/>
  <c r="N35" i="46"/>
  <c r="N34" i="46"/>
  <c r="N33" i="46"/>
  <c r="N32" i="46"/>
  <c r="N31" i="46"/>
  <c r="N30" i="46"/>
  <c r="N29" i="46"/>
  <c r="N28" i="46"/>
  <c r="N27" i="46"/>
  <c r="N26" i="46"/>
  <c r="N25" i="46"/>
  <c r="N24" i="46"/>
  <c r="N23" i="46"/>
  <c r="N22" i="46"/>
  <c r="N21" i="46"/>
  <c r="N20" i="46"/>
  <c r="N19" i="46"/>
  <c r="N514" i="45"/>
  <c r="N513" i="45"/>
  <c r="N512" i="45"/>
  <c r="N511" i="45"/>
  <c r="N510" i="45"/>
  <c r="N509" i="45"/>
  <c r="N508" i="45"/>
  <c r="N507" i="45"/>
  <c r="N506" i="45"/>
  <c r="N505" i="45"/>
  <c r="N504" i="45"/>
  <c r="N503" i="45"/>
  <c r="N502" i="45"/>
  <c r="N501" i="45"/>
  <c r="N500" i="45"/>
  <c r="N499" i="45"/>
  <c r="N498" i="45"/>
  <c r="N497" i="45"/>
  <c r="N496" i="45"/>
  <c r="N495" i="45"/>
  <c r="N494" i="45"/>
  <c r="N493" i="45"/>
  <c r="N492" i="45"/>
  <c r="N491" i="45"/>
  <c r="N490" i="45"/>
  <c r="N489" i="45"/>
  <c r="N488" i="45"/>
  <c r="N487" i="45"/>
  <c r="N486" i="45"/>
  <c r="N485" i="45"/>
  <c r="N484" i="45"/>
  <c r="N483" i="45"/>
  <c r="N482" i="45"/>
  <c r="N481" i="45"/>
  <c r="N480" i="45"/>
  <c r="N479" i="45"/>
  <c r="N478" i="45"/>
  <c r="N477" i="45"/>
  <c r="N476" i="45"/>
  <c r="N475" i="45"/>
  <c r="N474" i="45"/>
  <c r="N473" i="45"/>
  <c r="N472" i="45"/>
  <c r="N471" i="45"/>
  <c r="N470" i="45"/>
  <c r="N469" i="45"/>
  <c r="N468" i="45"/>
  <c r="N467" i="45"/>
  <c r="N466" i="45"/>
  <c r="N465" i="45"/>
  <c r="N464" i="45"/>
  <c r="N463" i="45"/>
  <c r="N462" i="45"/>
  <c r="N461" i="45"/>
  <c r="N460" i="45"/>
  <c r="N459" i="45"/>
  <c r="N458" i="45"/>
  <c r="N457" i="45"/>
  <c r="N456" i="45"/>
  <c r="N455" i="45"/>
  <c r="N454" i="45"/>
  <c r="N453" i="45"/>
  <c r="N452" i="45"/>
  <c r="N451" i="45"/>
  <c r="N450" i="45"/>
  <c r="N449" i="45"/>
  <c r="N448" i="45"/>
  <c r="N447" i="45"/>
  <c r="N446" i="45"/>
  <c r="N445" i="45"/>
  <c r="N444" i="45"/>
  <c r="N443" i="45"/>
  <c r="N442" i="45"/>
  <c r="N441" i="45"/>
  <c r="N440" i="45"/>
  <c r="N439" i="45"/>
  <c r="N438" i="45"/>
  <c r="N437" i="45"/>
  <c r="N436" i="45"/>
  <c r="N435" i="45"/>
  <c r="N434" i="45"/>
  <c r="N433" i="45"/>
  <c r="N432" i="45"/>
  <c r="N431" i="45"/>
  <c r="N430" i="45"/>
  <c r="N429" i="45"/>
  <c r="N428" i="45"/>
  <c r="N427" i="45"/>
  <c r="N426" i="45"/>
  <c r="N425" i="45"/>
  <c r="N424" i="45"/>
  <c r="N423" i="45"/>
  <c r="N422" i="45"/>
  <c r="N421" i="45"/>
  <c r="N420" i="45"/>
  <c r="N419" i="45"/>
  <c r="N418" i="45"/>
  <c r="N417" i="45"/>
  <c r="N416" i="45"/>
  <c r="N415" i="45"/>
  <c r="N414" i="45"/>
  <c r="N413" i="45"/>
  <c r="N412" i="45"/>
  <c r="N411" i="45"/>
  <c r="N410" i="45"/>
  <c r="N409" i="45"/>
  <c r="N408" i="45"/>
  <c r="N407" i="45"/>
  <c r="N406" i="45"/>
  <c r="N405" i="45"/>
  <c r="N404" i="45"/>
  <c r="N403" i="45"/>
  <c r="N402" i="45"/>
  <c r="N401" i="45"/>
  <c r="N400" i="45"/>
  <c r="N399" i="45"/>
  <c r="N398" i="45"/>
  <c r="N397" i="45"/>
  <c r="N396" i="45"/>
  <c r="N395" i="45"/>
  <c r="N394" i="45"/>
  <c r="N393" i="45"/>
  <c r="N392" i="45"/>
  <c r="N391" i="45"/>
  <c r="N390" i="45"/>
  <c r="N389" i="45"/>
  <c r="N388" i="45"/>
  <c r="N387" i="45"/>
  <c r="N386" i="45"/>
  <c r="N385" i="45"/>
  <c r="N384" i="45"/>
  <c r="N383" i="45"/>
  <c r="N382" i="45"/>
  <c r="N381" i="45"/>
  <c r="N380" i="45"/>
  <c r="N379" i="45"/>
  <c r="N378" i="45"/>
  <c r="N377" i="45"/>
  <c r="N376" i="45"/>
  <c r="N375" i="45"/>
  <c r="N374" i="45"/>
  <c r="N373" i="45"/>
  <c r="N372" i="45"/>
  <c r="N371" i="45"/>
  <c r="N370" i="45"/>
  <c r="N369" i="45"/>
  <c r="N368" i="45"/>
  <c r="N367" i="45"/>
  <c r="N366" i="45"/>
  <c r="N365" i="45"/>
  <c r="N364" i="45"/>
  <c r="N363" i="45"/>
  <c r="N362" i="45"/>
  <c r="N361" i="45"/>
  <c r="N360" i="45"/>
  <c r="N359" i="45"/>
  <c r="N358" i="45"/>
  <c r="N357" i="45"/>
  <c r="N356" i="45"/>
  <c r="N355" i="45"/>
  <c r="N354" i="45"/>
  <c r="N353" i="45"/>
  <c r="N352" i="45"/>
  <c r="N351" i="45"/>
  <c r="N350" i="45"/>
  <c r="N349" i="45"/>
  <c r="N348" i="45"/>
  <c r="N347" i="45"/>
  <c r="N346" i="45"/>
  <c r="N345" i="45"/>
  <c r="N344" i="45"/>
  <c r="N343" i="45"/>
  <c r="N342" i="45"/>
  <c r="N341" i="45"/>
  <c r="N340" i="45"/>
  <c r="N339" i="45"/>
  <c r="N338" i="45"/>
  <c r="N337" i="45"/>
  <c r="N336" i="45"/>
  <c r="N335" i="45"/>
  <c r="N334" i="45"/>
  <c r="N333" i="45"/>
  <c r="N332" i="45"/>
  <c r="N331" i="45"/>
  <c r="N330" i="45"/>
  <c r="N329" i="45"/>
  <c r="N328" i="45"/>
  <c r="N327" i="45"/>
  <c r="N326" i="45"/>
  <c r="N325" i="45"/>
  <c r="N324" i="45"/>
  <c r="N323" i="45"/>
  <c r="N322" i="45"/>
  <c r="N321" i="45"/>
  <c r="N320" i="45"/>
  <c r="N319" i="45"/>
  <c r="N318" i="45"/>
  <c r="N317" i="45"/>
  <c r="N316" i="45"/>
  <c r="N315" i="45"/>
  <c r="N314" i="45"/>
  <c r="N313" i="45"/>
  <c r="N312" i="45"/>
  <c r="N311" i="45"/>
  <c r="N310" i="45"/>
  <c r="N309" i="45"/>
  <c r="N308" i="45"/>
  <c r="N307" i="45"/>
  <c r="N306" i="45"/>
  <c r="N305" i="45"/>
  <c r="N304" i="45"/>
  <c r="N303" i="45"/>
  <c r="N302" i="45"/>
  <c r="N301" i="45"/>
  <c r="N300" i="45"/>
  <c r="N299" i="45"/>
  <c r="N298" i="45"/>
  <c r="N297" i="45"/>
  <c r="N296" i="45"/>
  <c r="N295" i="45"/>
  <c r="N294" i="45"/>
  <c r="N293" i="45"/>
  <c r="N292" i="45"/>
  <c r="N291" i="45"/>
  <c r="N290" i="45"/>
  <c r="N289" i="45"/>
  <c r="N288" i="45"/>
  <c r="N287" i="45"/>
  <c r="N286" i="45"/>
  <c r="N285" i="45"/>
  <c r="N284" i="45"/>
  <c r="N283" i="45"/>
  <c r="N282" i="45"/>
  <c r="N281" i="45"/>
  <c r="N280" i="45"/>
  <c r="N279" i="45"/>
  <c r="N278" i="45"/>
  <c r="N277" i="45"/>
  <c r="N276" i="45"/>
  <c r="N275" i="45"/>
  <c r="N274" i="45"/>
  <c r="N273" i="45"/>
  <c r="N272" i="45"/>
  <c r="N271" i="45"/>
  <c r="N270" i="45"/>
  <c r="N269" i="45"/>
  <c r="N268" i="45"/>
  <c r="N267" i="45"/>
  <c r="N266" i="45"/>
  <c r="N265" i="45"/>
  <c r="N264" i="45"/>
  <c r="N263" i="45"/>
  <c r="N262" i="45"/>
  <c r="N261" i="45"/>
  <c r="N260" i="45"/>
  <c r="N259" i="45"/>
  <c r="N258" i="45"/>
  <c r="N257" i="45"/>
  <c r="N256" i="45"/>
  <c r="N255" i="45"/>
  <c r="N254" i="45"/>
  <c r="N253" i="45"/>
  <c r="N252" i="45"/>
  <c r="N251" i="45"/>
  <c r="N250" i="45"/>
  <c r="N249" i="45"/>
  <c r="N248" i="45"/>
  <c r="N247" i="45"/>
  <c r="N246" i="45"/>
  <c r="N245" i="45"/>
  <c r="N244" i="45"/>
  <c r="N243" i="45"/>
  <c r="N242" i="45"/>
  <c r="N241" i="45"/>
  <c r="N240" i="45"/>
  <c r="N239" i="45"/>
  <c r="N238" i="45"/>
  <c r="N237" i="45"/>
  <c r="N236" i="45"/>
  <c r="N235" i="45"/>
  <c r="N234" i="45"/>
  <c r="N233" i="45"/>
  <c r="N232" i="45"/>
  <c r="N231" i="45"/>
  <c r="N230" i="45"/>
  <c r="N229" i="45"/>
  <c r="N228" i="45"/>
  <c r="N227" i="45"/>
  <c r="N226" i="45"/>
  <c r="N225" i="45"/>
  <c r="N224" i="45"/>
  <c r="N223" i="45"/>
  <c r="N222" i="45"/>
  <c r="N221" i="45"/>
  <c r="N220" i="45"/>
  <c r="N219" i="45"/>
  <c r="N218" i="45"/>
  <c r="N217" i="45"/>
  <c r="N216" i="45"/>
  <c r="N215" i="45"/>
  <c r="N214" i="45"/>
  <c r="N213" i="45"/>
  <c r="N212" i="45"/>
  <c r="N211" i="45"/>
  <c r="N210" i="45"/>
  <c r="N209" i="45"/>
  <c r="N208" i="45"/>
  <c r="N207" i="45"/>
  <c r="N206" i="45"/>
  <c r="N205" i="45"/>
  <c r="N204" i="45"/>
  <c r="N203" i="45"/>
  <c r="N202" i="45"/>
  <c r="N201" i="45"/>
  <c r="N200" i="45"/>
  <c r="N199" i="45"/>
  <c r="N198" i="45"/>
  <c r="N197" i="45"/>
  <c r="N196" i="45"/>
  <c r="N195" i="45"/>
  <c r="N194" i="45"/>
  <c r="N193" i="45"/>
  <c r="N192" i="45"/>
  <c r="N191" i="45"/>
  <c r="N190" i="45"/>
  <c r="N189" i="45"/>
  <c r="N188" i="45"/>
  <c r="N187" i="45"/>
  <c r="N186" i="45"/>
  <c r="N185" i="45"/>
  <c r="N184" i="45"/>
  <c r="N183" i="45"/>
  <c r="N182" i="45"/>
  <c r="N181" i="45"/>
  <c r="N180" i="45"/>
  <c r="N179" i="45"/>
  <c r="N178" i="45"/>
  <c r="N177" i="45"/>
  <c r="N176" i="45"/>
  <c r="N175" i="45"/>
  <c r="N174" i="45"/>
  <c r="N173" i="45"/>
  <c r="N172" i="45"/>
  <c r="N171" i="45"/>
  <c r="N170" i="45"/>
  <c r="N169" i="45"/>
  <c r="N168" i="45"/>
  <c r="N167" i="45"/>
  <c r="N166" i="45"/>
  <c r="N165" i="45"/>
  <c r="N164" i="45"/>
  <c r="N163" i="45"/>
  <c r="N162" i="45"/>
  <c r="N161" i="45"/>
  <c r="N160" i="45"/>
  <c r="N159" i="45"/>
  <c r="N158" i="45"/>
  <c r="N157" i="45"/>
  <c r="N156" i="45"/>
  <c r="N155" i="45"/>
  <c r="N154" i="45"/>
  <c r="N153" i="45"/>
  <c r="N152" i="45"/>
  <c r="N151" i="45"/>
  <c r="N150" i="45"/>
  <c r="N149" i="45"/>
  <c r="N148" i="45"/>
  <c r="N147" i="45"/>
  <c r="N146" i="45"/>
  <c r="N145" i="45"/>
  <c r="N144" i="45"/>
  <c r="N143" i="45"/>
  <c r="N142" i="45"/>
  <c r="N141" i="45"/>
  <c r="N140" i="45"/>
  <c r="N139" i="45"/>
  <c r="N138" i="45"/>
  <c r="N137" i="45"/>
  <c r="N136" i="45"/>
  <c r="N135" i="45"/>
  <c r="N134" i="45"/>
  <c r="N133" i="45"/>
  <c r="N132" i="45"/>
  <c r="N131" i="45"/>
  <c r="N130" i="45"/>
  <c r="N129" i="45"/>
  <c r="N128" i="45"/>
  <c r="N127" i="45"/>
  <c r="N126" i="45"/>
  <c r="N125" i="45"/>
  <c r="N124" i="45"/>
  <c r="N123" i="45"/>
  <c r="N122" i="45"/>
  <c r="N121" i="45"/>
  <c r="N120" i="45"/>
  <c r="N119" i="45"/>
  <c r="N118" i="45"/>
  <c r="N117" i="45"/>
  <c r="N116" i="45"/>
  <c r="N115" i="45"/>
  <c r="N114" i="45"/>
  <c r="N113" i="45"/>
  <c r="N112" i="45"/>
  <c r="N111" i="45"/>
  <c r="N110" i="45"/>
  <c r="N109" i="45"/>
  <c r="N108" i="45"/>
  <c r="N107" i="45"/>
  <c r="N106" i="45"/>
  <c r="N105" i="45"/>
  <c r="N104" i="45"/>
  <c r="N103" i="45"/>
  <c r="N102" i="45"/>
  <c r="N101" i="45"/>
  <c r="N100" i="45"/>
  <c r="N99" i="45"/>
  <c r="N98" i="45"/>
  <c r="N97" i="45"/>
  <c r="N96" i="45"/>
  <c r="N95" i="45"/>
  <c r="N94" i="45"/>
  <c r="N93" i="45"/>
  <c r="N92" i="45"/>
  <c r="N91" i="45"/>
  <c r="N90" i="45"/>
  <c r="N89" i="45"/>
  <c r="N88" i="45"/>
  <c r="N87" i="45"/>
  <c r="N86" i="45"/>
  <c r="N85" i="45"/>
  <c r="N84" i="45"/>
  <c r="N83" i="45"/>
  <c r="N82" i="45"/>
  <c r="N81" i="45"/>
  <c r="N80" i="45"/>
  <c r="N79" i="45"/>
  <c r="N78" i="45"/>
  <c r="N77" i="45"/>
  <c r="N76" i="45"/>
  <c r="N75" i="45"/>
  <c r="N74" i="45"/>
  <c r="N73" i="45"/>
  <c r="N72" i="45"/>
  <c r="N71" i="45"/>
  <c r="N70" i="45"/>
  <c r="N69" i="45"/>
  <c r="N68" i="45"/>
  <c r="N67" i="45"/>
  <c r="N66" i="45"/>
  <c r="N65" i="45"/>
  <c r="N64" i="45"/>
  <c r="N63" i="45"/>
  <c r="N62" i="45"/>
  <c r="N61" i="45"/>
  <c r="N60" i="45"/>
  <c r="N59" i="45"/>
  <c r="N58" i="45"/>
  <c r="N57" i="45"/>
  <c r="N56" i="45"/>
  <c r="N55" i="45"/>
  <c r="N54" i="45"/>
  <c r="N53" i="45"/>
  <c r="N52" i="45"/>
  <c r="N51" i="45"/>
  <c r="N50" i="45"/>
  <c r="N49" i="45"/>
  <c r="N48" i="45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5" i="45"/>
  <c r="N24" i="45"/>
  <c r="N23" i="45"/>
  <c r="N22" i="45"/>
  <c r="N21" i="45"/>
  <c r="N20" i="45"/>
  <c r="N19" i="45"/>
  <c r="N514" i="44"/>
  <c r="N513" i="44"/>
  <c r="N512" i="44"/>
  <c r="N511" i="44"/>
  <c r="N510" i="44"/>
  <c r="N509" i="44"/>
  <c r="N508" i="44"/>
  <c r="N507" i="44"/>
  <c r="N506" i="44"/>
  <c r="N505" i="44"/>
  <c r="N504" i="44"/>
  <c r="N503" i="44"/>
  <c r="N502" i="44"/>
  <c r="N501" i="44"/>
  <c r="N500" i="44"/>
  <c r="N499" i="44"/>
  <c r="N498" i="44"/>
  <c r="N497" i="44"/>
  <c r="N496" i="44"/>
  <c r="N495" i="44"/>
  <c r="N494" i="44"/>
  <c r="N493" i="44"/>
  <c r="N492" i="44"/>
  <c r="N491" i="44"/>
  <c r="N490" i="44"/>
  <c r="N489" i="44"/>
  <c r="N488" i="44"/>
  <c r="N487" i="44"/>
  <c r="N486" i="44"/>
  <c r="N485" i="44"/>
  <c r="N484" i="44"/>
  <c r="N483" i="44"/>
  <c r="N482" i="44"/>
  <c r="N481" i="44"/>
  <c r="N480" i="44"/>
  <c r="N479" i="44"/>
  <c r="N478" i="44"/>
  <c r="N477" i="44"/>
  <c r="N476" i="44"/>
  <c r="N475" i="44"/>
  <c r="N474" i="44"/>
  <c r="N473" i="44"/>
  <c r="N472" i="44"/>
  <c r="N471" i="44"/>
  <c r="N470" i="44"/>
  <c r="N469" i="44"/>
  <c r="N468" i="44"/>
  <c r="N467" i="44"/>
  <c r="N466" i="44"/>
  <c r="N465" i="44"/>
  <c r="N464" i="44"/>
  <c r="N463" i="44"/>
  <c r="N462" i="44"/>
  <c r="N461" i="44"/>
  <c r="N460" i="44"/>
  <c r="N459" i="44"/>
  <c r="N458" i="44"/>
  <c r="N457" i="44"/>
  <c r="N456" i="44"/>
  <c r="N455" i="44"/>
  <c r="N454" i="44"/>
  <c r="N453" i="44"/>
  <c r="N452" i="44"/>
  <c r="N451" i="44"/>
  <c r="N450" i="44"/>
  <c r="N449" i="44"/>
  <c r="N448" i="44"/>
  <c r="N447" i="44"/>
  <c r="N446" i="44"/>
  <c r="N445" i="44"/>
  <c r="N444" i="44"/>
  <c r="N443" i="44"/>
  <c r="N442" i="44"/>
  <c r="N441" i="44"/>
  <c r="N440" i="44"/>
  <c r="N439" i="44"/>
  <c r="N438" i="44"/>
  <c r="N437" i="44"/>
  <c r="N436" i="44"/>
  <c r="N435" i="44"/>
  <c r="N434" i="44"/>
  <c r="N433" i="44"/>
  <c r="N432" i="44"/>
  <c r="N431" i="44"/>
  <c r="N430" i="44"/>
  <c r="N429" i="44"/>
  <c r="N428" i="44"/>
  <c r="N427" i="44"/>
  <c r="N426" i="44"/>
  <c r="N425" i="44"/>
  <c r="N424" i="44"/>
  <c r="N423" i="44"/>
  <c r="N422" i="44"/>
  <c r="N421" i="44"/>
  <c r="N420" i="44"/>
  <c r="N419" i="44"/>
  <c r="N418" i="44"/>
  <c r="N417" i="44"/>
  <c r="N416" i="44"/>
  <c r="N415" i="44"/>
  <c r="N414" i="44"/>
  <c r="N413" i="44"/>
  <c r="N412" i="44"/>
  <c r="N411" i="44"/>
  <c r="N410" i="44"/>
  <c r="N409" i="44"/>
  <c r="N408" i="44"/>
  <c r="N407" i="44"/>
  <c r="N406" i="44"/>
  <c r="N405" i="44"/>
  <c r="N404" i="44"/>
  <c r="N403" i="44"/>
  <c r="N402" i="44"/>
  <c r="N401" i="44"/>
  <c r="N400" i="44"/>
  <c r="N399" i="44"/>
  <c r="N398" i="44"/>
  <c r="N397" i="44"/>
  <c r="N396" i="44"/>
  <c r="N395" i="44"/>
  <c r="N394" i="44"/>
  <c r="N393" i="44"/>
  <c r="N392" i="44"/>
  <c r="N391" i="44"/>
  <c r="N390" i="44"/>
  <c r="N389" i="44"/>
  <c r="N388" i="44"/>
  <c r="N387" i="44"/>
  <c r="N386" i="44"/>
  <c r="N385" i="44"/>
  <c r="N384" i="44"/>
  <c r="N383" i="44"/>
  <c r="N382" i="44"/>
  <c r="N381" i="44"/>
  <c r="N380" i="44"/>
  <c r="N379" i="44"/>
  <c r="N378" i="44"/>
  <c r="N377" i="44"/>
  <c r="N376" i="44"/>
  <c r="N375" i="44"/>
  <c r="N374" i="44"/>
  <c r="N373" i="44"/>
  <c r="N372" i="44"/>
  <c r="N371" i="44"/>
  <c r="N370" i="44"/>
  <c r="N369" i="44"/>
  <c r="N368" i="44"/>
  <c r="N367" i="44"/>
  <c r="N366" i="44"/>
  <c r="N365" i="44"/>
  <c r="N364" i="44"/>
  <c r="N363" i="44"/>
  <c r="N362" i="44"/>
  <c r="N361" i="44"/>
  <c r="N360" i="44"/>
  <c r="N359" i="44"/>
  <c r="N358" i="44"/>
  <c r="N357" i="44"/>
  <c r="N356" i="44"/>
  <c r="N355" i="44"/>
  <c r="N354" i="44"/>
  <c r="N353" i="44"/>
  <c r="N352" i="44"/>
  <c r="N351" i="44"/>
  <c r="N350" i="44"/>
  <c r="N349" i="44"/>
  <c r="N348" i="44"/>
  <c r="N347" i="44"/>
  <c r="N346" i="44"/>
  <c r="N345" i="44"/>
  <c r="N344" i="44"/>
  <c r="N343" i="44"/>
  <c r="N342" i="44"/>
  <c r="N341" i="44"/>
  <c r="N340" i="44"/>
  <c r="N339" i="44"/>
  <c r="N338" i="44"/>
  <c r="N337" i="44"/>
  <c r="N336" i="44"/>
  <c r="N335" i="44"/>
  <c r="N334" i="44"/>
  <c r="N333" i="44"/>
  <c r="N332" i="44"/>
  <c r="N331" i="44"/>
  <c r="N330" i="44"/>
  <c r="N329" i="44"/>
  <c r="N328" i="44"/>
  <c r="N327" i="44"/>
  <c r="N326" i="44"/>
  <c r="N325" i="44"/>
  <c r="N324" i="44"/>
  <c r="N323" i="44"/>
  <c r="N322" i="44"/>
  <c r="N321" i="44"/>
  <c r="N320" i="44"/>
  <c r="N319" i="44"/>
  <c r="N318" i="44"/>
  <c r="N317" i="44"/>
  <c r="N316" i="44"/>
  <c r="N315" i="44"/>
  <c r="N314" i="44"/>
  <c r="N313" i="44"/>
  <c r="N312" i="44"/>
  <c r="N311" i="44"/>
  <c r="N310" i="44"/>
  <c r="N309" i="44"/>
  <c r="N308" i="44"/>
  <c r="N307" i="44"/>
  <c r="N306" i="44"/>
  <c r="N305" i="44"/>
  <c r="N304" i="44"/>
  <c r="N303" i="44"/>
  <c r="N302" i="44"/>
  <c r="N301" i="44"/>
  <c r="N300" i="44"/>
  <c r="N299" i="44"/>
  <c r="N298" i="44"/>
  <c r="N297" i="44"/>
  <c r="N296" i="44"/>
  <c r="N295" i="44"/>
  <c r="N294" i="44"/>
  <c r="N293" i="44"/>
  <c r="N292" i="44"/>
  <c r="N291" i="44"/>
  <c r="N290" i="44"/>
  <c r="N289" i="44"/>
  <c r="N288" i="44"/>
  <c r="N287" i="44"/>
  <c r="N286" i="44"/>
  <c r="N285" i="44"/>
  <c r="N284" i="44"/>
  <c r="N283" i="44"/>
  <c r="N282" i="44"/>
  <c r="N281" i="44"/>
  <c r="N280" i="44"/>
  <c r="N279" i="44"/>
  <c r="N278" i="44"/>
  <c r="N277" i="44"/>
  <c r="N276" i="44"/>
  <c r="N275" i="44"/>
  <c r="N274" i="44"/>
  <c r="N273" i="44"/>
  <c r="N272" i="44"/>
  <c r="N271" i="44"/>
  <c r="N270" i="44"/>
  <c r="N269" i="44"/>
  <c r="N268" i="44"/>
  <c r="N267" i="44"/>
  <c r="N266" i="44"/>
  <c r="N265" i="44"/>
  <c r="N264" i="44"/>
  <c r="N263" i="44"/>
  <c r="N262" i="44"/>
  <c r="N261" i="44"/>
  <c r="N260" i="44"/>
  <c r="N259" i="44"/>
  <c r="N258" i="44"/>
  <c r="N257" i="44"/>
  <c r="N256" i="44"/>
  <c r="N255" i="44"/>
  <c r="N254" i="44"/>
  <c r="N253" i="44"/>
  <c r="N252" i="44"/>
  <c r="N251" i="44"/>
  <c r="N250" i="44"/>
  <c r="N249" i="44"/>
  <c r="N248" i="44"/>
  <c r="N247" i="44"/>
  <c r="N246" i="44"/>
  <c r="N245" i="44"/>
  <c r="N244" i="44"/>
  <c r="N243" i="44"/>
  <c r="N242" i="44"/>
  <c r="N241" i="44"/>
  <c r="N240" i="44"/>
  <c r="N239" i="44"/>
  <c r="N238" i="44"/>
  <c r="N237" i="44"/>
  <c r="N236" i="44"/>
  <c r="N235" i="44"/>
  <c r="N234" i="44"/>
  <c r="N233" i="44"/>
  <c r="N232" i="44"/>
  <c r="N231" i="44"/>
  <c r="N230" i="44"/>
  <c r="N229" i="44"/>
  <c r="N228" i="44"/>
  <c r="N227" i="44"/>
  <c r="N226" i="44"/>
  <c r="N225" i="44"/>
  <c r="N224" i="44"/>
  <c r="N223" i="44"/>
  <c r="N222" i="44"/>
  <c r="N221" i="44"/>
  <c r="N220" i="44"/>
  <c r="N219" i="44"/>
  <c r="N218" i="44"/>
  <c r="N217" i="44"/>
  <c r="N216" i="44"/>
  <c r="N215" i="44"/>
  <c r="N214" i="44"/>
  <c r="N213" i="44"/>
  <c r="N212" i="44"/>
  <c r="N211" i="44"/>
  <c r="N210" i="44"/>
  <c r="N209" i="44"/>
  <c r="N208" i="44"/>
  <c r="N207" i="44"/>
  <c r="N206" i="44"/>
  <c r="N205" i="44"/>
  <c r="N204" i="44"/>
  <c r="N203" i="44"/>
  <c r="N202" i="44"/>
  <c r="N201" i="44"/>
  <c r="N200" i="44"/>
  <c r="N199" i="44"/>
  <c r="N198" i="44"/>
  <c r="N197" i="44"/>
  <c r="N196" i="44"/>
  <c r="N195" i="44"/>
  <c r="N194" i="44"/>
  <c r="N193" i="44"/>
  <c r="N192" i="44"/>
  <c r="N191" i="44"/>
  <c r="N190" i="44"/>
  <c r="N189" i="44"/>
  <c r="N188" i="44"/>
  <c r="N187" i="44"/>
  <c r="N186" i="44"/>
  <c r="N185" i="44"/>
  <c r="N184" i="44"/>
  <c r="N183" i="44"/>
  <c r="N182" i="44"/>
  <c r="N181" i="44"/>
  <c r="N180" i="44"/>
  <c r="N179" i="44"/>
  <c r="N178" i="44"/>
  <c r="N177" i="44"/>
  <c r="N176" i="44"/>
  <c r="N175" i="44"/>
  <c r="N174" i="44"/>
  <c r="N173" i="44"/>
  <c r="N172" i="44"/>
  <c r="N171" i="44"/>
  <c r="N170" i="44"/>
  <c r="N169" i="44"/>
  <c r="N168" i="44"/>
  <c r="N167" i="44"/>
  <c r="N166" i="44"/>
  <c r="N165" i="44"/>
  <c r="N164" i="44"/>
  <c r="N163" i="44"/>
  <c r="N162" i="44"/>
  <c r="N161" i="44"/>
  <c r="N160" i="44"/>
  <c r="N159" i="44"/>
  <c r="N158" i="44"/>
  <c r="N157" i="44"/>
  <c r="N156" i="44"/>
  <c r="N155" i="44"/>
  <c r="N154" i="44"/>
  <c r="N153" i="44"/>
  <c r="N152" i="44"/>
  <c r="N151" i="44"/>
  <c r="N150" i="44"/>
  <c r="N149" i="44"/>
  <c r="N148" i="44"/>
  <c r="N147" i="44"/>
  <c r="N146" i="44"/>
  <c r="N145" i="44"/>
  <c r="N144" i="44"/>
  <c r="N143" i="44"/>
  <c r="N142" i="44"/>
  <c r="N141" i="44"/>
  <c r="N140" i="44"/>
  <c r="N139" i="44"/>
  <c r="N138" i="44"/>
  <c r="N137" i="44"/>
  <c r="N136" i="44"/>
  <c r="N135" i="44"/>
  <c r="N134" i="44"/>
  <c r="N133" i="44"/>
  <c r="N132" i="44"/>
  <c r="N131" i="44"/>
  <c r="N130" i="44"/>
  <c r="N129" i="44"/>
  <c r="N128" i="44"/>
  <c r="N127" i="44"/>
  <c r="N126" i="44"/>
  <c r="N125" i="44"/>
  <c r="N124" i="44"/>
  <c r="N123" i="44"/>
  <c r="N122" i="44"/>
  <c r="N121" i="44"/>
  <c r="N120" i="44"/>
  <c r="N119" i="44"/>
  <c r="N118" i="44"/>
  <c r="N117" i="44"/>
  <c r="N116" i="44"/>
  <c r="N115" i="44"/>
  <c r="N114" i="44"/>
  <c r="N113" i="44"/>
  <c r="N112" i="44"/>
  <c r="N111" i="44"/>
  <c r="N110" i="44"/>
  <c r="N109" i="44"/>
  <c r="N108" i="44"/>
  <c r="N107" i="44"/>
  <c r="N106" i="44"/>
  <c r="N105" i="44"/>
  <c r="N104" i="44"/>
  <c r="N103" i="44"/>
  <c r="N102" i="44"/>
  <c r="N101" i="44"/>
  <c r="N100" i="44"/>
  <c r="N99" i="44"/>
  <c r="N98" i="44"/>
  <c r="N97" i="44"/>
  <c r="N96" i="44"/>
  <c r="N95" i="44"/>
  <c r="N94" i="44"/>
  <c r="N93" i="44"/>
  <c r="N92" i="44"/>
  <c r="N91" i="44"/>
  <c r="N90" i="44"/>
  <c r="N89" i="44"/>
  <c r="N88" i="44"/>
  <c r="N87" i="44"/>
  <c r="N86" i="44"/>
  <c r="N85" i="44"/>
  <c r="N84" i="44"/>
  <c r="N83" i="44"/>
  <c r="N82" i="44"/>
  <c r="N81" i="44"/>
  <c r="N80" i="44"/>
  <c r="N79" i="44"/>
  <c r="N78" i="44"/>
  <c r="N77" i="44"/>
  <c r="N76" i="44"/>
  <c r="N75" i="44"/>
  <c r="N74" i="44"/>
  <c r="N73" i="44"/>
  <c r="N72" i="44"/>
  <c r="N71" i="44"/>
  <c r="N70" i="44"/>
  <c r="N69" i="44"/>
  <c r="N68" i="44"/>
  <c r="N67" i="44"/>
  <c r="N66" i="44"/>
  <c r="N65" i="44"/>
  <c r="N64" i="44"/>
  <c r="N63" i="44"/>
  <c r="N62" i="44"/>
  <c r="N61" i="44"/>
  <c r="N60" i="44"/>
  <c r="N59" i="44"/>
  <c r="N58" i="44"/>
  <c r="N57" i="44"/>
  <c r="N56" i="44"/>
  <c r="N55" i="44"/>
  <c r="N54" i="44"/>
  <c r="N53" i="44"/>
  <c r="N52" i="44"/>
  <c r="N51" i="44"/>
  <c r="N50" i="44"/>
  <c r="N49" i="44"/>
  <c r="N48" i="44"/>
  <c r="N47" i="44"/>
  <c r="N46" i="44"/>
  <c r="N45" i="44"/>
  <c r="N44" i="44"/>
  <c r="N43" i="44"/>
  <c r="N42" i="44"/>
  <c r="N41" i="44"/>
  <c r="N40" i="44"/>
  <c r="N39" i="44"/>
  <c r="N38" i="44"/>
  <c r="N37" i="44"/>
  <c r="N36" i="44"/>
  <c r="N35" i="44"/>
  <c r="N34" i="44"/>
  <c r="N33" i="44"/>
  <c r="N32" i="44"/>
  <c r="N31" i="44"/>
  <c r="N30" i="44"/>
  <c r="N29" i="44"/>
  <c r="N28" i="44"/>
  <c r="N27" i="44"/>
  <c r="N26" i="44"/>
  <c r="N25" i="44"/>
  <c r="N24" i="44"/>
  <c r="N23" i="44"/>
  <c r="N22" i="44"/>
  <c r="N21" i="44"/>
  <c r="N20" i="44"/>
  <c r="N19" i="44"/>
  <c r="N514" i="43"/>
  <c r="N513" i="43"/>
  <c r="N512" i="43"/>
  <c r="N511" i="43"/>
  <c r="N510" i="43"/>
  <c r="N509" i="43"/>
  <c r="N508" i="43"/>
  <c r="N507" i="43"/>
  <c r="N506" i="43"/>
  <c r="N505" i="43"/>
  <c r="N504" i="43"/>
  <c r="N503" i="43"/>
  <c r="N502" i="43"/>
  <c r="N501" i="43"/>
  <c r="N500" i="43"/>
  <c r="N499" i="43"/>
  <c r="N498" i="43"/>
  <c r="N497" i="43"/>
  <c r="N496" i="43"/>
  <c r="N495" i="43"/>
  <c r="N494" i="43"/>
  <c r="N493" i="43"/>
  <c r="N492" i="43"/>
  <c r="N491" i="43"/>
  <c r="N490" i="43"/>
  <c r="N489" i="43"/>
  <c r="N488" i="43"/>
  <c r="N487" i="43"/>
  <c r="N486" i="43"/>
  <c r="N485" i="43"/>
  <c r="N484" i="43"/>
  <c r="N483" i="43"/>
  <c r="N482" i="43"/>
  <c r="N481" i="43"/>
  <c r="N480" i="43"/>
  <c r="N479" i="43"/>
  <c r="N478" i="43"/>
  <c r="N477" i="43"/>
  <c r="N476" i="43"/>
  <c r="N475" i="43"/>
  <c r="N474" i="43"/>
  <c r="N473" i="43"/>
  <c r="N472" i="43"/>
  <c r="N471" i="43"/>
  <c r="N470" i="43"/>
  <c r="N469" i="43"/>
  <c r="N468" i="43"/>
  <c r="N467" i="43"/>
  <c r="N466" i="43"/>
  <c r="N465" i="43"/>
  <c r="N464" i="43"/>
  <c r="N463" i="43"/>
  <c r="N462" i="43"/>
  <c r="N461" i="43"/>
  <c r="N460" i="43"/>
  <c r="N459" i="43"/>
  <c r="N458" i="43"/>
  <c r="N457" i="43"/>
  <c r="N456" i="43"/>
  <c r="N455" i="43"/>
  <c r="N454" i="43"/>
  <c r="N453" i="43"/>
  <c r="N452" i="43"/>
  <c r="N451" i="43"/>
  <c r="N450" i="43"/>
  <c r="N449" i="43"/>
  <c r="N448" i="43"/>
  <c r="N447" i="43"/>
  <c r="N446" i="43"/>
  <c r="N445" i="43"/>
  <c r="N444" i="43"/>
  <c r="N443" i="43"/>
  <c r="N442" i="43"/>
  <c r="N441" i="43"/>
  <c r="N440" i="43"/>
  <c r="N439" i="43"/>
  <c r="N438" i="43"/>
  <c r="N437" i="43"/>
  <c r="N436" i="43"/>
  <c r="N435" i="43"/>
  <c r="N434" i="43"/>
  <c r="N433" i="43"/>
  <c r="N432" i="43"/>
  <c r="N431" i="43"/>
  <c r="N430" i="43"/>
  <c r="N429" i="43"/>
  <c r="N428" i="43"/>
  <c r="N427" i="43"/>
  <c r="N426" i="43"/>
  <c r="N425" i="43"/>
  <c r="N424" i="43"/>
  <c r="N423" i="43"/>
  <c r="N422" i="43"/>
  <c r="N421" i="43"/>
  <c r="N420" i="43"/>
  <c r="N419" i="43"/>
  <c r="N418" i="43"/>
  <c r="N417" i="43"/>
  <c r="N416" i="43"/>
  <c r="N415" i="43"/>
  <c r="N414" i="43"/>
  <c r="N413" i="43"/>
  <c r="N412" i="43"/>
  <c r="N411" i="43"/>
  <c r="N410" i="43"/>
  <c r="N409" i="43"/>
  <c r="N408" i="43"/>
  <c r="N407" i="43"/>
  <c r="N406" i="43"/>
  <c r="N405" i="43"/>
  <c r="N404" i="43"/>
  <c r="N403" i="43"/>
  <c r="N402" i="43"/>
  <c r="N401" i="43"/>
  <c r="N400" i="43"/>
  <c r="N399" i="43"/>
  <c r="N398" i="43"/>
  <c r="N397" i="43"/>
  <c r="N396" i="43"/>
  <c r="N395" i="43"/>
  <c r="N394" i="43"/>
  <c r="N393" i="43"/>
  <c r="N392" i="43"/>
  <c r="N391" i="43"/>
  <c r="N390" i="43"/>
  <c r="N389" i="43"/>
  <c r="N388" i="43"/>
  <c r="N387" i="43"/>
  <c r="N386" i="43"/>
  <c r="N385" i="43"/>
  <c r="N384" i="43"/>
  <c r="N383" i="43"/>
  <c r="N382" i="43"/>
  <c r="N381" i="43"/>
  <c r="N380" i="43"/>
  <c r="N379" i="43"/>
  <c r="N378" i="43"/>
  <c r="N377" i="43"/>
  <c r="N376" i="43"/>
  <c r="N375" i="43"/>
  <c r="N374" i="43"/>
  <c r="N373" i="43"/>
  <c r="N372" i="43"/>
  <c r="N371" i="43"/>
  <c r="N370" i="43"/>
  <c r="N369" i="43"/>
  <c r="N368" i="43"/>
  <c r="N367" i="43"/>
  <c r="N366" i="43"/>
  <c r="N365" i="43"/>
  <c r="N364" i="43"/>
  <c r="N363" i="43"/>
  <c r="N362" i="43"/>
  <c r="N361" i="43"/>
  <c r="N360" i="43"/>
  <c r="N359" i="43"/>
  <c r="N358" i="43"/>
  <c r="N357" i="43"/>
  <c r="N356" i="43"/>
  <c r="N355" i="43"/>
  <c r="N354" i="43"/>
  <c r="N353" i="43"/>
  <c r="N352" i="43"/>
  <c r="N351" i="43"/>
  <c r="N350" i="43"/>
  <c r="N349" i="43"/>
  <c r="N348" i="43"/>
  <c r="N347" i="43"/>
  <c r="N346" i="43"/>
  <c r="N345" i="43"/>
  <c r="N344" i="43"/>
  <c r="N343" i="43"/>
  <c r="N342" i="43"/>
  <c r="N341" i="43"/>
  <c r="N340" i="43"/>
  <c r="N339" i="43"/>
  <c r="N338" i="43"/>
  <c r="N337" i="43"/>
  <c r="N336" i="43"/>
  <c r="N335" i="43"/>
  <c r="N334" i="43"/>
  <c r="N333" i="43"/>
  <c r="N332" i="43"/>
  <c r="N331" i="43"/>
  <c r="N330" i="43"/>
  <c r="N329" i="43"/>
  <c r="N328" i="43"/>
  <c r="N327" i="43"/>
  <c r="N326" i="43"/>
  <c r="N325" i="43"/>
  <c r="N324" i="43"/>
  <c r="N323" i="43"/>
  <c r="N322" i="43"/>
  <c r="N321" i="43"/>
  <c r="N320" i="43"/>
  <c r="N319" i="43"/>
  <c r="N318" i="43"/>
  <c r="N317" i="43"/>
  <c r="N316" i="43"/>
  <c r="N315" i="43"/>
  <c r="N314" i="43"/>
  <c r="N313" i="43"/>
  <c r="N312" i="43"/>
  <c r="N311" i="43"/>
  <c r="N310" i="43"/>
  <c r="N309" i="43"/>
  <c r="N308" i="43"/>
  <c r="N307" i="43"/>
  <c r="N306" i="43"/>
  <c r="N305" i="43"/>
  <c r="N304" i="43"/>
  <c r="N303" i="43"/>
  <c r="N302" i="43"/>
  <c r="N301" i="43"/>
  <c r="N300" i="43"/>
  <c r="N299" i="43"/>
  <c r="N298" i="43"/>
  <c r="N297" i="43"/>
  <c r="N296" i="43"/>
  <c r="N295" i="43"/>
  <c r="N294" i="43"/>
  <c r="N293" i="43"/>
  <c r="N292" i="43"/>
  <c r="N291" i="43"/>
  <c r="N290" i="43"/>
  <c r="N289" i="43"/>
  <c r="N288" i="43"/>
  <c r="N287" i="43"/>
  <c r="N286" i="43"/>
  <c r="N285" i="43"/>
  <c r="N284" i="43"/>
  <c r="N283" i="43"/>
  <c r="N282" i="43"/>
  <c r="N281" i="43"/>
  <c r="N280" i="43"/>
  <c r="N279" i="43"/>
  <c r="N278" i="43"/>
  <c r="N277" i="43"/>
  <c r="N276" i="43"/>
  <c r="N275" i="43"/>
  <c r="N274" i="43"/>
  <c r="N273" i="43"/>
  <c r="N272" i="43"/>
  <c r="N271" i="43"/>
  <c r="N270" i="43"/>
  <c r="N269" i="43"/>
  <c r="N268" i="43"/>
  <c r="N267" i="43"/>
  <c r="N266" i="43"/>
  <c r="N265" i="43"/>
  <c r="N264" i="43"/>
  <c r="N263" i="43"/>
  <c r="N262" i="43"/>
  <c r="N261" i="43"/>
  <c r="N260" i="43"/>
  <c r="N259" i="43"/>
  <c r="N258" i="43"/>
  <c r="N257" i="43"/>
  <c r="N256" i="43"/>
  <c r="N255" i="43"/>
  <c r="N254" i="43"/>
  <c r="N253" i="43"/>
  <c r="N252" i="43"/>
  <c r="N251" i="43"/>
  <c r="N250" i="43"/>
  <c r="N249" i="43"/>
  <c r="N248" i="43"/>
  <c r="N247" i="43"/>
  <c r="N246" i="43"/>
  <c r="N245" i="43"/>
  <c r="N244" i="43"/>
  <c r="N243" i="43"/>
  <c r="N242" i="43"/>
  <c r="N241" i="43"/>
  <c r="N240" i="43"/>
  <c r="N239" i="43"/>
  <c r="N238" i="43"/>
  <c r="N237" i="43"/>
  <c r="N236" i="43"/>
  <c r="N235" i="43"/>
  <c r="N234" i="43"/>
  <c r="N233" i="43"/>
  <c r="N232" i="43"/>
  <c r="N231" i="43"/>
  <c r="N230" i="43"/>
  <c r="N229" i="43"/>
  <c r="N228" i="43"/>
  <c r="N227" i="43"/>
  <c r="N226" i="43"/>
  <c r="N225" i="43"/>
  <c r="N224" i="43"/>
  <c r="N223" i="43"/>
  <c r="N222" i="43"/>
  <c r="N221" i="43"/>
  <c r="N220" i="43"/>
  <c r="N219" i="43"/>
  <c r="N218" i="43"/>
  <c r="N217" i="43"/>
  <c r="N216" i="43"/>
  <c r="N215" i="43"/>
  <c r="N214" i="43"/>
  <c r="N213" i="43"/>
  <c r="N212" i="43"/>
  <c r="N211" i="43"/>
  <c r="N210" i="43"/>
  <c r="N209" i="43"/>
  <c r="N208" i="43"/>
  <c r="N207" i="43"/>
  <c r="N206" i="43"/>
  <c r="N205" i="43"/>
  <c r="N204" i="43"/>
  <c r="N203" i="43"/>
  <c r="N202" i="43"/>
  <c r="N201" i="43"/>
  <c r="N200" i="43"/>
  <c r="N199" i="43"/>
  <c r="N198" i="43"/>
  <c r="N197" i="43"/>
  <c r="N196" i="43"/>
  <c r="N195" i="43"/>
  <c r="N194" i="43"/>
  <c r="N193" i="43"/>
  <c r="N192" i="43"/>
  <c r="N191" i="43"/>
  <c r="N190" i="43"/>
  <c r="N189" i="43"/>
  <c r="N188" i="43"/>
  <c r="N187" i="43"/>
  <c r="N186" i="43"/>
  <c r="N185" i="43"/>
  <c r="N184" i="43"/>
  <c r="N183" i="43"/>
  <c r="N182" i="43"/>
  <c r="N181" i="43"/>
  <c r="N180" i="43"/>
  <c r="N179" i="43"/>
  <c r="N178" i="43"/>
  <c r="N177" i="43"/>
  <c r="N176" i="43"/>
  <c r="N175" i="43"/>
  <c r="N174" i="43"/>
  <c r="N173" i="43"/>
  <c r="N172" i="43"/>
  <c r="N171" i="43"/>
  <c r="N170" i="43"/>
  <c r="N169" i="43"/>
  <c r="N168" i="43"/>
  <c r="N167" i="43"/>
  <c r="N166" i="43"/>
  <c r="N165" i="43"/>
  <c r="N164" i="43"/>
  <c r="N163" i="43"/>
  <c r="N162" i="43"/>
  <c r="N161" i="43"/>
  <c r="N160" i="43"/>
  <c r="N159" i="43"/>
  <c r="N158" i="43"/>
  <c r="N157" i="43"/>
  <c r="N156" i="43"/>
  <c r="N155" i="43"/>
  <c r="N154" i="43"/>
  <c r="N153" i="43"/>
  <c r="N152" i="43"/>
  <c r="N151" i="43"/>
  <c r="N150" i="43"/>
  <c r="N149" i="43"/>
  <c r="N148" i="43"/>
  <c r="N147" i="43"/>
  <c r="N146" i="43"/>
  <c r="N145" i="43"/>
  <c r="N144" i="43"/>
  <c r="N143" i="43"/>
  <c r="N142" i="43"/>
  <c r="N141" i="43"/>
  <c r="N140" i="43"/>
  <c r="N139" i="43"/>
  <c r="N138" i="43"/>
  <c r="N137" i="43"/>
  <c r="N136" i="43"/>
  <c r="N135" i="43"/>
  <c r="N134" i="43"/>
  <c r="N133" i="43"/>
  <c r="N132" i="43"/>
  <c r="N131" i="43"/>
  <c r="N130" i="43"/>
  <c r="N129" i="43"/>
  <c r="N128" i="43"/>
  <c r="N127" i="43"/>
  <c r="N126" i="43"/>
  <c r="N125" i="43"/>
  <c r="N124" i="43"/>
  <c r="N123" i="43"/>
  <c r="N122" i="43"/>
  <c r="N121" i="43"/>
  <c r="N120" i="43"/>
  <c r="N119" i="43"/>
  <c r="N118" i="43"/>
  <c r="N117" i="43"/>
  <c r="N116" i="43"/>
  <c r="N115" i="43"/>
  <c r="N114" i="43"/>
  <c r="N113" i="43"/>
  <c r="N112" i="43"/>
  <c r="N111" i="43"/>
  <c r="N110" i="43"/>
  <c r="N109" i="43"/>
  <c r="N108" i="43"/>
  <c r="N107" i="43"/>
  <c r="N106" i="43"/>
  <c r="N105" i="43"/>
  <c r="N104" i="43"/>
  <c r="N103" i="43"/>
  <c r="N102" i="43"/>
  <c r="N101" i="43"/>
  <c r="N100" i="43"/>
  <c r="N99" i="43"/>
  <c r="N98" i="43"/>
  <c r="N97" i="43"/>
  <c r="N96" i="43"/>
  <c r="N95" i="43"/>
  <c r="N94" i="43"/>
  <c r="N93" i="43"/>
  <c r="N92" i="43"/>
  <c r="N91" i="43"/>
  <c r="N90" i="43"/>
  <c r="N89" i="43"/>
  <c r="N88" i="43"/>
  <c r="N87" i="43"/>
  <c r="N86" i="43"/>
  <c r="N85" i="43"/>
  <c r="N84" i="43"/>
  <c r="N83" i="43"/>
  <c r="N82" i="43"/>
  <c r="N81" i="43"/>
  <c r="N80" i="43"/>
  <c r="N79" i="43"/>
  <c r="N78" i="43"/>
  <c r="N77" i="43"/>
  <c r="N76" i="43"/>
  <c r="N75" i="43"/>
  <c r="N74" i="43"/>
  <c r="N73" i="43"/>
  <c r="N72" i="43"/>
  <c r="N71" i="43"/>
  <c r="N70" i="43"/>
  <c r="N69" i="43"/>
  <c r="N68" i="43"/>
  <c r="N67" i="43"/>
  <c r="N66" i="43"/>
  <c r="N65" i="43"/>
  <c r="N64" i="43"/>
  <c r="N63" i="43"/>
  <c r="N62" i="43"/>
  <c r="N61" i="43"/>
  <c r="N60" i="43"/>
  <c r="N59" i="43"/>
  <c r="N58" i="43"/>
  <c r="N57" i="43"/>
  <c r="N56" i="43"/>
  <c r="N55" i="43"/>
  <c r="N54" i="43"/>
  <c r="N53" i="43"/>
  <c r="N52" i="43"/>
  <c r="N51" i="43"/>
  <c r="N50" i="43"/>
  <c r="N49" i="43"/>
  <c r="N48" i="43"/>
  <c r="N47" i="43"/>
  <c r="N46" i="43"/>
  <c r="N45" i="43"/>
  <c r="N44" i="43"/>
  <c r="N43" i="43"/>
  <c r="N42" i="43"/>
  <c r="N41" i="43"/>
  <c r="N40" i="43"/>
  <c r="N39" i="43"/>
  <c r="N38" i="43"/>
  <c r="N37" i="43"/>
  <c r="N36" i="43"/>
  <c r="N35" i="43"/>
  <c r="N34" i="43"/>
  <c r="N33" i="43"/>
  <c r="N32" i="43"/>
  <c r="N31" i="43"/>
  <c r="N30" i="43"/>
  <c r="N29" i="43"/>
  <c r="N28" i="43"/>
  <c r="N27" i="43"/>
  <c r="N26" i="43"/>
  <c r="N25" i="43"/>
  <c r="N24" i="43"/>
  <c r="N23" i="43"/>
  <c r="N22" i="43"/>
  <c r="N21" i="43"/>
  <c r="N20" i="43"/>
  <c r="N514" i="42"/>
  <c r="N513" i="42"/>
  <c r="N512" i="42"/>
  <c r="N511" i="42"/>
  <c r="N510" i="42"/>
  <c r="N509" i="42"/>
  <c r="N508" i="42"/>
  <c r="N507" i="42"/>
  <c r="N506" i="42"/>
  <c r="N505" i="42"/>
  <c r="N504" i="42"/>
  <c r="N503" i="42"/>
  <c r="N502" i="42"/>
  <c r="N501" i="42"/>
  <c r="N500" i="42"/>
  <c r="N499" i="42"/>
  <c r="N498" i="42"/>
  <c r="N497" i="42"/>
  <c r="N496" i="42"/>
  <c r="N495" i="42"/>
  <c r="N494" i="42"/>
  <c r="N493" i="42"/>
  <c r="N492" i="42"/>
  <c r="N491" i="42"/>
  <c r="N490" i="42"/>
  <c r="N489" i="42"/>
  <c r="N488" i="42"/>
  <c r="N487" i="42"/>
  <c r="N486" i="42"/>
  <c r="N485" i="42"/>
  <c r="N484" i="42"/>
  <c r="N483" i="42"/>
  <c r="N482" i="42"/>
  <c r="N481" i="42"/>
  <c r="N480" i="42"/>
  <c r="N479" i="42"/>
  <c r="N478" i="42"/>
  <c r="N477" i="42"/>
  <c r="N476" i="42"/>
  <c r="N475" i="42"/>
  <c r="N474" i="42"/>
  <c r="N473" i="42"/>
  <c r="N472" i="42"/>
  <c r="N471" i="42"/>
  <c r="N470" i="42"/>
  <c r="N469" i="42"/>
  <c r="N468" i="42"/>
  <c r="N467" i="42"/>
  <c r="N466" i="42"/>
  <c r="N465" i="42"/>
  <c r="N464" i="42"/>
  <c r="N463" i="42"/>
  <c r="N462" i="42"/>
  <c r="N461" i="42"/>
  <c r="N460" i="42"/>
  <c r="N459" i="42"/>
  <c r="N458" i="42"/>
  <c r="N457" i="42"/>
  <c r="N456" i="42"/>
  <c r="N455" i="42"/>
  <c r="N454" i="42"/>
  <c r="N453" i="42"/>
  <c r="N452" i="42"/>
  <c r="N451" i="42"/>
  <c r="N450" i="42"/>
  <c r="N449" i="42"/>
  <c r="N448" i="42"/>
  <c r="N447" i="42"/>
  <c r="N446" i="42"/>
  <c r="N445" i="42"/>
  <c r="N444" i="42"/>
  <c r="N443" i="42"/>
  <c r="N442" i="42"/>
  <c r="N441" i="42"/>
  <c r="N440" i="42"/>
  <c r="N439" i="42"/>
  <c r="N438" i="42"/>
  <c r="N437" i="42"/>
  <c r="N436" i="42"/>
  <c r="N435" i="42"/>
  <c r="N434" i="42"/>
  <c r="N433" i="42"/>
  <c r="N432" i="42"/>
  <c r="N431" i="42"/>
  <c r="N430" i="42"/>
  <c r="N429" i="42"/>
  <c r="N428" i="42"/>
  <c r="N427" i="42"/>
  <c r="N426" i="42"/>
  <c r="N425" i="42"/>
  <c r="N424" i="42"/>
  <c r="N423" i="42"/>
  <c r="N422" i="42"/>
  <c r="N421" i="42"/>
  <c r="N420" i="42"/>
  <c r="N419" i="42"/>
  <c r="N418" i="42"/>
  <c r="N417" i="42"/>
  <c r="N416" i="42"/>
  <c r="N415" i="42"/>
  <c r="N414" i="42"/>
  <c r="N413" i="42"/>
  <c r="N412" i="42"/>
  <c r="N411" i="42"/>
  <c r="N410" i="42"/>
  <c r="N409" i="42"/>
  <c r="N408" i="42"/>
  <c r="N407" i="42"/>
  <c r="N406" i="42"/>
  <c r="N405" i="42"/>
  <c r="N404" i="42"/>
  <c r="N403" i="42"/>
  <c r="N402" i="42"/>
  <c r="N401" i="42"/>
  <c r="N400" i="42"/>
  <c r="N399" i="42"/>
  <c r="N398" i="42"/>
  <c r="N397" i="42"/>
  <c r="N396" i="42"/>
  <c r="N395" i="42"/>
  <c r="N394" i="42"/>
  <c r="N393" i="42"/>
  <c r="N392" i="42"/>
  <c r="N391" i="42"/>
  <c r="N390" i="42"/>
  <c r="N389" i="42"/>
  <c r="N388" i="42"/>
  <c r="N387" i="42"/>
  <c r="N386" i="42"/>
  <c r="N385" i="42"/>
  <c r="N384" i="42"/>
  <c r="N383" i="42"/>
  <c r="N382" i="42"/>
  <c r="N381" i="42"/>
  <c r="N380" i="42"/>
  <c r="N379" i="42"/>
  <c r="N378" i="42"/>
  <c r="N377" i="42"/>
  <c r="N376" i="42"/>
  <c r="N375" i="42"/>
  <c r="N374" i="42"/>
  <c r="N373" i="42"/>
  <c r="N372" i="42"/>
  <c r="N371" i="42"/>
  <c r="N370" i="42"/>
  <c r="N369" i="42"/>
  <c r="N368" i="42"/>
  <c r="N367" i="42"/>
  <c r="N366" i="42"/>
  <c r="N365" i="42"/>
  <c r="N364" i="42"/>
  <c r="N363" i="42"/>
  <c r="N362" i="42"/>
  <c r="N361" i="42"/>
  <c r="N360" i="42"/>
  <c r="N359" i="42"/>
  <c r="N358" i="42"/>
  <c r="N357" i="42"/>
  <c r="N356" i="42"/>
  <c r="N355" i="42"/>
  <c r="N354" i="42"/>
  <c r="N353" i="42"/>
  <c r="N352" i="42"/>
  <c r="N351" i="42"/>
  <c r="N350" i="42"/>
  <c r="N349" i="42"/>
  <c r="N348" i="42"/>
  <c r="N347" i="42"/>
  <c r="N346" i="42"/>
  <c r="N345" i="42"/>
  <c r="N344" i="42"/>
  <c r="N343" i="42"/>
  <c r="N342" i="42"/>
  <c r="N341" i="42"/>
  <c r="N340" i="42"/>
  <c r="N339" i="42"/>
  <c r="N338" i="42"/>
  <c r="N337" i="42"/>
  <c r="N336" i="42"/>
  <c r="N335" i="42"/>
  <c r="N334" i="42"/>
  <c r="N333" i="42"/>
  <c r="N332" i="42"/>
  <c r="N331" i="42"/>
  <c r="N330" i="42"/>
  <c r="N329" i="42"/>
  <c r="N328" i="42"/>
  <c r="N327" i="42"/>
  <c r="N326" i="42"/>
  <c r="N325" i="42"/>
  <c r="N324" i="42"/>
  <c r="N323" i="42"/>
  <c r="N322" i="42"/>
  <c r="N321" i="42"/>
  <c r="N320" i="42"/>
  <c r="N319" i="42"/>
  <c r="N318" i="42"/>
  <c r="N317" i="42"/>
  <c r="N316" i="42"/>
  <c r="N315" i="42"/>
  <c r="N314" i="42"/>
  <c r="N313" i="42"/>
  <c r="N312" i="42"/>
  <c r="N311" i="42"/>
  <c r="N310" i="42"/>
  <c r="N309" i="42"/>
  <c r="N308" i="42"/>
  <c r="N307" i="42"/>
  <c r="N306" i="42"/>
  <c r="N305" i="42"/>
  <c r="N304" i="42"/>
  <c r="N303" i="42"/>
  <c r="N302" i="42"/>
  <c r="N301" i="42"/>
  <c r="N300" i="42"/>
  <c r="N299" i="42"/>
  <c r="N298" i="42"/>
  <c r="N297" i="42"/>
  <c r="N296" i="42"/>
  <c r="N295" i="42"/>
  <c r="N294" i="42"/>
  <c r="N293" i="42"/>
  <c r="N292" i="42"/>
  <c r="N291" i="42"/>
  <c r="N290" i="42"/>
  <c r="N289" i="42"/>
  <c r="N288" i="42"/>
  <c r="N287" i="42"/>
  <c r="N286" i="42"/>
  <c r="N285" i="42"/>
  <c r="N284" i="42"/>
  <c r="N283" i="42"/>
  <c r="N282" i="42"/>
  <c r="N281" i="42"/>
  <c r="N280" i="42"/>
  <c r="N279" i="42"/>
  <c r="N278" i="42"/>
  <c r="N277" i="42"/>
  <c r="N276" i="42"/>
  <c r="N275" i="42"/>
  <c r="N274" i="42"/>
  <c r="N273" i="42"/>
  <c r="N272" i="42"/>
  <c r="N271" i="42"/>
  <c r="N270" i="42"/>
  <c r="N269" i="42"/>
  <c r="N268" i="42"/>
  <c r="N267" i="42"/>
  <c r="N266" i="42"/>
  <c r="N265" i="42"/>
  <c r="N264" i="42"/>
  <c r="N263" i="42"/>
  <c r="N262" i="42"/>
  <c r="N261" i="42"/>
  <c r="N260" i="42"/>
  <c r="N259" i="42"/>
  <c r="N258" i="42"/>
  <c r="N257" i="42"/>
  <c r="N256" i="42"/>
  <c r="N255" i="42"/>
  <c r="N254" i="42"/>
  <c r="N253" i="42"/>
  <c r="N252" i="42"/>
  <c r="N251" i="42"/>
  <c r="N250" i="42"/>
  <c r="N249" i="42"/>
  <c r="N248" i="42"/>
  <c r="N247" i="42"/>
  <c r="N246" i="42"/>
  <c r="N245" i="42"/>
  <c r="N244" i="42"/>
  <c r="N243" i="42"/>
  <c r="N242" i="42"/>
  <c r="N241" i="42"/>
  <c r="N240" i="42"/>
  <c r="N239" i="42"/>
  <c r="N238" i="42"/>
  <c r="N237" i="42"/>
  <c r="N236" i="42"/>
  <c r="N235" i="42"/>
  <c r="N234" i="42"/>
  <c r="N233" i="42"/>
  <c r="N232" i="42"/>
  <c r="N231" i="42"/>
  <c r="N230" i="42"/>
  <c r="N229" i="42"/>
  <c r="N228" i="42"/>
  <c r="N227" i="42"/>
  <c r="N226" i="42"/>
  <c r="N225" i="42"/>
  <c r="N224" i="42"/>
  <c r="N223" i="42"/>
  <c r="N222" i="42"/>
  <c r="N221" i="42"/>
  <c r="N220" i="42"/>
  <c r="N219" i="42"/>
  <c r="N218" i="42"/>
  <c r="N217" i="42"/>
  <c r="N216" i="42"/>
  <c r="N215" i="42"/>
  <c r="N214" i="42"/>
  <c r="N213" i="42"/>
  <c r="N212" i="42"/>
  <c r="N211" i="42"/>
  <c r="N210" i="42"/>
  <c r="N209" i="42"/>
  <c r="N208" i="42"/>
  <c r="N207" i="42"/>
  <c r="N206" i="42"/>
  <c r="N205" i="42"/>
  <c r="N204" i="42"/>
  <c r="N203" i="42"/>
  <c r="N202" i="42"/>
  <c r="N201" i="42"/>
  <c r="N200" i="42"/>
  <c r="N199" i="42"/>
  <c r="N198" i="42"/>
  <c r="N197" i="42"/>
  <c r="N196" i="42"/>
  <c r="N195" i="42"/>
  <c r="N194" i="42"/>
  <c r="N193" i="42"/>
  <c r="N192" i="42"/>
  <c r="N191" i="42"/>
  <c r="N190" i="42"/>
  <c r="N189" i="42"/>
  <c r="N188" i="42"/>
  <c r="N187" i="42"/>
  <c r="N186" i="42"/>
  <c r="N185" i="42"/>
  <c r="N184" i="42"/>
  <c r="N183" i="42"/>
  <c r="N182" i="42"/>
  <c r="N181" i="42"/>
  <c r="N180" i="42"/>
  <c r="N179" i="42"/>
  <c r="N178" i="42"/>
  <c r="N177" i="42"/>
  <c r="N176" i="42"/>
  <c r="N175" i="42"/>
  <c r="N174" i="42"/>
  <c r="N173" i="42"/>
  <c r="N172" i="42"/>
  <c r="N171" i="42"/>
  <c r="N170" i="42"/>
  <c r="N169" i="42"/>
  <c r="N168" i="42"/>
  <c r="N167" i="42"/>
  <c r="N166" i="42"/>
  <c r="N165" i="42"/>
  <c r="N164" i="42"/>
  <c r="N163" i="42"/>
  <c r="N162" i="42"/>
  <c r="N161" i="42"/>
  <c r="N160" i="42"/>
  <c r="N159" i="42"/>
  <c r="N158" i="42"/>
  <c r="N157" i="42"/>
  <c r="N156" i="42"/>
  <c r="N155" i="42"/>
  <c r="N154" i="42"/>
  <c r="N153" i="42"/>
  <c r="N152" i="42"/>
  <c r="N151" i="42"/>
  <c r="N150" i="42"/>
  <c r="N149" i="42"/>
  <c r="N148" i="42"/>
  <c r="N147" i="42"/>
  <c r="N146" i="42"/>
  <c r="N145" i="42"/>
  <c r="N144" i="42"/>
  <c r="N143" i="42"/>
  <c r="N142" i="42"/>
  <c r="N141" i="42"/>
  <c r="N140" i="42"/>
  <c r="N139" i="42"/>
  <c r="N138" i="42"/>
  <c r="N137" i="42"/>
  <c r="N136" i="42"/>
  <c r="N135" i="42"/>
  <c r="N134" i="42"/>
  <c r="N133" i="42"/>
  <c r="N132" i="42"/>
  <c r="N131" i="42"/>
  <c r="N130" i="42"/>
  <c r="N129" i="42"/>
  <c r="N128" i="42"/>
  <c r="N127" i="42"/>
  <c r="N126" i="42"/>
  <c r="N125" i="42"/>
  <c r="N124" i="42"/>
  <c r="N123" i="42"/>
  <c r="N122" i="42"/>
  <c r="N121" i="42"/>
  <c r="N120" i="42"/>
  <c r="N119" i="42"/>
  <c r="N118" i="42"/>
  <c r="N117" i="42"/>
  <c r="N116" i="42"/>
  <c r="N115" i="42"/>
  <c r="N114" i="42"/>
  <c r="N113" i="42"/>
  <c r="N112" i="42"/>
  <c r="N111" i="42"/>
  <c r="N110" i="42"/>
  <c r="N109" i="42"/>
  <c r="N108" i="42"/>
  <c r="N107" i="42"/>
  <c r="N106" i="42"/>
  <c r="N105" i="42"/>
  <c r="N104" i="42"/>
  <c r="N103" i="42"/>
  <c r="N102" i="42"/>
  <c r="N101" i="42"/>
  <c r="N100" i="42"/>
  <c r="N99" i="42"/>
  <c r="N98" i="42"/>
  <c r="N97" i="42"/>
  <c r="N96" i="42"/>
  <c r="N95" i="42"/>
  <c r="N94" i="42"/>
  <c r="N93" i="42"/>
  <c r="N92" i="42"/>
  <c r="N91" i="42"/>
  <c r="N90" i="42"/>
  <c r="N89" i="42"/>
  <c r="N88" i="42"/>
  <c r="N87" i="42"/>
  <c r="N86" i="42"/>
  <c r="N85" i="42"/>
  <c r="N84" i="42"/>
  <c r="N83" i="42"/>
  <c r="N82" i="42"/>
  <c r="N81" i="42"/>
  <c r="N80" i="42"/>
  <c r="N79" i="42"/>
  <c r="N78" i="42"/>
  <c r="N77" i="42"/>
  <c r="N76" i="42"/>
  <c r="N75" i="42"/>
  <c r="N74" i="42"/>
  <c r="N73" i="42"/>
  <c r="N72" i="42"/>
  <c r="N71" i="42"/>
  <c r="N70" i="42"/>
  <c r="N69" i="42"/>
  <c r="N68" i="42"/>
  <c r="N67" i="42"/>
  <c r="N66" i="42"/>
  <c r="N65" i="42"/>
  <c r="N64" i="42"/>
  <c r="N63" i="42"/>
  <c r="N62" i="42"/>
  <c r="N61" i="42"/>
  <c r="N60" i="42"/>
  <c r="N59" i="42"/>
  <c r="N58" i="42"/>
  <c r="N57" i="42"/>
  <c r="N56" i="42"/>
  <c r="N55" i="42"/>
  <c r="N54" i="42"/>
  <c r="N53" i="42"/>
  <c r="N52" i="42"/>
  <c r="N51" i="42"/>
  <c r="N50" i="42"/>
  <c r="N49" i="42"/>
  <c r="N48" i="42"/>
  <c r="N47" i="42"/>
  <c r="N46" i="42"/>
  <c r="N45" i="42"/>
  <c r="N44" i="42"/>
  <c r="N43" i="42"/>
  <c r="N42" i="42"/>
  <c r="N41" i="42"/>
  <c r="N40" i="42"/>
  <c r="N39" i="42"/>
  <c r="N38" i="42"/>
  <c r="N37" i="42"/>
  <c r="N36" i="42"/>
  <c r="N35" i="42"/>
  <c r="N34" i="42"/>
  <c r="N33" i="42"/>
  <c r="N32" i="42"/>
  <c r="N31" i="42"/>
  <c r="N30" i="42"/>
  <c r="N29" i="42"/>
  <c r="N28" i="42"/>
  <c r="N27" i="42"/>
  <c r="N26" i="42"/>
  <c r="N25" i="42"/>
  <c r="N24" i="42"/>
  <c r="N23" i="42"/>
  <c r="N22" i="42"/>
  <c r="N21" i="42"/>
  <c r="N20" i="42"/>
  <c r="N514" i="41"/>
  <c r="N513" i="41"/>
  <c r="N512" i="41"/>
  <c r="N511" i="41"/>
  <c r="N510" i="41"/>
  <c r="N509" i="41"/>
  <c r="N508" i="41"/>
  <c r="N507" i="41"/>
  <c r="N506" i="41"/>
  <c r="N505" i="41"/>
  <c r="N504" i="41"/>
  <c r="N503" i="41"/>
  <c r="N502" i="41"/>
  <c r="N501" i="41"/>
  <c r="N500" i="41"/>
  <c r="N499" i="41"/>
  <c r="N498" i="41"/>
  <c r="N497" i="41"/>
  <c r="N496" i="41"/>
  <c r="N495" i="41"/>
  <c r="N494" i="41"/>
  <c r="N493" i="41"/>
  <c r="N492" i="41"/>
  <c r="N491" i="41"/>
  <c r="N490" i="41"/>
  <c r="N489" i="41"/>
  <c r="N488" i="41"/>
  <c r="N487" i="41"/>
  <c r="N486" i="41"/>
  <c r="N485" i="41"/>
  <c r="N484" i="41"/>
  <c r="N483" i="41"/>
  <c r="N482" i="41"/>
  <c r="N481" i="41"/>
  <c r="N480" i="41"/>
  <c r="N479" i="41"/>
  <c r="N478" i="41"/>
  <c r="N477" i="41"/>
  <c r="N476" i="41"/>
  <c r="N475" i="41"/>
  <c r="N474" i="41"/>
  <c r="N473" i="41"/>
  <c r="N472" i="41"/>
  <c r="N471" i="41"/>
  <c r="N470" i="41"/>
  <c r="N469" i="41"/>
  <c r="N468" i="41"/>
  <c r="N467" i="41"/>
  <c r="N466" i="41"/>
  <c r="N465" i="41"/>
  <c r="N464" i="41"/>
  <c r="N463" i="41"/>
  <c r="N462" i="41"/>
  <c r="N461" i="41"/>
  <c r="N460" i="41"/>
  <c r="N459" i="41"/>
  <c r="N458" i="41"/>
  <c r="N457" i="41"/>
  <c r="N456" i="41"/>
  <c r="N455" i="41"/>
  <c r="N454" i="41"/>
  <c r="N453" i="41"/>
  <c r="N452" i="41"/>
  <c r="N451" i="41"/>
  <c r="N450" i="41"/>
  <c r="N449" i="41"/>
  <c r="N448" i="41"/>
  <c r="N447" i="41"/>
  <c r="N446" i="41"/>
  <c r="N445" i="41"/>
  <c r="N444" i="41"/>
  <c r="N443" i="41"/>
  <c r="N442" i="41"/>
  <c r="N441" i="41"/>
  <c r="N440" i="41"/>
  <c r="N439" i="41"/>
  <c r="N438" i="41"/>
  <c r="N437" i="41"/>
  <c r="N436" i="41"/>
  <c r="N435" i="41"/>
  <c r="N434" i="41"/>
  <c r="N433" i="41"/>
  <c r="N432" i="41"/>
  <c r="N431" i="41"/>
  <c r="N430" i="41"/>
  <c r="N429" i="41"/>
  <c r="N428" i="41"/>
  <c r="N427" i="41"/>
  <c r="N426" i="41"/>
  <c r="N425" i="41"/>
  <c r="N424" i="41"/>
  <c r="N423" i="41"/>
  <c r="N422" i="41"/>
  <c r="N421" i="41"/>
  <c r="N420" i="41"/>
  <c r="N419" i="41"/>
  <c r="N418" i="41"/>
  <c r="N417" i="41"/>
  <c r="N416" i="41"/>
  <c r="N415" i="41"/>
  <c r="N414" i="41"/>
  <c r="N413" i="41"/>
  <c r="N412" i="41"/>
  <c r="N411" i="41"/>
  <c r="N410" i="41"/>
  <c r="N409" i="41"/>
  <c r="N408" i="41"/>
  <c r="N407" i="41"/>
  <c r="N406" i="41"/>
  <c r="N405" i="41"/>
  <c r="N404" i="41"/>
  <c r="N403" i="41"/>
  <c r="N402" i="41"/>
  <c r="N401" i="41"/>
  <c r="N400" i="41"/>
  <c r="N399" i="41"/>
  <c r="N398" i="41"/>
  <c r="N397" i="41"/>
  <c r="N396" i="41"/>
  <c r="N395" i="41"/>
  <c r="N394" i="41"/>
  <c r="N393" i="41"/>
  <c r="N392" i="41"/>
  <c r="N391" i="41"/>
  <c r="N390" i="41"/>
  <c r="N389" i="41"/>
  <c r="N388" i="41"/>
  <c r="N387" i="41"/>
  <c r="N386" i="41"/>
  <c r="N385" i="41"/>
  <c r="N384" i="41"/>
  <c r="N383" i="41"/>
  <c r="N382" i="41"/>
  <c r="N381" i="41"/>
  <c r="N380" i="41"/>
  <c r="N379" i="41"/>
  <c r="N378" i="41"/>
  <c r="N377" i="41"/>
  <c r="N376" i="41"/>
  <c r="N375" i="41"/>
  <c r="N374" i="41"/>
  <c r="N373" i="41"/>
  <c r="N372" i="41"/>
  <c r="N371" i="41"/>
  <c r="N370" i="41"/>
  <c r="N369" i="41"/>
  <c r="N368" i="41"/>
  <c r="N367" i="41"/>
  <c r="N366" i="41"/>
  <c r="N365" i="41"/>
  <c r="N364" i="41"/>
  <c r="N363" i="41"/>
  <c r="N362" i="41"/>
  <c r="N361" i="41"/>
  <c r="N360" i="41"/>
  <c r="N359" i="41"/>
  <c r="N358" i="41"/>
  <c r="N357" i="41"/>
  <c r="N356" i="41"/>
  <c r="N355" i="41"/>
  <c r="N354" i="41"/>
  <c r="N353" i="41"/>
  <c r="N352" i="41"/>
  <c r="N351" i="41"/>
  <c r="N350" i="41"/>
  <c r="N349" i="41"/>
  <c r="N348" i="41"/>
  <c r="N347" i="41"/>
  <c r="N346" i="41"/>
  <c r="N345" i="41"/>
  <c r="N344" i="41"/>
  <c r="N343" i="41"/>
  <c r="N342" i="41"/>
  <c r="N341" i="41"/>
  <c r="N340" i="41"/>
  <c r="N339" i="41"/>
  <c r="N338" i="41"/>
  <c r="N337" i="41"/>
  <c r="N336" i="41"/>
  <c r="N335" i="41"/>
  <c r="N334" i="41"/>
  <c r="N333" i="41"/>
  <c r="N332" i="41"/>
  <c r="N331" i="41"/>
  <c r="N330" i="41"/>
  <c r="N329" i="41"/>
  <c r="N328" i="41"/>
  <c r="N327" i="41"/>
  <c r="N326" i="41"/>
  <c r="N325" i="41"/>
  <c r="N324" i="41"/>
  <c r="N323" i="41"/>
  <c r="N322" i="41"/>
  <c r="N321" i="41"/>
  <c r="N320" i="41"/>
  <c r="N319" i="41"/>
  <c r="N318" i="41"/>
  <c r="N317" i="41"/>
  <c r="N316" i="41"/>
  <c r="N315" i="41"/>
  <c r="N314" i="41"/>
  <c r="N313" i="41"/>
  <c r="N312" i="41"/>
  <c r="N311" i="41"/>
  <c r="N310" i="41"/>
  <c r="N309" i="41"/>
  <c r="N308" i="41"/>
  <c r="N307" i="41"/>
  <c r="N306" i="41"/>
  <c r="N305" i="41"/>
  <c r="N304" i="41"/>
  <c r="N303" i="41"/>
  <c r="N302" i="41"/>
  <c r="N301" i="41"/>
  <c r="N300" i="41"/>
  <c r="N299" i="41"/>
  <c r="N298" i="41"/>
  <c r="N297" i="41"/>
  <c r="N296" i="41"/>
  <c r="N295" i="41"/>
  <c r="N294" i="41"/>
  <c r="N293" i="41"/>
  <c r="N292" i="41"/>
  <c r="N291" i="41"/>
  <c r="N290" i="41"/>
  <c r="N289" i="41"/>
  <c r="N288" i="41"/>
  <c r="N287" i="41"/>
  <c r="N286" i="41"/>
  <c r="N285" i="41"/>
  <c r="N284" i="41"/>
  <c r="N283" i="41"/>
  <c r="N282" i="41"/>
  <c r="N281" i="41"/>
  <c r="N280" i="41"/>
  <c r="N279" i="41"/>
  <c r="N278" i="41"/>
  <c r="N277" i="41"/>
  <c r="N276" i="41"/>
  <c r="N275" i="41"/>
  <c r="N274" i="41"/>
  <c r="N273" i="41"/>
  <c r="N272" i="41"/>
  <c r="N271" i="41"/>
  <c r="N270" i="41"/>
  <c r="N269" i="41"/>
  <c r="N268" i="41"/>
  <c r="N267" i="41"/>
  <c r="N266" i="41"/>
  <c r="N265" i="41"/>
  <c r="N264" i="41"/>
  <c r="N263" i="41"/>
  <c r="N262" i="41"/>
  <c r="N261" i="41"/>
  <c r="N260" i="41"/>
  <c r="N259" i="41"/>
  <c r="N258" i="41"/>
  <c r="N257" i="41"/>
  <c r="N256" i="41"/>
  <c r="N255" i="41"/>
  <c r="N254" i="41"/>
  <c r="N253" i="41"/>
  <c r="N252" i="41"/>
  <c r="N251" i="41"/>
  <c r="N250" i="41"/>
  <c r="N249" i="41"/>
  <c r="N248" i="41"/>
  <c r="N247" i="41"/>
  <c r="N246" i="41"/>
  <c r="N245" i="41"/>
  <c r="N244" i="41"/>
  <c r="N243" i="41"/>
  <c r="N242" i="41"/>
  <c r="N241" i="41"/>
  <c r="N240" i="41"/>
  <c r="N239" i="41"/>
  <c r="N238" i="41"/>
  <c r="N237" i="41"/>
  <c r="N236" i="41"/>
  <c r="N235" i="41"/>
  <c r="N234" i="41"/>
  <c r="N233" i="41"/>
  <c r="N232" i="41"/>
  <c r="N231" i="41"/>
  <c r="N230" i="41"/>
  <c r="N229" i="41"/>
  <c r="N228" i="41"/>
  <c r="N227" i="41"/>
  <c r="N226" i="41"/>
  <c r="N225" i="41"/>
  <c r="N224" i="41"/>
  <c r="N223" i="41"/>
  <c r="N222" i="41"/>
  <c r="N221" i="41"/>
  <c r="N220" i="41"/>
  <c r="N219" i="41"/>
  <c r="N218" i="41"/>
  <c r="N217" i="41"/>
  <c r="N216" i="41"/>
  <c r="N215" i="41"/>
  <c r="N214" i="41"/>
  <c r="N213" i="41"/>
  <c r="N212" i="41"/>
  <c r="N211" i="41"/>
  <c r="N210" i="41"/>
  <c r="N209" i="41"/>
  <c r="N208" i="41"/>
  <c r="N207" i="41"/>
  <c r="N206" i="41"/>
  <c r="N205" i="41"/>
  <c r="N204" i="41"/>
  <c r="N203" i="41"/>
  <c r="N202" i="41"/>
  <c r="N201" i="41"/>
  <c r="N200" i="41"/>
  <c r="N199" i="41"/>
  <c r="N198" i="41"/>
  <c r="N197" i="41"/>
  <c r="N196" i="41"/>
  <c r="N195" i="41"/>
  <c r="N194" i="41"/>
  <c r="N193" i="41"/>
  <c r="N192" i="41"/>
  <c r="N191" i="41"/>
  <c r="N190" i="41"/>
  <c r="N189" i="41"/>
  <c r="N188" i="41"/>
  <c r="N187" i="41"/>
  <c r="N186" i="41"/>
  <c r="N185" i="41"/>
  <c r="N184" i="41"/>
  <c r="N183" i="41"/>
  <c r="N182" i="41"/>
  <c r="N181" i="41"/>
  <c r="N180" i="41"/>
  <c r="N179" i="41"/>
  <c r="N178" i="41"/>
  <c r="N177" i="41"/>
  <c r="N176" i="41"/>
  <c r="N175" i="41"/>
  <c r="N174" i="41"/>
  <c r="N173" i="41"/>
  <c r="N172" i="41"/>
  <c r="N171" i="41"/>
  <c r="N170" i="41"/>
  <c r="N169" i="41"/>
  <c r="N168" i="41"/>
  <c r="N167" i="41"/>
  <c r="N166" i="41"/>
  <c r="N165" i="41"/>
  <c r="N164" i="41"/>
  <c r="N163" i="41"/>
  <c r="N162" i="41"/>
  <c r="N161" i="41"/>
  <c r="N160" i="41"/>
  <c r="N159" i="41"/>
  <c r="N158" i="41"/>
  <c r="N157" i="41"/>
  <c r="N156" i="41"/>
  <c r="N155" i="41"/>
  <c r="N154" i="41"/>
  <c r="N153" i="41"/>
  <c r="N152" i="41"/>
  <c r="N151" i="41"/>
  <c r="N150" i="41"/>
  <c r="N149" i="41"/>
  <c r="N148" i="41"/>
  <c r="N147" i="41"/>
  <c r="N146" i="41"/>
  <c r="N145" i="41"/>
  <c r="N144" i="41"/>
  <c r="N143" i="41"/>
  <c r="N142" i="41"/>
  <c r="N141" i="41"/>
  <c r="N140" i="41"/>
  <c r="N139" i="41"/>
  <c r="N138" i="41"/>
  <c r="N137" i="41"/>
  <c r="N136" i="41"/>
  <c r="N135" i="41"/>
  <c r="N134" i="41"/>
  <c r="N133" i="41"/>
  <c r="N132" i="41"/>
  <c r="N131" i="41"/>
  <c r="N130" i="41"/>
  <c r="N129" i="41"/>
  <c r="N128" i="41"/>
  <c r="N127" i="41"/>
  <c r="N126" i="41"/>
  <c r="N125" i="41"/>
  <c r="N124" i="41"/>
  <c r="N123" i="41"/>
  <c r="N122" i="41"/>
  <c r="N121" i="41"/>
  <c r="N120" i="41"/>
  <c r="N119" i="41"/>
  <c r="N118" i="41"/>
  <c r="N117" i="41"/>
  <c r="N116" i="41"/>
  <c r="N115" i="41"/>
  <c r="N114" i="41"/>
  <c r="N113" i="41"/>
  <c r="N112" i="41"/>
  <c r="N111" i="41"/>
  <c r="N110" i="41"/>
  <c r="N109" i="41"/>
  <c r="N108" i="41"/>
  <c r="N107" i="41"/>
  <c r="N106" i="41"/>
  <c r="N105" i="41"/>
  <c r="N104" i="41"/>
  <c r="N103" i="41"/>
  <c r="N102" i="41"/>
  <c r="N101" i="41"/>
  <c r="N100" i="41"/>
  <c r="N99" i="41"/>
  <c r="N98" i="41"/>
  <c r="N97" i="41"/>
  <c r="N96" i="41"/>
  <c r="N95" i="41"/>
  <c r="N94" i="41"/>
  <c r="N93" i="41"/>
  <c r="N92" i="41"/>
  <c r="N91" i="41"/>
  <c r="N90" i="41"/>
  <c r="N89" i="41"/>
  <c r="N88" i="41"/>
  <c r="N87" i="41"/>
  <c r="N86" i="41"/>
  <c r="N85" i="41"/>
  <c r="N84" i="41"/>
  <c r="N83" i="41"/>
  <c r="N82" i="41"/>
  <c r="N81" i="41"/>
  <c r="N80" i="41"/>
  <c r="N79" i="41"/>
  <c r="N78" i="41"/>
  <c r="N77" i="41"/>
  <c r="N76" i="41"/>
  <c r="N75" i="41"/>
  <c r="N74" i="41"/>
  <c r="N73" i="41"/>
  <c r="N72" i="41"/>
  <c r="N71" i="41"/>
  <c r="N70" i="41"/>
  <c r="N69" i="41"/>
  <c r="N68" i="41"/>
  <c r="N67" i="41"/>
  <c r="N66" i="41"/>
  <c r="N65" i="41"/>
  <c r="N64" i="41"/>
  <c r="N63" i="41"/>
  <c r="N62" i="41"/>
  <c r="N61" i="41"/>
  <c r="N60" i="41"/>
  <c r="N59" i="41"/>
  <c r="N58" i="41"/>
  <c r="N57" i="41"/>
  <c r="N56" i="41"/>
  <c r="N55" i="41"/>
  <c r="N54" i="41"/>
  <c r="N53" i="41"/>
  <c r="N52" i="41"/>
  <c r="N51" i="41"/>
  <c r="N50" i="41"/>
  <c r="N49" i="41"/>
  <c r="N48" i="41"/>
  <c r="N47" i="41"/>
  <c r="N46" i="41"/>
  <c r="N45" i="41"/>
  <c r="N44" i="41"/>
  <c r="N43" i="41"/>
  <c r="N42" i="41"/>
  <c r="N41" i="41"/>
  <c r="N40" i="41"/>
  <c r="N39" i="41"/>
  <c r="N38" i="41"/>
  <c r="N37" i="41"/>
  <c r="N36" i="41"/>
  <c r="N35" i="41"/>
  <c r="N34" i="41"/>
  <c r="N33" i="41"/>
  <c r="N32" i="41"/>
  <c r="N31" i="41"/>
  <c r="N30" i="41"/>
  <c r="N29" i="41"/>
  <c r="N28" i="41"/>
  <c r="N27" i="41"/>
  <c r="N26" i="41"/>
  <c r="N25" i="41"/>
  <c r="N24" i="41"/>
  <c r="N23" i="41"/>
  <c r="N22" i="41"/>
  <c r="N21" i="41"/>
  <c r="N20" i="41"/>
  <c r="N514" i="7"/>
  <c r="N513" i="7"/>
  <c r="N512" i="7"/>
  <c r="N511" i="7"/>
  <c r="N510" i="7"/>
  <c r="N509" i="7"/>
  <c r="N508" i="7"/>
  <c r="N507" i="7"/>
  <c r="N506" i="7"/>
  <c r="N505" i="7"/>
  <c r="N504" i="7"/>
  <c r="N503" i="7"/>
  <c r="N502" i="7"/>
  <c r="N501" i="7"/>
  <c r="N500" i="7"/>
  <c r="N499" i="7"/>
  <c r="N498" i="7"/>
  <c r="N497" i="7"/>
  <c r="N496" i="7"/>
  <c r="N495" i="7"/>
  <c r="N494" i="7"/>
  <c r="N493" i="7"/>
  <c r="N492" i="7"/>
  <c r="N491" i="7"/>
  <c r="N490" i="7"/>
  <c r="N489" i="7"/>
  <c r="N488" i="7"/>
  <c r="N487" i="7"/>
  <c r="N486" i="7"/>
  <c r="N485" i="7"/>
  <c r="N484" i="7"/>
  <c r="N483" i="7"/>
  <c r="N482" i="7"/>
  <c r="N481" i="7"/>
  <c r="N480" i="7"/>
  <c r="N479" i="7"/>
  <c r="N478" i="7"/>
  <c r="N477" i="7"/>
  <c r="N476" i="7"/>
  <c r="N475" i="7"/>
  <c r="N474" i="7"/>
  <c r="N473" i="7"/>
  <c r="N472" i="7"/>
  <c r="N471" i="7"/>
  <c r="N470" i="7"/>
  <c r="N469" i="7"/>
  <c r="N468" i="7"/>
  <c r="N467" i="7"/>
  <c r="N466" i="7"/>
  <c r="N465" i="7"/>
  <c r="N464" i="7"/>
  <c r="N463" i="7"/>
  <c r="N462" i="7"/>
  <c r="N461" i="7"/>
  <c r="N460" i="7"/>
  <c r="N459" i="7"/>
  <c r="N458" i="7"/>
  <c r="N457" i="7"/>
  <c r="N456" i="7"/>
  <c r="N455" i="7"/>
  <c r="N454" i="7"/>
  <c r="N453" i="7"/>
  <c r="N452" i="7"/>
  <c r="N451" i="7"/>
  <c r="N450" i="7"/>
  <c r="N449" i="7"/>
  <c r="N448" i="7"/>
  <c r="N447" i="7"/>
  <c r="N446" i="7"/>
  <c r="N445" i="7"/>
  <c r="N444" i="7"/>
  <c r="N443" i="7"/>
  <c r="N442" i="7"/>
  <c r="N441" i="7"/>
  <c r="N440" i="7"/>
  <c r="N439" i="7"/>
  <c r="N438" i="7"/>
  <c r="N437" i="7"/>
  <c r="N436" i="7"/>
  <c r="N435" i="7"/>
  <c r="N434" i="7"/>
  <c r="N433" i="7"/>
  <c r="N432" i="7"/>
  <c r="N431" i="7"/>
  <c r="N430" i="7"/>
  <c r="N429" i="7"/>
  <c r="N428" i="7"/>
  <c r="N427" i="7"/>
  <c r="N426" i="7"/>
  <c r="N425" i="7"/>
  <c r="N424" i="7"/>
  <c r="N423" i="7"/>
  <c r="N422" i="7"/>
  <c r="N421" i="7"/>
  <c r="N420" i="7"/>
  <c r="N419" i="7"/>
  <c r="N418" i="7"/>
  <c r="N417" i="7"/>
  <c r="N416" i="7"/>
  <c r="N415" i="7"/>
  <c r="N414" i="7"/>
  <c r="N413" i="7"/>
  <c r="N412" i="7"/>
  <c r="N411" i="7"/>
  <c r="N410" i="7"/>
  <c r="N409" i="7"/>
  <c r="N408" i="7"/>
  <c r="N407" i="7"/>
  <c r="N406" i="7"/>
  <c r="N405" i="7"/>
  <c r="N404" i="7"/>
  <c r="N403" i="7"/>
  <c r="N402" i="7"/>
  <c r="N401" i="7"/>
  <c r="N400" i="7"/>
  <c r="N399" i="7"/>
  <c r="N398" i="7"/>
  <c r="N397" i="7"/>
  <c r="N396" i="7"/>
  <c r="N395" i="7"/>
  <c r="N394" i="7"/>
  <c r="N393" i="7"/>
  <c r="N392" i="7"/>
  <c r="N391" i="7"/>
  <c r="N390" i="7"/>
  <c r="N389" i="7"/>
  <c r="N388" i="7"/>
  <c r="N387" i="7"/>
  <c r="N386" i="7"/>
  <c r="N385" i="7"/>
  <c r="N384" i="7"/>
  <c r="N383" i="7"/>
  <c r="N382" i="7"/>
  <c r="N381" i="7"/>
  <c r="N380" i="7"/>
  <c r="N379" i="7"/>
  <c r="N378" i="7"/>
  <c r="N377" i="7"/>
  <c r="N376" i="7"/>
  <c r="N375" i="7"/>
  <c r="N374" i="7"/>
  <c r="N373" i="7"/>
  <c r="N372" i="7"/>
  <c r="N371" i="7"/>
  <c r="N370" i="7"/>
  <c r="N369" i="7"/>
  <c r="N368" i="7"/>
  <c r="N367" i="7"/>
  <c r="N366" i="7"/>
  <c r="N365" i="7"/>
  <c r="N364" i="7"/>
  <c r="N363" i="7"/>
  <c r="N362" i="7"/>
  <c r="N361" i="7"/>
  <c r="N360" i="7"/>
  <c r="N359" i="7"/>
  <c r="N358" i="7"/>
  <c r="N357" i="7"/>
  <c r="N356" i="7"/>
  <c r="N355" i="7"/>
  <c r="N354" i="7"/>
  <c r="N353" i="7"/>
  <c r="N352" i="7"/>
  <c r="N351" i="7"/>
  <c r="N350" i="7"/>
  <c r="N349" i="7"/>
  <c r="N348" i="7"/>
  <c r="N347" i="7"/>
  <c r="N346" i="7"/>
  <c r="N345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N311" i="7"/>
  <c r="N310" i="7"/>
  <c r="N309" i="7"/>
  <c r="N308" i="7"/>
  <c r="N307" i="7"/>
  <c r="N306" i="7"/>
  <c r="N305" i="7"/>
  <c r="N304" i="7"/>
  <c r="N303" i="7"/>
  <c r="N302" i="7"/>
  <c r="N301" i="7"/>
  <c r="N300" i="7"/>
  <c r="N299" i="7"/>
  <c r="N298" i="7"/>
  <c r="N297" i="7"/>
  <c r="N296" i="7"/>
  <c r="N295" i="7"/>
  <c r="N294" i="7"/>
  <c r="N293" i="7"/>
  <c r="N292" i="7"/>
  <c r="N291" i="7"/>
  <c r="N290" i="7"/>
  <c r="N289" i="7"/>
  <c r="N288" i="7"/>
  <c r="N287" i="7"/>
  <c r="N286" i="7"/>
  <c r="N285" i="7"/>
  <c r="N284" i="7"/>
  <c r="N283" i="7"/>
  <c r="N282" i="7"/>
  <c r="N281" i="7"/>
  <c r="N280" i="7"/>
  <c r="N279" i="7"/>
  <c r="N278" i="7"/>
  <c r="N277" i="7"/>
  <c r="N276" i="7"/>
  <c r="N275" i="7"/>
  <c r="N274" i="7"/>
  <c r="N273" i="7"/>
  <c r="N272" i="7"/>
  <c r="N271" i="7"/>
  <c r="N270" i="7"/>
  <c r="N269" i="7"/>
  <c r="N268" i="7"/>
  <c r="N267" i="7"/>
  <c r="N266" i="7"/>
  <c r="N265" i="7"/>
  <c r="N264" i="7"/>
  <c r="N263" i="7"/>
  <c r="N262" i="7"/>
  <c r="N261" i="7"/>
  <c r="N260" i="7"/>
  <c r="N259" i="7"/>
  <c r="N258" i="7"/>
  <c r="N257" i="7"/>
  <c r="N256" i="7"/>
  <c r="N255" i="7"/>
  <c r="N254" i="7"/>
  <c r="N253" i="7"/>
  <c r="N252" i="7"/>
  <c r="N251" i="7"/>
  <c r="N250" i="7"/>
  <c r="N249" i="7"/>
  <c r="N248" i="7"/>
  <c r="N247" i="7"/>
  <c r="N246" i="7"/>
  <c r="N245" i="7"/>
  <c r="N244" i="7"/>
  <c r="N243" i="7"/>
  <c r="N242" i="7"/>
  <c r="N241" i="7"/>
  <c r="N240" i="7"/>
  <c r="N239" i="7"/>
  <c r="N238" i="7"/>
  <c r="N237" i="7"/>
  <c r="N236" i="7"/>
  <c r="N235" i="7"/>
  <c r="N234" i="7"/>
  <c r="N233" i="7"/>
  <c r="N232" i="7"/>
  <c r="N231" i="7"/>
  <c r="N230" i="7"/>
  <c r="N229" i="7"/>
  <c r="N228" i="7"/>
  <c r="N227" i="7"/>
  <c r="N226" i="7"/>
  <c r="N225" i="7"/>
  <c r="N224" i="7"/>
  <c r="N223" i="7"/>
  <c r="N222" i="7"/>
  <c r="N221" i="7"/>
  <c r="N220" i="7"/>
  <c r="N219" i="7"/>
  <c r="N218" i="7"/>
  <c r="N217" i="7"/>
  <c r="N216" i="7"/>
  <c r="N215" i="7"/>
  <c r="N214" i="7"/>
  <c r="N213" i="7"/>
  <c r="N212" i="7"/>
  <c r="N211" i="7"/>
  <c r="N210" i="7"/>
  <c r="N209" i="7"/>
  <c r="N208" i="7"/>
  <c r="N207" i="7"/>
  <c r="N206" i="7"/>
  <c r="N205" i="7"/>
  <c r="N204" i="7"/>
  <c r="N203" i="7"/>
  <c r="N202" i="7"/>
  <c r="N201" i="7"/>
  <c r="N200" i="7"/>
  <c r="N199" i="7"/>
  <c r="N198" i="7"/>
  <c r="N197" i="7"/>
  <c r="N196" i="7"/>
  <c r="N195" i="7"/>
  <c r="N194" i="7"/>
  <c r="N193" i="7"/>
  <c r="N192" i="7"/>
  <c r="N191" i="7"/>
  <c r="N190" i="7"/>
  <c r="N189" i="7"/>
  <c r="N188" i="7"/>
  <c r="N187" i="7"/>
  <c r="N186" i="7"/>
  <c r="N185" i="7"/>
  <c r="N184" i="7"/>
  <c r="N183" i="7"/>
  <c r="N182" i="7"/>
  <c r="N181" i="7"/>
  <c r="N180" i="7"/>
  <c r="N179" i="7"/>
  <c r="N178" i="7"/>
  <c r="N177" i="7"/>
  <c r="N176" i="7"/>
  <c r="N175" i="7"/>
  <c r="N174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N158" i="7"/>
  <c r="N157" i="7"/>
  <c r="N156" i="7"/>
  <c r="N155" i="7"/>
  <c r="N154" i="7"/>
  <c r="N153" i="7"/>
  <c r="N152" i="7"/>
  <c r="N151" i="7"/>
  <c r="N150" i="7"/>
  <c r="N149" i="7"/>
  <c r="N148" i="7"/>
  <c r="N147" i="7"/>
  <c r="N146" i="7"/>
  <c r="N145" i="7"/>
  <c r="N144" i="7"/>
  <c r="N143" i="7"/>
  <c r="N142" i="7"/>
  <c r="N141" i="7"/>
  <c r="N140" i="7"/>
  <c r="N139" i="7"/>
  <c r="N138" i="7"/>
  <c r="N137" i="7"/>
  <c r="N136" i="7"/>
  <c r="N135" i="7"/>
  <c r="N134" i="7"/>
  <c r="N133" i="7"/>
  <c r="N132" i="7"/>
  <c r="N131" i="7"/>
  <c r="N130" i="7"/>
  <c r="N129" i="7"/>
  <c r="N128" i="7"/>
  <c r="N127" i="7"/>
  <c r="N126" i="7"/>
  <c r="N125" i="7"/>
  <c r="N124" i="7"/>
  <c r="N123" i="7"/>
  <c r="N12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9" i="7" s="1"/>
  <c r="N514" i="8"/>
  <c r="N513" i="8"/>
  <c r="N512" i="8"/>
  <c r="N511" i="8"/>
  <c r="N510" i="8"/>
  <c r="N509" i="8"/>
  <c r="N508" i="8"/>
  <c r="N507" i="8"/>
  <c r="N506" i="8"/>
  <c r="N505" i="8"/>
  <c r="N504" i="8"/>
  <c r="N503" i="8"/>
  <c r="N502" i="8"/>
  <c r="N501" i="8"/>
  <c r="N500" i="8"/>
  <c r="N499" i="8"/>
  <c r="N498" i="8"/>
  <c r="N497" i="8"/>
  <c r="N496" i="8"/>
  <c r="N495" i="8"/>
  <c r="N494" i="8"/>
  <c r="N493" i="8"/>
  <c r="N492" i="8"/>
  <c r="N491" i="8"/>
  <c r="N490" i="8"/>
  <c r="N489" i="8"/>
  <c r="N488" i="8"/>
  <c r="N487" i="8"/>
  <c r="N486" i="8"/>
  <c r="N485" i="8"/>
  <c r="N484" i="8"/>
  <c r="N483" i="8"/>
  <c r="N482" i="8"/>
  <c r="N481" i="8"/>
  <c r="N480" i="8"/>
  <c r="N479" i="8"/>
  <c r="N478" i="8"/>
  <c r="N477" i="8"/>
  <c r="N476" i="8"/>
  <c r="N475" i="8"/>
  <c r="N474" i="8"/>
  <c r="N473" i="8"/>
  <c r="N472" i="8"/>
  <c r="N471" i="8"/>
  <c r="N470" i="8"/>
  <c r="N469" i="8"/>
  <c r="N468" i="8"/>
  <c r="N467" i="8"/>
  <c r="N466" i="8"/>
  <c r="N465" i="8"/>
  <c r="N464" i="8"/>
  <c r="N463" i="8"/>
  <c r="N462" i="8"/>
  <c r="N461" i="8"/>
  <c r="N460" i="8"/>
  <c r="N459" i="8"/>
  <c r="N458" i="8"/>
  <c r="N457" i="8"/>
  <c r="N456" i="8"/>
  <c r="N455" i="8"/>
  <c r="N454" i="8"/>
  <c r="N453" i="8"/>
  <c r="N452" i="8"/>
  <c r="N451" i="8"/>
  <c r="N450" i="8"/>
  <c r="N449" i="8"/>
  <c r="N448" i="8"/>
  <c r="N447" i="8"/>
  <c r="N446" i="8"/>
  <c r="N445" i="8"/>
  <c r="N444" i="8"/>
  <c r="N443" i="8"/>
  <c r="N442" i="8"/>
  <c r="N441" i="8"/>
  <c r="N440" i="8"/>
  <c r="N439" i="8"/>
  <c r="N438" i="8"/>
  <c r="N437" i="8"/>
  <c r="N436" i="8"/>
  <c r="N435" i="8"/>
  <c r="N434" i="8"/>
  <c r="N433" i="8"/>
  <c r="N432" i="8"/>
  <c r="N431" i="8"/>
  <c r="N430" i="8"/>
  <c r="N429" i="8"/>
  <c r="N428" i="8"/>
  <c r="N427" i="8"/>
  <c r="N426" i="8"/>
  <c r="N425" i="8"/>
  <c r="N424" i="8"/>
  <c r="N423" i="8"/>
  <c r="N422" i="8"/>
  <c r="N421" i="8"/>
  <c r="N420" i="8"/>
  <c r="N419" i="8"/>
  <c r="N418" i="8"/>
  <c r="N417" i="8"/>
  <c r="N416" i="8"/>
  <c r="N415" i="8"/>
  <c r="N414" i="8"/>
  <c r="N413" i="8"/>
  <c r="N412" i="8"/>
  <c r="N411" i="8"/>
  <c r="N410" i="8"/>
  <c r="N409" i="8"/>
  <c r="N408" i="8"/>
  <c r="N407" i="8"/>
  <c r="N406" i="8"/>
  <c r="N405" i="8"/>
  <c r="N404" i="8"/>
  <c r="N403" i="8"/>
  <c r="N402" i="8"/>
  <c r="N401" i="8"/>
  <c r="N400" i="8"/>
  <c r="N399" i="8"/>
  <c r="N398" i="8"/>
  <c r="N397" i="8"/>
  <c r="N396" i="8"/>
  <c r="N395" i="8"/>
  <c r="N394" i="8"/>
  <c r="N393" i="8"/>
  <c r="N392" i="8"/>
  <c r="N391" i="8"/>
  <c r="N390" i="8"/>
  <c r="N389" i="8"/>
  <c r="N388" i="8"/>
  <c r="N387" i="8"/>
  <c r="N386" i="8"/>
  <c r="N385" i="8"/>
  <c r="N384" i="8"/>
  <c r="N383" i="8"/>
  <c r="N382" i="8"/>
  <c r="N381" i="8"/>
  <c r="N380" i="8"/>
  <c r="N379" i="8"/>
  <c r="N378" i="8"/>
  <c r="N377" i="8"/>
  <c r="N376" i="8"/>
  <c r="N375" i="8"/>
  <c r="N374" i="8"/>
  <c r="N373" i="8"/>
  <c r="N372" i="8"/>
  <c r="N371" i="8"/>
  <c r="N370" i="8"/>
  <c r="N369" i="8"/>
  <c r="N368" i="8"/>
  <c r="N367" i="8"/>
  <c r="N366" i="8"/>
  <c r="N365" i="8"/>
  <c r="N364" i="8"/>
  <c r="N363" i="8"/>
  <c r="N362" i="8"/>
  <c r="N361" i="8"/>
  <c r="N360" i="8"/>
  <c r="N359" i="8"/>
  <c r="N358" i="8"/>
  <c r="N357" i="8"/>
  <c r="N356" i="8"/>
  <c r="N355" i="8"/>
  <c r="N354" i="8"/>
  <c r="N353" i="8"/>
  <c r="N352" i="8"/>
  <c r="N351" i="8"/>
  <c r="N350" i="8"/>
  <c r="N349" i="8"/>
  <c r="N348" i="8"/>
  <c r="N347" i="8"/>
  <c r="N346" i="8"/>
  <c r="N345" i="8"/>
  <c r="N344" i="8"/>
  <c r="N343" i="8"/>
  <c r="N342" i="8"/>
  <c r="N341" i="8"/>
  <c r="N340" i="8"/>
  <c r="N339" i="8"/>
  <c r="N338" i="8"/>
  <c r="N337" i="8"/>
  <c r="N336" i="8"/>
  <c r="N335" i="8"/>
  <c r="N334" i="8"/>
  <c r="N333" i="8"/>
  <c r="N332" i="8"/>
  <c r="N331" i="8"/>
  <c r="N330" i="8"/>
  <c r="N329" i="8"/>
  <c r="N328" i="8"/>
  <c r="N327" i="8"/>
  <c r="N326" i="8"/>
  <c r="N325" i="8"/>
  <c r="N324" i="8"/>
  <c r="N323" i="8"/>
  <c r="N322" i="8"/>
  <c r="N321" i="8"/>
  <c r="N320" i="8"/>
  <c r="N319" i="8"/>
  <c r="N318" i="8"/>
  <c r="N317" i="8"/>
  <c r="N316" i="8"/>
  <c r="N315" i="8"/>
  <c r="N314" i="8"/>
  <c r="N313" i="8"/>
  <c r="N312" i="8"/>
  <c r="N311" i="8"/>
  <c r="N310" i="8"/>
  <c r="N309" i="8"/>
  <c r="N308" i="8"/>
  <c r="N307" i="8"/>
  <c r="N306" i="8"/>
  <c r="N305" i="8"/>
  <c r="N304" i="8"/>
  <c r="N303" i="8"/>
  <c r="N302" i="8"/>
  <c r="N301" i="8"/>
  <c r="N300" i="8"/>
  <c r="N299" i="8"/>
  <c r="N298" i="8"/>
  <c r="N297" i="8"/>
  <c r="N296" i="8"/>
  <c r="N295" i="8"/>
  <c r="N294" i="8"/>
  <c r="N293" i="8"/>
  <c r="N292" i="8"/>
  <c r="N291" i="8"/>
  <c r="N290" i="8"/>
  <c r="N289" i="8"/>
  <c r="N288" i="8"/>
  <c r="N287" i="8"/>
  <c r="N286" i="8"/>
  <c r="N285" i="8"/>
  <c r="N284" i="8"/>
  <c r="N283" i="8"/>
  <c r="N282" i="8"/>
  <c r="N281" i="8"/>
  <c r="N280" i="8"/>
  <c r="N279" i="8"/>
  <c r="N278" i="8"/>
  <c r="N277" i="8"/>
  <c r="N276" i="8"/>
  <c r="N275" i="8"/>
  <c r="N274" i="8"/>
  <c r="N273" i="8"/>
  <c r="N272" i="8"/>
  <c r="N271" i="8"/>
  <c r="N270" i="8"/>
  <c r="N269" i="8"/>
  <c r="N268" i="8"/>
  <c r="N267" i="8"/>
  <c r="N266" i="8"/>
  <c r="N265" i="8"/>
  <c r="N264" i="8"/>
  <c r="N263" i="8"/>
  <c r="N262" i="8"/>
  <c r="N261" i="8"/>
  <c r="N260" i="8"/>
  <c r="N259" i="8"/>
  <c r="N258" i="8"/>
  <c r="N257" i="8"/>
  <c r="N256" i="8"/>
  <c r="N255" i="8"/>
  <c r="N254" i="8"/>
  <c r="N253" i="8"/>
  <c r="N252" i="8"/>
  <c r="N251" i="8"/>
  <c r="N250" i="8"/>
  <c r="N249" i="8"/>
  <c r="N248" i="8"/>
  <c r="N247" i="8"/>
  <c r="N246" i="8"/>
  <c r="N245" i="8"/>
  <c r="N244" i="8"/>
  <c r="N243" i="8"/>
  <c r="N242" i="8"/>
  <c r="N241" i="8"/>
  <c r="N240" i="8"/>
  <c r="N239" i="8"/>
  <c r="N238" i="8"/>
  <c r="N237" i="8"/>
  <c r="N236" i="8"/>
  <c r="N235" i="8"/>
  <c r="N234" i="8"/>
  <c r="N233" i="8"/>
  <c r="N232" i="8"/>
  <c r="N231" i="8"/>
  <c r="N230" i="8"/>
  <c r="N229" i="8"/>
  <c r="N228" i="8"/>
  <c r="N227" i="8"/>
  <c r="N226" i="8"/>
  <c r="N225" i="8"/>
  <c r="N224" i="8"/>
  <c r="N223" i="8"/>
  <c r="N222" i="8"/>
  <c r="N221" i="8"/>
  <c r="N220" i="8"/>
  <c r="N219" i="8"/>
  <c r="N218" i="8"/>
  <c r="N217" i="8"/>
  <c r="N216" i="8"/>
  <c r="N215" i="8"/>
  <c r="N214" i="8"/>
  <c r="N213" i="8"/>
  <c r="N212" i="8"/>
  <c r="N211" i="8"/>
  <c r="N210" i="8"/>
  <c r="N209" i="8"/>
  <c r="N208" i="8"/>
  <c r="N207" i="8"/>
  <c r="N206" i="8"/>
  <c r="N205" i="8"/>
  <c r="N204" i="8"/>
  <c r="N203" i="8"/>
  <c r="N202" i="8"/>
  <c r="N201" i="8"/>
  <c r="N200" i="8"/>
  <c r="N199" i="8"/>
  <c r="N198" i="8"/>
  <c r="N197" i="8"/>
  <c r="N196" i="8"/>
  <c r="N195" i="8"/>
  <c r="N194" i="8"/>
  <c r="N193" i="8"/>
  <c r="N192" i="8"/>
  <c r="N191" i="8"/>
  <c r="N190" i="8"/>
  <c r="N189" i="8"/>
  <c r="N188" i="8"/>
  <c r="N187" i="8"/>
  <c r="N186" i="8"/>
  <c r="N185" i="8"/>
  <c r="N184" i="8"/>
  <c r="N183" i="8"/>
  <c r="N182" i="8"/>
  <c r="N181" i="8"/>
  <c r="N180" i="8"/>
  <c r="N179" i="8"/>
  <c r="N178" i="8"/>
  <c r="N177" i="8"/>
  <c r="N176" i="8"/>
  <c r="N175" i="8"/>
  <c r="N174" i="8"/>
  <c r="N173" i="8"/>
  <c r="N172" i="8"/>
  <c r="N171" i="8"/>
  <c r="N170" i="8"/>
  <c r="N169" i="8"/>
  <c r="N168" i="8"/>
  <c r="N167" i="8"/>
  <c r="N166" i="8"/>
  <c r="N165" i="8"/>
  <c r="N164" i="8"/>
  <c r="N163" i="8"/>
  <c r="N162" i="8"/>
  <c r="N161" i="8"/>
  <c r="N160" i="8"/>
  <c r="N159" i="8"/>
  <c r="N158" i="8"/>
  <c r="N157" i="8"/>
  <c r="N156" i="8"/>
  <c r="N155" i="8"/>
  <c r="N154" i="8"/>
  <c r="N153" i="8"/>
  <c r="N152" i="8"/>
  <c r="N151" i="8"/>
  <c r="N150" i="8"/>
  <c r="N149" i="8"/>
  <c r="N148" i="8"/>
  <c r="N147" i="8"/>
  <c r="N146" i="8"/>
  <c r="N145" i="8"/>
  <c r="N144" i="8"/>
  <c r="N143" i="8"/>
  <c r="N142" i="8"/>
  <c r="N141" i="8"/>
  <c r="N140" i="8"/>
  <c r="N139" i="8"/>
  <c r="N138" i="8"/>
  <c r="N137" i="8"/>
  <c r="N136" i="8"/>
  <c r="N135" i="8"/>
  <c r="N134" i="8"/>
  <c r="N133" i="8"/>
  <c r="N132" i="8"/>
  <c r="N131" i="8"/>
  <c r="N130" i="8"/>
  <c r="N129" i="8"/>
  <c r="N128" i="8"/>
  <c r="N127" i="8"/>
  <c r="N126" i="8"/>
  <c r="N125" i="8"/>
  <c r="N124" i="8"/>
  <c r="N123" i="8"/>
  <c r="N122" i="8"/>
  <c r="N121" i="8"/>
  <c r="N120" i="8"/>
  <c r="N119" i="8"/>
  <c r="N118" i="8"/>
  <c r="N117" i="8"/>
  <c r="N116" i="8"/>
  <c r="N115" i="8"/>
  <c r="N114" i="8"/>
  <c r="N113" i="8"/>
  <c r="N112" i="8"/>
  <c r="N111" i="8"/>
  <c r="N110" i="8"/>
  <c r="N109" i="8"/>
  <c r="N108" i="8"/>
  <c r="N107" i="8"/>
  <c r="N106" i="8"/>
  <c r="N105" i="8"/>
  <c r="N104" i="8"/>
  <c r="N103" i="8"/>
  <c r="N102" i="8"/>
  <c r="N101" i="8"/>
  <c r="N100" i="8"/>
  <c r="N99" i="8"/>
  <c r="N98" i="8"/>
  <c r="N97" i="8"/>
  <c r="N96" i="8"/>
  <c r="N95" i="8"/>
  <c r="N94" i="8"/>
  <c r="N93" i="8"/>
  <c r="N92" i="8"/>
  <c r="N91" i="8"/>
  <c r="N90" i="8"/>
  <c r="N89" i="8"/>
  <c r="N88" i="8"/>
  <c r="N87" i="8"/>
  <c r="N86" i="8"/>
  <c r="N85" i="8"/>
  <c r="N84" i="8"/>
  <c r="N83" i="8"/>
  <c r="N82" i="8"/>
  <c r="N81" i="8"/>
  <c r="N80" i="8"/>
  <c r="N79" i="8"/>
  <c r="N78" i="8"/>
  <c r="N77" i="8"/>
  <c r="N76" i="8"/>
  <c r="N75" i="8"/>
  <c r="N74" i="8"/>
  <c r="N73" i="8"/>
  <c r="N72" i="8"/>
  <c r="N71" i="8"/>
  <c r="N70" i="8"/>
  <c r="N69" i="8"/>
  <c r="N68" i="8"/>
  <c r="N67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9" i="8" s="1"/>
  <c r="N514" i="9"/>
  <c r="N513" i="9"/>
  <c r="N512" i="9"/>
  <c r="N511" i="9"/>
  <c r="N510" i="9"/>
  <c r="N509" i="9"/>
  <c r="N508" i="9"/>
  <c r="N507" i="9"/>
  <c r="N506" i="9"/>
  <c r="N505" i="9"/>
  <c r="N504" i="9"/>
  <c r="N503" i="9"/>
  <c r="N502" i="9"/>
  <c r="N501" i="9"/>
  <c r="N500" i="9"/>
  <c r="N499" i="9"/>
  <c r="N498" i="9"/>
  <c r="N497" i="9"/>
  <c r="N496" i="9"/>
  <c r="N495" i="9"/>
  <c r="N494" i="9"/>
  <c r="N493" i="9"/>
  <c r="N492" i="9"/>
  <c r="N491" i="9"/>
  <c r="N490" i="9"/>
  <c r="N489" i="9"/>
  <c r="N488" i="9"/>
  <c r="N487" i="9"/>
  <c r="N486" i="9"/>
  <c r="N485" i="9"/>
  <c r="N484" i="9"/>
  <c r="N483" i="9"/>
  <c r="N482" i="9"/>
  <c r="N481" i="9"/>
  <c r="N480" i="9"/>
  <c r="N479" i="9"/>
  <c r="N478" i="9"/>
  <c r="N477" i="9"/>
  <c r="N476" i="9"/>
  <c r="N475" i="9"/>
  <c r="N474" i="9"/>
  <c r="N473" i="9"/>
  <c r="N472" i="9"/>
  <c r="N471" i="9"/>
  <c r="N470" i="9"/>
  <c r="N469" i="9"/>
  <c r="N468" i="9"/>
  <c r="N467" i="9"/>
  <c r="N466" i="9"/>
  <c r="N465" i="9"/>
  <c r="N464" i="9"/>
  <c r="N463" i="9"/>
  <c r="N462" i="9"/>
  <c r="N461" i="9"/>
  <c r="N460" i="9"/>
  <c r="N459" i="9"/>
  <c r="N458" i="9"/>
  <c r="N457" i="9"/>
  <c r="N456" i="9"/>
  <c r="N455" i="9"/>
  <c r="N454" i="9"/>
  <c r="N453" i="9"/>
  <c r="N452" i="9"/>
  <c r="N451" i="9"/>
  <c r="N450" i="9"/>
  <c r="N449" i="9"/>
  <c r="N448" i="9"/>
  <c r="N447" i="9"/>
  <c r="N446" i="9"/>
  <c r="N445" i="9"/>
  <c r="N444" i="9"/>
  <c r="N443" i="9"/>
  <c r="N442" i="9"/>
  <c r="N441" i="9"/>
  <c r="N440" i="9"/>
  <c r="N439" i="9"/>
  <c r="N438" i="9"/>
  <c r="N437" i="9"/>
  <c r="N436" i="9"/>
  <c r="N435" i="9"/>
  <c r="N434" i="9"/>
  <c r="N433" i="9"/>
  <c r="N432" i="9"/>
  <c r="N431" i="9"/>
  <c r="N430" i="9"/>
  <c r="N429" i="9"/>
  <c r="N428" i="9"/>
  <c r="N427" i="9"/>
  <c r="N426" i="9"/>
  <c r="N425" i="9"/>
  <c r="N424" i="9"/>
  <c r="N423" i="9"/>
  <c r="N422" i="9"/>
  <c r="N421" i="9"/>
  <c r="N420" i="9"/>
  <c r="N419" i="9"/>
  <c r="N418" i="9"/>
  <c r="N417" i="9"/>
  <c r="N416" i="9"/>
  <c r="N415" i="9"/>
  <c r="N414" i="9"/>
  <c r="N413" i="9"/>
  <c r="N412" i="9"/>
  <c r="N411" i="9"/>
  <c r="N410" i="9"/>
  <c r="N409" i="9"/>
  <c r="N408" i="9"/>
  <c r="N407" i="9"/>
  <c r="N406" i="9"/>
  <c r="N405" i="9"/>
  <c r="N404" i="9"/>
  <c r="N403" i="9"/>
  <c r="N402" i="9"/>
  <c r="N401" i="9"/>
  <c r="N400" i="9"/>
  <c r="N399" i="9"/>
  <c r="N398" i="9"/>
  <c r="N397" i="9"/>
  <c r="N396" i="9"/>
  <c r="N395" i="9"/>
  <c r="N394" i="9"/>
  <c r="N393" i="9"/>
  <c r="N392" i="9"/>
  <c r="N391" i="9"/>
  <c r="N390" i="9"/>
  <c r="N389" i="9"/>
  <c r="N388" i="9"/>
  <c r="N387" i="9"/>
  <c r="N386" i="9"/>
  <c r="N385" i="9"/>
  <c r="N384" i="9"/>
  <c r="N383" i="9"/>
  <c r="N382" i="9"/>
  <c r="N381" i="9"/>
  <c r="N380" i="9"/>
  <c r="N379" i="9"/>
  <c r="N378" i="9"/>
  <c r="N377" i="9"/>
  <c r="N376" i="9"/>
  <c r="N375" i="9"/>
  <c r="N374" i="9"/>
  <c r="N373" i="9"/>
  <c r="N372" i="9"/>
  <c r="N371" i="9"/>
  <c r="N370" i="9"/>
  <c r="N369" i="9"/>
  <c r="N368" i="9"/>
  <c r="N367" i="9"/>
  <c r="N366" i="9"/>
  <c r="N365" i="9"/>
  <c r="N364" i="9"/>
  <c r="N363" i="9"/>
  <c r="N362" i="9"/>
  <c r="N361" i="9"/>
  <c r="N360" i="9"/>
  <c r="N359" i="9"/>
  <c r="N358" i="9"/>
  <c r="N357" i="9"/>
  <c r="N356" i="9"/>
  <c r="N355" i="9"/>
  <c r="N354" i="9"/>
  <c r="N353" i="9"/>
  <c r="N352" i="9"/>
  <c r="N351" i="9"/>
  <c r="N350" i="9"/>
  <c r="N349" i="9"/>
  <c r="N348" i="9"/>
  <c r="N347" i="9"/>
  <c r="N346" i="9"/>
  <c r="N345" i="9"/>
  <c r="N344" i="9"/>
  <c r="N343" i="9"/>
  <c r="N342" i="9"/>
  <c r="N341" i="9"/>
  <c r="N340" i="9"/>
  <c r="N339" i="9"/>
  <c r="N338" i="9"/>
  <c r="N337" i="9"/>
  <c r="N336" i="9"/>
  <c r="N335" i="9"/>
  <c r="N334" i="9"/>
  <c r="N333" i="9"/>
  <c r="N332" i="9"/>
  <c r="N331" i="9"/>
  <c r="N330" i="9"/>
  <c r="N329" i="9"/>
  <c r="N328" i="9"/>
  <c r="N327" i="9"/>
  <c r="N326" i="9"/>
  <c r="N325" i="9"/>
  <c r="N324" i="9"/>
  <c r="N323" i="9"/>
  <c r="N322" i="9"/>
  <c r="N321" i="9"/>
  <c r="N320" i="9"/>
  <c r="N319" i="9"/>
  <c r="N318" i="9"/>
  <c r="N317" i="9"/>
  <c r="N316" i="9"/>
  <c r="N315" i="9"/>
  <c r="N314" i="9"/>
  <c r="N313" i="9"/>
  <c r="N312" i="9"/>
  <c r="N311" i="9"/>
  <c r="N310" i="9"/>
  <c r="N309" i="9"/>
  <c r="N308" i="9"/>
  <c r="N307" i="9"/>
  <c r="N306" i="9"/>
  <c r="N305" i="9"/>
  <c r="N304" i="9"/>
  <c r="N303" i="9"/>
  <c r="N302" i="9"/>
  <c r="N301" i="9"/>
  <c r="N300" i="9"/>
  <c r="N299" i="9"/>
  <c r="N298" i="9"/>
  <c r="N297" i="9"/>
  <c r="N296" i="9"/>
  <c r="N295" i="9"/>
  <c r="N294" i="9"/>
  <c r="N293" i="9"/>
  <c r="N292" i="9"/>
  <c r="N291" i="9"/>
  <c r="N290" i="9"/>
  <c r="N289" i="9"/>
  <c r="N288" i="9"/>
  <c r="N287" i="9"/>
  <c r="N286" i="9"/>
  <c r="N285" i="9"/>
  <c r="N284" i="9"/>
  <c r="N283" i="9"/>
  <c r="N282" i="9"/>
  <c r="N281" i="9"/>
  <c r="N280" i="9"/>
  <c r="N279" i="9"/>
  <c r="N278" i="9"/>
  <c r="N277" i="9"/>
  <c r="N276" i="9"/>
  <c r="N275" i="9"/>
  <c r="N274" i="9"/>
  <c r="N273" i="9"/>
  <c r="N272" i="9"/>
  <c r="N271" i="9"/>
  <c r="N270" i="9"/>
  <c r="N269" i="9"/>
  <c r="N268" i="9"/>
  <c r="N267" i="9"/>
  <c r="N266" i="9"/>
  <c r="N265" i="9"/>
  <c r="N264" i="9"/>
  <c r="N263" i="9"/>
  <c r="N262" i="9"/>
  <c r="N261" i="9"/>
  <c r="N260" i="9"/>
  <c r="N259" i="9"/>
  <c r="N258" i="9"/>
  <c r="N257" i="9"/>
  <c r="N256" i="9"/>
  <c r="N255" i="9"/>
  <c r="N254" i="9"/>
  <c r="N253" i="9"/>
  <c r="N252" i="9"/>
  <c r="N251" i="9"/>
  <c r="N250" i="9"/>
  <c r="N249" i="9"/>
  <c r="N248" i="9"/>
  <c r="N247" i="9"/>
  <c r="N246" i="9"/>
  <c r="N245" i="9"/>
  <c r="N244" i="9"/>
  <c r="N243" i="9"/>
  <c r="N242" i="9"/>
  <c r="N241" i="9"/>
  <c r="N240" i="9"/>
  <c r="N239" i="9"/>
  <c r="N238" i="9"/>
  <c r="N237" i="9"/>
  <c r="N236" i="9"/>
  <c r="N235" i="9"/>
  <c r="N234" i="9"/>
  <c r="N233" i="9"/>
  <c r="N232" i="9"/>
  <c r="N231" i="9"/>
  <c r="N230" i="9"/>
  <c r="N229" i="9"/>
  <c r="N228" i="9"/>
  <c r="N227" i="9"/>
  <c r="N226" i="9"/>
  <c r="N225" i="9"/>
  <c r="N224" i="9"/>
  <c r="N223" i="9"/>
  <c r="N222" i="9"/>
  <c r="N221" i="9"/>
  <c r="N220" i="9"/>
  <c r="N219" i="9"/>
  <c r="N218" i="9"/>
  <c r="N217" i="9"/>
  <c r="N216" i="9"/>
  <c r="N215" i="9"/>
  <c r="N214" i="9"/>
  <c r="N213" i="9"/>
  <c r="N212" i="9"/>
  <c r="N211" i="9"/>
  <c r="N210" i="9"/>
  <c r="N209" i="9"/>
  <c r="N208" i="9"/>
  <c r="N207" i="9"/>
  <c r="N206" i="9"/>
  <c r="N205" i="9"/>
  <c r="N204" i="9"/>
  <c r="N203" i="9"/>
  <c r="N202" i="9"/>
  <c r="N201" i="9"/>
  <c r="N200" i="9"/>
  <c r="N199" i="9"/>
  <c r="N198" i="9"/>
  <c r="N197" i="9"/>
  <c r="N196" i="9"/>
  <c r="N195" i="9"/>
  <c r="N194" i="9"/>
  <c r="N193" i="9"/>
  <c r="N192" i="9"/>
  <c r="N191" i="9"/>
  <c r="N190" i="9"/>
  <c r="N189" i="9"/>
  <c r="N188" i="9"/>
  <c r="N187" i="9"/>
  <c r="N186" i="9"/>
  <c r="N185" i="9"/>
  <c r="N184" i="9"/>
  <c r="N183" i="9"/>
  <c r="N182" i="9"/>
  <c r="N181" i="9"/>
  <c r="N180" i="9"/>
  <c r="N179" i="9"/>
  <c r="N178" i="9"/>
  <c r="N177" i="9"/>
  <c r="N176" i="9"/>
  <c r="N175" i="9"/>
  <c r="N174" i="9"/>
  <c r="N173" i="9"/>
  <c r="N172" i="9"/>
  <c r="N171" i="9"/>
  <c r="N170" i="9"/>
  <c r="N169" i="9"/>
  <c r="N168" i="9"/>
  <c r="N167" i="9"/>
  <c r="N166" i="9"/>
  <c r="N165" i="9"/>
  <c r="N164" i="9"/>
  <c r="N163" i="9"/>
  <c r="N162" i="9"/>
  <c r="N161" i="9"/>
  <c r="N160" i="9"/>
  <c r="N159" i="9"/>
  <c r="N158" i="9"/>
  <c r="N157" i="9"/>
  <c r="N156" i="9"/>
  <c r="N155" i="9"/>
  <c r="N154" i="9"/>
  <c r="N153" i="9"/>
  <c r="N152" i="9"/>
  <c r="N151" i="9"/>
  <c r="N150" i="9"/>
  <c r="N149" i="9"/>
  <c r="N148" i="9"/>
  <c r="N147" i="9"/>
  <c r="N146" i="9"/>
  <c r="N145" i="9"/>
  <c r="N144" i="9"/>
  <c r="N143" i="9"/>
  <c r="N142" i="9"/>
  <c r="N141" i="9"/>
  <c r="N140" i="9"/>
  <c r="N139" i="9"/>
  <c r="N138" i="9"/>
  <c r="N137" i="9"/>
  <c r="N136" i="9"/>
  <c r="N135" i="9"/>
  <c r="N134" i="9"/>
  <c r="N133" i="9"/>
  <c r="N132" i="9"/>
  <c r="N131" i="9"/>
  <c r="N130" i="9"/>
  <c r="N129" i="9"/>
  <c r="N128" i="9"/>
  <c r="N127" i="9"/>
  <c r="N126" i="9"/>
  <c r="N125" i="9"/>
  <c r="N124" i="9"/>
  <c r="N123" i="9"/>
  <c r="N122" i="9"/>
  <c r="N121" i="9"/>
  <c r="N120" i="9"/>
  <c r="N119" i="9"/>
  <c r="N118" i="9"/>
  <c r="N117" i="9"/>
  <c r="N116" i="9"/>
  <c r="N115" i="9"/>
  <c r="N114" i="9"/>
  <c r="N113" i="9"/>
  <c r="N112" i="9"/>
  <c r="N111" i="9"/>
  <c r="N110" i="9"/>
  <c r="N109" i="9"/>
  <c r="N108" i="9"/>
  <c r="N107" i="9"/>
  <c r="N106" i="9"/>
  <c r="N105" i="9"/>
  <c r="N104" i="9"/>
  <c r="N103" i="9"/>
  <c r="N102" i="9"/>
  <c r="N101" i="9"/>
  <c r="N100" i="9"/>
  <c r="N99" i="9"/>
  <c r="N98" i="9"/>
  <c r="N97" i="9"/>
  <c r="N96" i="9"/>
  <c r="N95" i="9"/>
  <c r="N94" i="9"/>
  <c r="N93" i="9"/>
  <c r="N92" i="9"/>
  <c r="N91" i="9"/>
  <c r="N90" i="9"/>
  <c r="N89" i="9"/>
  <c r="N88" i="9"/>
  <c r="N87" i="9"/>
  <c r="N86" i="9"/>
  <c r="N85" i="9"/>
  <c r="N84" i="9"/>
  <c r="N83" i="9"/>
  <c r="N82" i="9"/>
  <c r="N81" i="9"/>
  <c r="N80" i="9"/>
  <c r="N79" i="9"/>
  <c r="N78" i="9"/>
  <c r="N77" i="9"/>
  <c r="N76" i="9"/>
  <c r="N75" i="9"/>
  <c r="N74" i="9"/>
  <c r="N73" i="9"/>
  <c r="N72" i="9"/>
  <c r="N71" i="9"/>
  <c r="N70" i="9"/>
  <c r="N69" i="9"/>
  <c r="N68" i="9"/>
  <c r="N67" i="9"/>
  <c r="N66" i="9"/>
  <c r="N65" i="9"/>
  <c r="N64" i="9"/>
  <c r="N63" i="9"/>
  <c r="N62" i="9"/>
  <c r="N61" i="9"/>
  <c r="N60" i="9"/>
  <c r="N59" i="9"/>
  <c r="N58" i="9"/>
  <c r="N57" i="9"/>
  <c r="N56" i="9"/>
  <c r="N55" i="9"/>
  <c r="N54" i="9"/>
  <c r="N53" i="9"/>
  <c r="N52" i="9"/>
  <c r="N51" i="9"/>
  <c r="N50" i="9"/>
  <c r="N49" i="9"/>
  <c r="N48" i="9"/>
  <c r="N47" i="9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9" i="9" s="1"/>
  <c r="N514" i="10"/>
  <c r="N513" i="10"/>
  <c r="N512" i="10"/>
  <c r="N511" i="10"/>
  <c r="N510" i="10"/>
  <c r="N509" i="10"/>
  <c r="N508" i="10"/>
  <c r="N507" i="10"/>
  <c r="N506" i="10"/>
  <c r="N505" i="10"/>
  <c r="N504" i="10"/>
  <c r="N503" i="10"/>
  <c r="N502" i="10"/>
  <c r="N501" i="10"/>
  <c r="N500" i="10"/>
  <c r="N499" i="10"/>
  <c r="N498" i="10"/>
  <c r="N497" i="10"/>
  <c r="N496" i="10"/>
  <c r="N495" i="10"/>
  <c r="N494" i="10"/>
  <c r="N493" i="10"/>
  <c r="N492" i="10"/>
  <c r="N491" i="10"/>
  <c r="N490" i="10"/>
  <c r="N489" i="10"/>
  <c r="N488" i="10"/>
  <c r="N487" i="10"/>
  <c r="N486" i="10"/>
  <c r="N485" i="10"/>
  <c r="N484" i="10"/>
  <c r="N483" i="10"/>
  <c r="N482" i="10"/>
  <c r="N481" i="10"/>
  <c r="N480" i="10"/>
  <c r="N479" i="10"/>
  <c r="N478" i="10"/>
  <c r="N477" i="10"/>
  <c r="N476" i="10"/>
  <c r="N475" i="10"/>
  <c r="N474" i="10"/>
  <c r="N473" i="10"/>
  <c r="N472" i="10"/>
  <c r="N471" i="10"/>
  <c r="N470" i="10"/>
  <c r="N469" i="10"/>
  <c r="N468" i="10"/>
  <c r="N467" i="10"/>
  <c r="N466" i="10"/>
  <c r="N465" i="10"/>
  <c r="N464" i="10"/>
  <c r="N463" i="10"/>
  <c r="N462" i="10"/>
  <c r="N461" i="10"/>
  <c r="N460" i="10"/>
  <c r="N459" i="10"/>
  <c r="N458" i="10"/>
  <c r="N457" i="10"/>
  <c r="N456" i="10"/>
  <c r="N455" i="10"/>
  <c r="N454" i="10"/>
  <c r="N453" i="10"/>
  <c r="N452" i="10"/>
  <c r="N451" i="10"/>
  <c r="N450" i="10"/>
  <c r="N449" i="10"/>
  <c r="N448" i="10"/>
  <c r="N447" i="10"/>
  <c r="N446" i="10"/>
  <c r="N445" i="10"/>
  <c r="N444" i="10"/>
  <c r="N443" i="10"/>
  <c r="N442" i="10"/>
  <c r="N441" i="10"/>
  <c r="N440" i="10"/>
  <c r="N439" i="10"/>
  <c r="N438" i="10"/>
  <c r="N437" i="10"/>
  <c r="N436" i="10"/>
  <c r="N435" i="10"/>
  <c r="N434" i="10"/>
  <c r="N433" i="10"/>
  <c r="N432" i="10"/>
  <c r="N431" i="10"/>
  <c r="N430" i="10"/>
  <c r="N429" i="10"/>
  <c r="N428" i="10"/>
  <c r="N427" i="10"/>
  <c r="N426" i="10"/>
  <c r="N425" i="10"/>
  <c r="N424" i="10"/>
  <c r="N423" i="10"/>
  <c r="N422" i="10"/>
  <c r="N421" i="10"/>
  <c r="N420" i="10"/>
  <c r="N419" i="10"/>
  <c r="N418" i="10"/>
  <c r="N417" i="10"/>
  <c r="N416" i="10"/>
  <c r="N415" i="10"/>
  <c r="N414" i="10"/>
  <c r="N413" i="10"/>
  <c r="N412" i="10"/>
  <c r="N411" i="10"/>
  <c r="N410" i="10"/>
  <c r="N409" i="10"/>
  <c r="N408" i="10"/>
  <c r="N407" i="10"/>
  <c r="N406" i="10"/>
  <c r="N405" i="10"/>
  <c r="N404" i="10"/>
  <c r="N403" i="10"/>
  <c r="N402" i="10"/>
  <c r="N401" i="10"/>
  <c r="N400" i="10"/>
  <c r="N399" i="10"/>
  <c r="N398" i="10"/>
  <c r="N397" i="10"/>
  <c r="N396" i="10"/>
  <c r="N395" i="10"/>
  <c r="N394" i="10"/>
  <c r="N393" i="10"/>
  <c r="N392" i="10"/>
  <c r="N391" i="10"/>
  <c r="N390" i="10"/>
  <c r="N389" i="10"/>
  <c r="N388" i="10"/>
  <c r="N387" i="10"/>
  <c r="N386" i="10"/>
  <c r="N385" i="10"/>
  <c r="N384" i="10"/>
  <c r="N383" i="10"/>
  <c r="N382" i="10"/>
  <c r="N381" i="10"/>
  <c r="N380" i="10"/>
  <c r="N379" i="10"/>
  <c r="N378" i="10"/>
  <c r="N377" i="10"/>
  <c r="N376" i="10"/>
  <c r="N375" i="10"/>
  <c r="N374" i="10"/>
  <c r="N373" i="10"/>
  <c r="N372" i="10"/>
  <c r="N371" i="10"/>
  <c r="N370" i="10"/>
  <c r="N369" i="10"/>
  <c r="N368" i="10"/>
  <c r="N367" i="10"/>
  <c r="N366" i="10"/>
  <c r="N365" i="10"/>
  <c r="N364" i="10"/>
  <c r="N363" i="10"/>
  <c r="N362" i="10"/>
  <c r="N361" i="10"/>
  <c r="N360" i="10"/>
  <c r="N359" i="10"/>
  <c r="N358" i="10"/>
  <c r="N357" i="10"/>
  <c r="N356" i="10"/>
  <c r="N355" i="10"/>
  <c r="N354" i="10"/>
  <c r="N353" i="10"/>
  <c r="N352" i="10"/>
  <c r="N351" i="10"/>
  <c r="N350" i="10"/>
  <c r="N349" i="10"/>
  <c r="N348" i="10"/>
  <c r="N347" i="10"/>
  <c r="N346" i="10"/>
  <c r="N345" i="10"/>
  <c r="N344" i="10"/>
  <c r="N343" i="10"/>
  <c r="N342" i="10"/>
  <c r="N341" i="10"/>
  <c r="N340" i="10"/>
  <c r="N339" i="10"/>
  <c r="N338" i="10"/>
  <c r="N337" i="10"/>
  <c r="N336" i="10"/>
  <c r="N335" i="10"/>
  <c r="N334" i="10"/>
  <c r="N333" i="10"/>
  <c r="N332" i="10"/>
  <c r="N331" i="10"/>
  <c r="N330" i="10"/>
  <c r="N329" i="10"/>
  <c r="N328" i="10"/>
  <c r="N327" i="10"/>
  <c r="N326" i="10"/>
  <c r="N325" i="10"/>
  <c r="N324" i="10"/>
  <c r="N323" i="10"/>
  <c r="N322" i="10"/>
  <c r="N321" i="10"/>
  <c r="N320" i="10"/>
  <c r="N319" i="10"/>
  <c r="N318" i="10"/>
  <c r="N317" i="10"/>
  <c r="N316" i="10"/>
  <c r="N315" i="10"/>
  <c r="N314" i="10"/>
  <c r="N313" i="10"/>
  <c r="N312" i="10"/>
  <c r="N311" i="10"/>
  <c r="N310" i="10"/>
  <c r="N309" i="10"/>
  <c r="N308" i="10"/>
  <c r="N307" i="10"/>
  <c r="N306" i="10"/>
  <c r="N305" i="10"/>
  <c r="N304" i="10"/>
  <c r="N303" i="10"/>
  <c r="N302" i="10"/>
  <c r="N301" i="10"/>
  <c r="N300" i="10"/>
  <c r="N299" i="10"/>
  <c r="N298" i="10"/>
  <c r="N297" i="10"/>
  <c r="N296" i="10"/>
  <c r="N295" i="10"/>
  <c r="N294" i="10"/>
  <c r="N293" i="10"/>
  <c r="N292" i="10"/>
  <c r="N291" i="10"/>
  <c r="N290" i="10"/>
  <c r="N289" i="10"/>
  <c r="N288" i="10"/>
  <c r="N287" i="10"/>
  <c r="N286" i="10"/>
  <c r="N285" i="10"/>
  <c r="N284" i="10"/>
  <c r="N283" i="10"/>
  <c r="N282" i="10"/>
  <c r="N281" i="10"/>
  <c r="N280" i="10"/>
  <c r="N279" i="10"/>
  <c r="N278" i="10"/>
  <c r="N277" i="10"/>
  <c r="N276" i="10"/>
  <c r="N275" i="10"/>
  <c r="N274" i="10"/>
  <c r="N273" i="10"/>
  <c r="N272" i="10"/>
  <c r="N271" i="10"/>
  <c r="N270" i="10"/>
  <c r="N269" i="10"/>
  <c r="N268" i="10"/>
  <c r="N267" i="10"/>
  <c r="N266" i="10"/>
  <c r="N265" i="10"/>
  <c r="N264" i="10"/>
  <c r="N263" i="10"/>
  <c r="N262" i="10"/>
  <c r="N261" i="10"/>
  <c r="N260" i="10"/>
  <c r="N259" i="10"/>
  <c r="N258" i="10"/>
  <c r="N257" i="10"/>
  <c r="N256" i="10"/>
  <c r="N255" i="10"/>
  <c r="N254" i="10"/>
  <c r="N253" i="10"/>
  <c r="N252" i="10"/>
  <c r="N251" i="10"/>
  <c r="N250" i="10"/>
  <c r="N249" i="10"/>
  <c r="N248" i="10"/>
  <c r="N247" i="10"/>
  <c r="N246" i="10"/>
  <c r="N245" i="10"/>
  <c r="N244" i="10"/>
  <c r="N243" i="10"/>
  <c r="N242" i="10"/>
  <c r="N241" i="10"/>
  <c r="N240" i="10"/>
  <c r="N239" i="10"/>
  <c r="N238" i="10"/>
  <c r="N237" i="10"/>
  <c r="N236" i="10"/>
  <c r="N235" i="10"/>
  <c r="N234" i="10"/>
  <c r="N233" i="10"/>
  <c r="N232" i="10"/>
  <c r="N231" i="10"/>
  <c r="N230" i="10"/>
  <c r="N229" i="10"/>
  <c r="N228" i="10"/>
  <c r="N227" i="10"/>
  <c r="N226" i="10"/>
  <c r="N225" i="10"/>
  <c r="N224" i="10"/>
  <c r="N223" i="10"/>
  <c r="N222" i="10"/>
  <c r="N221" i="10"/>
  <c r="N220" i="10"/>
  <c r="N219" i="10"/>
  <c r="N218" i="10"/>
  <c r="N217" i="10"/>
  <c r="N216" i="10"/>
  <c r="N215" i="10"/>
  <c r="N214" i="10"/>
  <c r="N213" i="10"/>
  <c r="N212" i="10"/>
  <c r="N211" i="10"/>
  <c r="N210" i="10"/>
  <c r="N209" i="10"/>
  <c r="N208" i="10"/>
  <c r="N207" i="10"/>
  <c r="N206" i="10"/>
  <c r="N205" i="10"/>
  <c r="N204" i="10"/>
  <c r="N203" i="10"/>
  <c r="N202" i="10"/>
  <c r="N201" i="10"/>
  <c r="N200" i="10"/>
  <c r="N199" i="10"/>
  <c r="N198" i="10"/>
  <c r="N197" i="10"/>
  <c r="N196" i="10"/>
  <c r="N195" i="10"/>
  <c r="N194" i="10"/>
  <c r="N193" i="10"/>
  <c r="N192" i="10"/>
  <c r="N191" i="10"/>
  <c r="N190" i="10"/>
  <c r="N189" i="10"/>
  <c r="N188" i="10"/>
  <c r="N187" i="10"/>
  <c r="N186" i="10"/>
  <c r="N185" i="10"/>
  <c r="N184" i="10"/>
  <c r="N183" i="10"/>
  <c r="N182" i="10"/>
  <c r="N181" i="10"/>
  <c r="N180" i="10"/>
  <c r="N179" i="10"/>
  <c r="N178" i="10"/>
  <c r="N177" i="10"/>
  <c r="N176" i="10"/>
  <c r="N175" i="10"/>
  <c r="N174" i="10"/>
  <c r="N173" i="10"/>
  <c r="N172" i="10"/>
  <c r="N171" i="10"/>
  <c r="N170" i="10"/>
  <c r="N169" i="10"/>
  <c r="N168" i="10"/>
  <c r="N167" i="10"/>
  <c r="N166" i="10"/>
  <c r="N165" i="10"/>
  <c r="N164" i="10"/>
  <c r="N163" i="10"/>
  <c r="N162" i="10"/>
  <c r="N161" i="10"/>
  <c r="N160" i="10"/>
  <c r="N159" i="10"/>
  <c r="N158" i="10"/>
  <c r="N157" i="10"/>
  <c r="N156" i="10"/>
  <c r="N155" i="10"/>
  <c r="N154" i="10"/>
  <c r="N153" i="10"/>
  <c r="N152" i="10"/>
  <c r="N151" i="10"/>
  <c r="N150" i="10"/>
  <c r="N149" i="10"/>
  <c r="N148" i="10"/>
  <c r="N147" i="10"/>
  <c r="N146" i="10"/>
  <c r="N145" i="10"/>
  <c r="N144" i="10"/>
  <c r="N143" i="10"/>
  <c r="N142" i="10"/>
  <c r="N141" i="10"/>
  <c r="N140" i="10"/>
  <c r="N139" i="10"/>
  <c r="N138" i="10"/>
  <c r="N137" i="10"/>
  <c r="N136" i="10"/>
  <c r="N135" i="10"/>
  <c r="N134" i="10"/>
  <c r="N133" i="10"/>
  <c r="N132" i="10"/>
  <c r="N131" i="10"/>
  <c r="N130" i="10"/>
  <c r="N129" i="10"/>
  <c r="N128" i="10"/>
  <c r="N127" i="10"/>
  <c r="N126" i="10"/>
  <c r="N125" i="10"/>
  <c r="N124" i="10"/>
  <c r="N123" i="10"/>
  <c r="N122" i="10"/>
  <c r="N121" i="10"/>
  <c r="N120" i="10"/>
  <c r="N119" i="10"/>
  <c r="N118" i="10"/>
  <c r="N117" i="10"/>
  <c r="N116" i="10"/>
  <c r="N115" i="10"/>
  <c r="N114" i="10"/>
  <c r="N113" i="10"/>
  <c r="N112" i="10"/>
  <c r="N111" i="10"/>
  <c r="N110" i="10"/>
  <c r="N109" i="10"/>
  <c r="N108" i="10"/>
  <c r="N107" i="10"/>
  <c r="N106" i="10"/>
  <c r="N105" i="10"/>
  <c r="N104" i="10"/>
  <c r="N103" i="10"/>
  <c r="N102" i="10"/>
  <c r="N101" i="10"/>
  <c r="N100" i="10"/>
  <c r="N99" i="10"/>
  <c r="N98" i="10"/>
  <c r="N97" i="10"/>
  <c r="N96" i="10"/>
  <c r="N95" i="10"/>
  <c r="N94" i="10"/>
  <c r="N93" i="10"/>
  <c r="N92" i="10"/>
  <c r="N91" i="10"/>
  <c r="N90" i="10"/>
  <c r="N89" i="10"/>
  <c r="N88" i="10"/>
  <c r="N87" i="10"/>
  <c r="N86" i="10"/>
  <c r="N85" i="10"/>
  <c r="N84" i="10"/>
  <c r="N83" i="10"/>
  <c r="N82" i="10"/>
  <c r="N81" i="10"/>
  <c r="N80" i="10"/>
  <c r="N79" i="10"/>
  <c r="N78" i="10"/>
  <c r="N77" i="10"/>
  <c r="N76" i="10"/>
  <c r="N75" i="10"/>
  <c r="N74" i="10"/>
  <c r="N73" i="10"/>
  <c r="N72" i="10"/>
  <c r="N71" i="10"/>
  <c r="N70" i="10"/>
  <c r="N69" i="10"/>
  <c r="N68" i="10"/>
  <c r="N67" i="10"/>
  <c r="N66" i="10"/>
  <c r="N65" i="10"/>
  <c r="N64" i="10"/>
  <c r="N63" i="10"/>
  <c r="N62" i="10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9" i="10" s="1"/>
  <c r="N514" i="11"/>
  <c r="N513" i="11"/>
  <c r="N512" i="11"/>
  <c r="N511" i="11"/>
  <c r="N510" i="11"/>
  <c r="N509" i="11"/>
  <c r="N508" i="11"/>
  <c r="N507" i="11"/>
  <c r="N506" i="11"/>
  <c r="N505" i="11"/>
  <c r="N504" i="11"/>
  <c r="N503" i="11"/>
  <c r="N502" i="11"/>
  <c r="N501" i="11"/>
  <c r="N500" i="11"/>
  <c r="N499" i="11"/>
  <c r="N498" i="11"/>
  <c r="N497" i="11"/>
  <c r="N496" i="11"/>
  <c r="N495" i="11"/>
  <c r="N494" i="11"/>
  <c r="N493" i="11"/>
  <c r="N492" i="11"/>
  <c r="N491" i="11"/>
  <c r="N490" i="11"/>
  <c r="N489" i="11"/>
  <c r="N488" i="11"/>
  <c r="N487" i="11"/>
  <c r="N486" i="11"/>
  <c r="N485" i="11"/>
  <c r="N484" i="11"/>
  <c r="N483" i="11"/>
  <c r="N482" i="11"/>
  <c r="N481" i="11"/>
  <c r="N480" i="11"/>
  <c r="N479" i="11"/>
  <c r="N478" i="11"/>
  <c r="N477" i="11"/>
  <c r="N476" i="11"/>
  <c r="N475" i="11"/>
  <c r="N474" i="11"/>
  <c r="N473" i="11"/>
  <c r="N472" i="11"/>
  <c r="N471" i="11"/>
  <c r="N470" i="11"/>
  <c r="N469" i="11"/>
  <c r="N468" i="11"/>
  <c r="N467" i="11"/>
  <c r="N466" i="11"/>
  <c r="N465" i="11"/>
  <c r="N464" i="11"/>
  <c r="N463" i="11"/>
  <c r="N462" i="11"/>
  <c r="N461" i="11"/>
  <c r="N460" i="11"/>
  <c r="N459" i="11"/>
  <c r="N458" i="11"/>
  <c r="N457" i="11"/>
  <c r="N456" i="11"/>
  <c r="N455" i="11"/>
  <c r="N454" i="11"/>
  <c r="N453" i="11"/>
  <c r="N452" i="11"/>
  <c r="N451" i="11"/>
  <c r="N450" i="11"/>
  <c r="N449" i="11"/>
  <c r="N448" i="11"/>
  <c r="N447" i="11"/>
  <c r="N446" i="11"/>
  <c r="N445" i="11"/>
  <c r="N444" i="11"/>
  <c r="N443" i="11"/>
  <c r="N442" i="11"/>
  <c r="N441" i="11"/>
  <c r="N440" i="11"/>
  <c r="N439" i="11"/>
  <c r="N438" i="11"/>
  <c r="N437" i="11"/>
  <c r="N436" i="11"/>
  <c r="N435" i="11"/>
  <c r="N434" i="11"/>
  <c r="N433" i="11"/>
  <c r="N432" i="11"/>
  <c r="N431" i="11"/>
  <c r="N430" i="11"/>
  <c r="N429" i="11"/>
  <c r="N428" i="11"/>
  <c r="N427" i="11"/>
  <c r="N426" i="11"/>
  <c r="N425" i="11"/>
  <c r="N424" i="11"/>
  <c r="N423" i="11"/>
  <c r="N422" i="11"/>
  <c r="N421" i="11"/>
  <c r="N420" i="11"/>
  <c r="N419" i="11"/>
  <c r="N418" i="11"/>
  <c r="N417" i="11"/>
  <c r="N416" i="11"/>
  <c r="N415" i="11"/>
  <c r="N414" i="11"/>
  <c r="N413" i="11"/>
  <c r="N412" i="11"/>
  <c r="N411" i="11"/>
  <c r="N410" i="11"/>
  <c r="N409" i="11"/>
  <c r="N408" i="11"/>
  <c r="N407" i="11"/>
  <c r="N406" i="11"/>
  <c r="N405" i="11"/>
  <c r="N404" i="11"/>
  <c r="N403" i="11"/>
  <c r="N402" i="11"/>
  <c r="N401" i="11"/>
  <c r="N400" i="11"/>
  <c r="N399" i="11"/>
  <c r="N398" i="11"/>
  <c r="N397" i="11"/>
  <c r="N396" i="11"/>
  <c r="N395" i="11"/>
  <c r="N394" i="11"/>
  <c r="N393" i="11"/>
  <c r="N392" i="11"/>
  <c r="N391" i="11"/>
  <c r="N390" i="11"/>
  <c r="N389" i="11"/>
  <c r="N388" i="11"/>
  <c r="N387" i="11"/>
  <c r="N386" i="11"/>
  <c r="N385" i="11"/>
  <c r="N384" i="11"/>
  <c r="N383" i="11"/>
  <c r="N382" i="11"/>
  <c r="N381" i="11"/>
  <c r="N380" i="11"/>
  <c r="N379" i="11"/>
  <c r="N378" i="11"/>
  <c r="N377" i="11"/>
  <c r="N376" i="11"/>
  <c r="N375" i="11"/>
  <c r="N374" i="11"/>
  <c r="N373" i="11"/>
  <c r="N372" i="11"/>
  <c r="N371" i="11"/>
  <c r="N370" i="11"/>
  <c r="N369" i="11"/>
  <c r="N368" i="11"/>
  <c r="N367" i="11"/>
  <c r="N366" i="11"/>
  <c r="N365" i="11"/>
  <c r="N364" i="11"/>
  <c r="N363" i="11"/>
  <c r="N362" i="11"/>
  <c r="N361" i="11"/>
  <c r="N360" i="11"/>
  <c r="N359" i="11"/>
  <c r="N358" i="11"/>
  <c r="N357" i="11"/>
  <c r="N356" i="11"/>
  <c r="N355" i="11"/>
  <c r="N354" i="11"/>
  <c r="N353" i="11"/>
  <c r="N352" i="11"/>
  <c r="N351" i="11"/>
  <c r="N350" i="11"/>
  <c r="N349" i="11"/>
  <c r="N348" i="11"/>
  <c r="N347" i="11"/>
  <c r="N346" i="11"/>
  <c r="N345" i="11"/>
  <c r="N344" i="11"/>
  <c r="N343" i="11"/>
  <c r="N342" i="11"/>
  <c r="N341" i="11"/>
  <c r="N340" i="11"/>
  <c r="N339" i="11"/>
  <c r="N338" i="11"/>
  <c r="N337" i="11"/>
  <c r="N336" i="11"/>
  <c r="N335" i="11"/>
  <c r="N334" i="11"/>
  <c r="N333" i="11"/>
  <c r="N332" i="11"/>
  <c r="N331" i="11"/>
  <c r="N330" i="11"/>
  <c r="N329" i="11"/>
  <c r="N328" i="11"/>
  <c r="N327" i="11"/>
  <c r="N326" i="11"/>
  <c r="N325" i="11"/>
  <c r="N324" i="11"/>
  <c r="N323" i="11"/>
  <c r="N322" i="11"/>
  <c r="N321" i="11"/>
  <c r="N320" i="11"/>
  <c r="N319" i="11"/>
  <c r="N318" i="11"/>
  <c r="N317" i="11"/>
  <c r="N316" i="11"/>
  <c r="N315" i="11"/>
  <c r="N314" i="11"/>
  <c r="N313" i="11"/>
  <c r="N312" i="11"/>
  <c r="N311" i="11"/>
  <c r="N310" i="11"/>
  <c r="N309" i="11"/>
  <c r="N308" i="11"/>
  <c r="N307" i="11"/>
  <c r="N306" i="11"/>
  <c r="N305" i="11"/>
  <c r="N304" i="11"/>
  <c r="N303" i="11"/>
  <c r="N302" i="11"/>
  <c r="N301" i="11"/>
  <c r="N300" i="11"/>
  <c r="N299" i="11"/>
  <c r="N298" i="11"/>
  <c r="N297" i="11"/>
  <c r="N296" i="11"/>
  <c r="N295" i="11"/>
  <c r="N294" i="11"/>
  <c r="N293" i="11"/>
  <c r="N292" i="11"/>
  <c r="N291" i="11"/>
  <c r="N290" i="11"/>
  <c r="N289" i="11"/>
  <c r="N288" i="11"/>
  <c r="N287" i="11"/>
  <c r="N286" i="11"/>
  <c r="N285" i="11"/>
  <c r="N284" i="11"/>
  <c r="N283" i="11"/>
  <c r="N282" i="11"/>
  <c r="N281" i="11"/>
  <c r="N280" i="11"/>
  <c r="N279" i="11"/>
  <c r="N278" i="11"/>
  <c r="N277" i="11"/>
  <c r="N276" i="11"/>
  <c r="N275" i="11"/>
  <c r="N274" i="11"/>
  <c r="N273" i="11"/>
  <c r="N272" i="11"/>
  <c r="N271" i="11"/>
  <c r="N270" i="11"/>
  <c r="N269" i="11"/>
  <c r="N268" i="11"/>
  <c r="N267" i="11"/>
  <c r="N266" i="11"/>
  <c r="N265" i="11"/>
  <c r="N264" i="11"/>
  <c r="N263" i="11"/>
  <c r="N262" i="11"/>
  <c r="N261" i="11"/>
  <c r="N260" i="11"/>
  <c r="N259" i="11"/>
  <c r="N258" i="11"/>
  <c r="N257" i="11"/>
  <c r="N256" i="11"/>
  <c r="N255" i="11"/>
  <c r="N254" i="11"/>
  <c r="N253" i="11"/>
  <c r="N252" i="11"/>
  <c r="N251" i="11"/>
  <c r="N250" i="11"/>
  <c r="N249" i="11"/>
  <c r="N248" i="11"/>
  <c r="N247" i="11"/>
  <c r="N246" i="11"/>
  <c r="N245" i="11"/>
  <c r="N244" i="11"/>
  <c r="N243" i="11"/>
  <c r="N242" i="11"/>
  <c r="N241" i="11"/>
  <c r="N240" i="11"/>
  <c r="N239" i="11"/>
  <c r="N238" i="11"/>
  <c r="N237" i="11"/>
  <c r="N236" i="11"/>
  <c r="N235" i="11"/>
  <c r="N234" i="11"/>
  <c r="N233" i="11"/>
  <c r="N232" i="11"/>
  <c r="N231" i="11"/>
  <c r="N230" i="11"/>
  <c r="N229" i="11"/>
  <c r="N228" i="11"/>
  <c r="N227" i="11"/>
  <c r="N226" i="11"/>
  <c r="N225" i="11"/>
  <c r="N224" i="11"/>
  <c r="N223" i="11"/>
  <c r="N222" i="11"/>
  <c r="N221" i="11"/>
  <c r="N220" i="11"/>
  <c r="N219" i="11"/>
  <c r="N218" i="11"/>
  <c r="N217" i="11"/>
  <c r="N216" i="11"/>
  <c r="N215" i="11"/>
  <c r="N214" i="11"/>
  <c r="N213" i="11"/>
  <c r="N212" i="11"/>
  <c r="N211" i="11"/>
  <c r="N210" i="11"/>
  <c r="N209" i="11"/>
  <c r="N208" i="11"/>
  <c r="N207" i="11"/>
  <c r="N206" i="11"/>
  <c r="N205" i="11"/>
  <c r="N204" i="11"/>
  <c r="N203" i="11"/>
  <c r="N202" i="11"/>
  <c r="N201" i="11"/>
  <c r="N200" i="11"/>
  <c r="N199" i="11"/>
  <c r="N198" i="11"/>
  <c r="N197" i="11"/>
  <c r="N196" i="11"/>
  <c r="N195" i="11"/>
  <c r="N194" i="11"/>
  <c r="N193" i="11"/>
  <c r="N192" i="11"/>
  <c r="N191" i="11"/>
  <c r="N190" i="11"/>
  <c r="N189" i="11"/>
  <c r="N188" i="11"/>
  <c r="N187" i="11"/>
  <c r="N186" i="11"/>
  <c r="N185" i="11"/>
  <c r="N184" i="11"/>
  <c r="N183" i="11"/>
  <c r="N182" i="11"/>
  <c r="N181" i="11"/>
  <c r="N180" i="11"/>
  <c r="N179" i="11"/>
  <c r="N178" i="11"/>
  <c r="N177" i="11"/>
  <c r="N176" i="11"/>
  <c r="N175" i="11"/>
  <c r="N174" i="11"/>
  <c r="N173" i="11"/>
  <c r="N172" i="11"/>
  <c r="N171" i="11"/>
  <c r="N170" i="11"/>
  <c r="N169" i="11"/>
  <c r="N168" i="11"/>
  <c r="N167" i="11"/>
  <c r="N166" i="11"/>
  <c r="N165" i="11"/>
  <c r="N164" i="11"/>
  <c r="N163" i="11"/>
  <c r="N162" i="11"/>
  <c r="N161" i="11"/>
  <c r="N160" i="11"/>
  <c r="N159" i="11"/>
  <c r="N158" i="11"/>
  <c r="N157" i="11"/>
  <c r="N156" i="11"/>
  <c r="N155" i="11"/>
  <c r="N154" i="11"/>
  <c r="N153" i="11"/>
  <c r="N152" i="11"/>
  <c r="N151" i="11"/>
  <c r="N150" i="11"/>
  <c r="N149" i="11"/>
  <c r="N148" i="11"/>
  <c r="N147" i="11"/>
  <c r="N146" i="11"/>
  <c r="N145" i="11"/>
  <c r="N144" i="11"/>
  <c r="N143" i="11"/>
  <c r="N142" i="11"/>
  <c r="N141" i="11"/>
  <c r="N140" i="11"/>
  <c r="N139" i="11"/>
  <c r="N138" i="11"/>
  <c r="N137" i="11"/>
  <c r="N136" i="11"/>
  <c r="N135" i="11"/>
  <c r="N134" i="11"/>
  <c r="N133" i="11"/>
  <c r="N132" i="11"/>
  <c r="N131" i="11"/>
  <c r="N130" i="11"/>
  <c r="N129" i="11"/>
  <c r="N128" i="11"/>
  <c r="N127" i="11"/>
  <c r="N126" i="11"/>
  <c r="N125" i="11"/>
  <c r="N124" i="11"/>
  <c r="N123" i="11"/>
  <c r="N122" i="11"/>
  <c r="N121" i="11"/>
  <c r="N120" i="11"/>
  <c r="N119" i="11"/>
  <c r="N118" i="11"/>
  <c r="N117" i="11"/>
  <c r="N116" i="11"/>
  <c r="N115" i="11"/>
  <c r="N114" i="11"/>
  <c r="N113" i="11"/>
  <c r="N112" i="11"/>
  <c r="N111" i="11"/>
  <c r="N110" i="11"/>
  <c r="N109" i="11"/>
  <c r="N108" i="11"/>
  <c r="N107" i="11"/>
  <c r="N106" i="11"/>
  <c r="N105" i="11"/>
  <c r="N104" i="11"/>
  <c r="N103" i="11"/>
  <c r="N102" i="11"/>
  <c r="N101" i="11"/>
  <c r="N100" i="11"/>
  <c r="N99" i="11"/>
  <c r="N98" i="11"/>
  <c r="N97" i="11"/>
  <c r="N96" i="11"/>
  <c r="N95" i="11"/>
  <c r="N94" i="11"/>
  <c r="N93" i="11"/>
  <c r="N92" i="11"/>
  <c r="N91" i="11"/>
  <c r="N90" i="11"/>
  <c r="N89" i="11"/>
  <c r="N88" i="11"/>
  <c r="N87" i="11"/>
  <c r="N86" i="11"/>
  <c r="N85" i="11"/>
  <c r="N84" i="11"/>
  <c r="N83" i="11"/>
  <c r="N82" i="11"/>
  <c r="N81" i="11"/>
  <c r="N80" i="11"/>
  <c r="N79" i="11"/>
  <c r="N78" i="11"/>
  <c r="N77" i="11"/>
  <c r="N76" i="11"/>
  <c r="N75" i="11"/>
  <c r="N74" i="11"/>
  <c r="N73" i="11"/>
  <c r="N72" i="11"/>
  <c r="N71" i="11"/>
  <c r="N70" i="11"/>
  <c r="N69" i="11"/>
  <c r="N68" i="11"/>
  <c r="N67" i="11"/>
  <c r="N66" i="11"/>
  <c r="N65" i="11"/>
  <c r="N64" i="11"/>
  <c r="N63" i="11"/>
  <c r="N62" i="11"/>
  <c r="N61" i="11"/>
  <c r="N60" i="11"/>
  <c r="N59" i="11"/>
  <c r="N58" i="11"/>
  <c r="N57" i="11"/>
  <c r="N56" i="11"/>
  <c r="N55" i="11"/>
  <c r="N54" i="11"/>
  <c r="N53" i="11"/>
  <c r="N52" i="11"/>
  <c r="N51" i="11"/>
  <c r="N50" i="11"/>
  <c r="N49" i="11"/>
  <c r="N48" i="11"/>
  <c r="N47" i="1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9" i="11" s="1"/>
  <c r="N514" i="12"/>
  <c r="N513" i="12"/>
  <c r="N512" i="12"/>
  <c r="N511" i="12"/>
  <c r="N510" i="12"/>
  <c r="N509" i="12"/>
  <c r="N508" i="12"/>
  <c r="N507" i="12"/>
  <c r="N506" i="12"/>
  <c r="N505" i="12"/>
  <c r="N504" i="12"/>
  <c r="N503" i="12"/>
  <c r="N502" i="12"/>
  <c r="N501" i="12"/>
  <c r="N500" i="12"/>
  <c r="N499" i="12"/>
  <c r="N498" i="12"/>
  <c r="N497" i="12"/>
  <c r="N496" i="12"/>
  <c r="N495" i="12"/>
  <c r="N494" i="12"/>
  <c r="N493" i="12"/>
  <c r="N492" i="12"/>
  <c r="N491" i="12"/>
  <c r="N490" i="12"/>
  <c r="N489" i="12"/>
  <c r="N488" i="12"/>
  <c r="N487" i="12"/>
  <c r="N486" i="12"/>
  <c r="N485" i="12"/>
  <c r="N484" i="12"/>
  <c r="N483" i="12"/>
  <c r="N482" i="12"/>
  <c r="N481" i="12"/>
  <c r="N480" i="12"/>
  <c r="N479" i="12"/>
  <c r="N478" i="12"/>
  <c r="N477" i="12"/>
  <c r="N476" i="12"/>
  <c r="N475" i="12"/>
  <c r="N474" i="12"/>
  <c r="N473" i="12"/>
  <c r="N472" i="12"/>
  <c r="N471" i="12"/>
  <c r="N470" i="12"/>
  <c r="N469" i="12"/>
  <c r="N468" i="12"/>
  <c r="N467" i="12"/>
  <c r="N466" i="12"/>
  <c r="N465" i="12"/>
  <c r="N464" i="12"/>
  <c r="N463" i="12"/>
  <c r="N462" i="12"/>
  <c r="N461" i="12"/>
  <c r="N460" i="12"/>
  <c r="N459" i="12"/>
  <c r="N458" i="12"/>
  <c r="N457" i="12"/>
  <c r="N456" i="12"/>
  <c r="N455" i="12"/>
  <c r="N454" i="12"/>
  <c r="N453" i="12"/>
  <c r="N452" i="12"/>
  <c r="N451" i="12"/>
  <c r="N450" i="12"/>
  <c r="N449" i="12"/>
  <c r="N448" i="12"/>
  <c r="N447" i="12"/>
  <c r="N446" i="12"/>
  <c r="N445" i="12"/>
  <c r="N444" i="12"/>
  <c r="N443" i="12"/>
  <c r="N442" i="12"/>
  <c r="N441" i="12"/>
  <c r="N440" i="12"/>
  <c r="N439" i="12"/>
  <c r="N438" i="12"/>
  <c r="N437" i="12"/>
  <c r="N436" i="12"/>
  <c r="N435" i="12"/>
  <c r="N434" i="12"/>
  <c r="N433" i="12"/>
  <c r="N432" i="12"/>
  <c r="N431" i="12"/>
  <c r="N430" i="12"/>
  <c r="N429" i="12"/>
  <c r="N428" i="12"/>
  <c r="N427" i="12"/>
  <c r="N426" i="12"/>
  <c r="N425" i="12"/>
  <c r="N424" i="12"/>
  <c r="N423" i="12"/>
  <c r="N422" i="12"/>
  <c r="N421" i="12"/>
  <c r="N420" i="12"/>
  <c r="N419" i="12"/>
  <c r="N418" i="12"/>
  <c r="N417" i="12"/>
  <c r="N416" i="12"/>
  <c r="N415" i="12"/>
  <c r="N414" i="12"/>
  <c r="N413" i="12"/>
  <c r="N412" i="12"/>
  <c r="N411" i="12"/>
  <c r="N410" i="12"/>
  <c r="N409" i="12"/>
  <c r="N408" i="12"/>
  <c r="N407" i="12"/>
  <c r="N406" i="12"/>
  <c r="N405" i="12"/>
  <c r="N404" i="12"/>
  <c r="N403" i="12"/>
  <c r="N402" i="12"/>
  <c r="N401" i="12"/>
  <c r="N400" i="12"/>
  <c r="N399" i="12"/>
  <c r="N398" i="12"/>
  <c r="N397" i="12"/>
  <c r="N396" i="12"/>
  <c r="N395" i="12"/>
  <c r="N394" i="12"/>
  <c r="N393" i="12"/>
  <c r="N392" i="12"/>
  <c r="N391" i="12"/>
  <c r="N390" i="12"/>
  <c r="N389" i="12"/>
  <c r="N388" i="12"/>
  <c r="N387" i="12"/>
  <c r="N386" i="12"/>
  <c r="N385" i="12"/>
  <c r="N384" i="12"/>
  <c r="N383" i="12"/>
  <c r="N382" i="12"/>
  <c r="N381" i="12"/>
  <c r="N380" i="12"/>
  <c r="N379" i="12"/>
  <c r="N378" i="12"/>
  <c r="N377" i="12"/>
  <c r="N376" i="12"/>
  <c r="N375" i="12"/>
  <c r="N374" i="12"/>
  <c r="N373" i="12"/>
  <c r="N372" i="12"/>
  <c r="N371" i="12"/>
  <c r="N370" i="12"/>
  <c r="N369" i="12"/>
  <c r="N368" i="12"/>
  <c r="N367" i="12"/>
  <c r="N366" i="12"/>
  <c r="N365" i="12"/>
  <c r="N364" i="12"/>
  <c r="N363" i="12"/>
  <c r="N362" i="12"/>
  <c r="N361" i="12"/>
  <c r="N360" i="12"/>
  <c r="N359" i="12"/>
  <c r="N358" i="12"/>
  <c r="N357" i="12"/>
  <c r="N356" i="12"/>
  <c r="N355" i="12"/>
  <c r="N354" i="12"/>
  <c r="N353" i="12"/>
  <c r="N352" i="12"/>
  <c r="N351" i="12"/>
  <c r="N350" i="12"/>
  <c r="N349" i="12"/>
  <c r="N348" i="12"/>
  <c r="N347" i="12"/>
  <c r="N346" i="12"/>
  <c r="N345" i="12"/>
  <c r="N344" i="12"/>
  <c r="N343" i="12"/>
  <c r="N342" i="12"/>
  <c r="N341" i="12"/>
  <c r="N340" i="12"/>
  <c r="N339" i="12"/>
  <c r="N338" i="12"/>
  <c r="N337" i="12"/>
  <c r="N336" i="12"/>
  <c r="N335" i="12"/>
  <c r="N334" i="12"/>
  <c r="N333" i="12"/>
  <c r="N332" i="12"/>
  <c r="N331" i="12"/>
  <c r="N330" i="12"/>
  <c r="N329" i="12"/>
  <c r="N328" i="12"/>
  <c r="N327" i="12"/>
  <c r="N326" i="12"/>
  <c r="N325" i="12"/>
  <c r="N324" i="12"/>
  <c r="N323" i="12"/>
  <c r="N322" i="12"/>
  <c r="N321" i="12"/>
  <c r="N320" i="12"/>
  <c r="N319" i="12"/>
  <c r="N318" i="12"/>
  <c r="N317" i="12"/>
  <c r="N316" i="12"/>
  <c r="N315" i="12"/>
  <c r="N314" i="12"/>
  <c r="N313" i="12"/>
  <c r="N312" i="12"/>
  <c r="N311" i="12"/>
  <c r="N310" i="12"/>
  <c r="N309" i="12"/>
  <c r="N308" i="12"/>
  <c r="N307" i="12"/>
  <c r="N306" i="12"/>
  <c r="N305" i="12"/>
  <c r="N304" i="12"/>
  <c r="N303" i="12"/>
  <c r="N302" i="12"/>
  <c r="N301" i="12"/>
  <c r="N300" i="12"/>
  <c r="N299" i="12"/>
  <c r="N298" i="12"/>
  <c r="N297" i="12"/>
  <c r="N296" i="12"/>
  <c r="N295" i="12"/>
  <c r="N294" i="12"/>
  <c r="N293" i="12"/>
  <c r="N292" i="12"/>
  <c r="N291" i="12"/>
  <c r="N290" i="12"/>
  <c r="N289" i="12"/>
  <c r="N288" i="12"/>
  <c r="N287" i="12"/>
  <c r="N286" i="12"/>
  <c r="N285" i="12"/>
  <c r="N284" i="12"/>
  <c r="N283" i="12"/>
  <c r="N282" i="12"/>
  <c r="N281" i="12"/>
  <c r="N280" i="12"/>
  <c r="N279" i="12"/>
  <c r="N278" i="12"/>
  <c r="N277" i="12"/>
  <c r="N276" i="12"/>
  <c r="N275" i="12"/>
  <c r="N274" i="12"/>
  <c r="N273" i="12"/>
  <c r="N272" i="12"/>
  <c r="N271" i="12"/>
  <c r="N270" i="12"/>
  <c r="N269" i="12"/>
  <c r="N268" i="12"/>
  <c r="N267" i="12"/>
  <c r="N266" i="12"/>
  <c r="N265" i="12"/>
  <c r="N264" i="12"/>
  <c r="N263" i="12"/>
  <c r="N262" i="12"/>
  <c r="N261" i="12"/>
  <c r="N260" i="12"/>
  <c r="N259" i="12"/>
  <c r="N258" i="12"/>
  <c r="N257" i="12"/>
  <c r="N256" i="12"/>
  <c r="N255" i="12"/>
  <c r="N254" i="12"/>
  <c r="N253" i="12"/>
  <c r="N252" i="12"/>
  <c r="N251" i="12"/>
  <c r="N250" i="12"/>
  <c r="N249" i="12"/>
  <c r="N248" i="12"/>
  <c r="N247" i="12"/>
  <c r="N246" i="12"/>
  <c r="N245" i="12"/>
  <c r="N244" i="12"/>
  <c r="N243" i="12"/>
  <c r="N242" i="12"/>
  <c r="N241" i="12"/>
  <c r="N240" i="12"/>
  <c r="N239" i="12"/>
  <c r="N238" i="12"/>
  <c r="N237" i="12"/>
  <c r="N236" i="12"/>
  <c r="N235" i="12"/>
  <c r="N234" i="12"/>
  <c r="N233" i="12"/>
  <c r="N232" i="12"/>
  <c r="N231" i="12"/>
  <c r="N230" i="12"/>
  <c r="N229" i="12"/>
  <c r="N228" i="12"/>
  <c r="N227" i="12"/>
  <c r="N226" i="12"/>
  <c r="N225" i="12"/>
  <c r="N224" i="12"/>
  <c r="N223" i="12"/>
  <c r="N222" i="12"/>
  <c r="N221" i="12"/>
  <c r="N220" i="12"/>
  <c r="N219" i="12"/>
  <c r="N218" i="12"/>
  <c r="N217" i="12"/>
  <c r="N216" i="12"/>
  <c r="N215" i="12"/>
  <c r="N214" i="12"/>
  <c r="N213" i="12"/>
  <c r="N212" i="12"/>
  <c r="N211" i="12"/>
  <c r="N210" i="12"/>
  <c r="N209" i="12"/>
  <c r="N208" i="12"/>
  <c r="N207" i="12"/>
  <c r="N206" i="12"/>
  <c r="N205" i="12"/>
  <c r="N204" i="12"/>
  <c r="N203" i="12"/>
  <c r="N202" i="12"/>
  <c r="N201" i="12"/>
  <c r="N200" i="12"/>
  <c r="N199" i="12"/>
  <c r="N198" i="12"/>
  <c r="N197" i="12"/>
  <c r="N196" i="12"/>
  <c r="N195" i="12"/>
  <c r="N194" i="12"/>
  <c r="N193" i="12"/>
  <c r="N192" i="12"/>
  <c r="N191" i="12"/>
  <c r="N190" i="12"/>
  <c r="N189" i="12"/>
  <c r="N188" i="12"/>
  <c r="N187" i="12"/>
  <c r="N186" i="12"/>
  <c r="N185" i="12"/>
  <c r="N184" i="12"/>
  <c r="N183" i="12"/>
  <c r="N182" i="12"/>
  <c r="N181" i="12"/>
  <c r="N180" i="12"/>
  <c r="N179" i="12"/>
  <c r="N178" i="12"/>
  <c r="N177" i="12"/>
  <c r="N176" i="12"/>
  <c r="N175" i="12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N15" i="12"/>
  <c r="N9" i="12" s="1"/>
  <c r="N514" i="13"/>
  <c r="N513" i="13"/>
  <c r="N512" i="13"/>
  <c r="N511" i="13"/>
  <c r="N510" i="13"/>
  <c r="N509" i="13"/>
  <c r="N508" i="13"/>
  <c r="N507" i="13"/>
  <c r="N506" i="13"/>
  <c r="N505" i="13"/>
  <c r="N504" i="13"/>
  <c r="N503" i="13"/>
  <c r="N502" i="13"/>
  <c r="N501" i="13"/>
  <c r="N500" i="13"/>
  <c r="N499" i="13"/>
  <c r="N498" i="13"/>
  <c r="N497" i="13"/>
  <c r="N496" i="13"/>
  <c r="N495" i="13"/>
  <c r="N494" i="13"/>
  <c r="N493" i="13"/>
  <c r="N492" i="13"/>
  <c r="N491" i="13"/>
  <c r="N490" i="13"/>
  <c r="N489" i="13"/>
  <c r="N488" i="13"/>
  <c r="N487" i="13"/>
  <c r="N486" i="13"/>
  <c r="N485" i="13"/>
  <c r="N484" i="13"/>
  <c r="N483" i="13"/>
  <c r="N482" i="13"/>
  <c r="N481" i="13"/>
  <c r="N480" i="13"/>
  <c r="N479" i="13"/>
  <c r="N478" i="13"/>
  <c r="N477" i="13"/>
  <c r="N476" i="13"/>
  <c r="N475" i="13"/>
  <c r="N474" i="13"/>
  <c r="N473" i="13"/>
  <c r="N472" i="13"/>
  <c r="N471" i="13"/>
  <c r="N470" i="13"/>
  <c r="N469" i="13"/>
  <c r="N468" i="13"/>
  <c r="N467" i="13"/>
  <c r="N466" i="13"/>
  <c r="N465" i="13"/>
  <c r="N464" i="13"/>
  <c r="N463" i="13"/>
  <c r="N462" i="13"/>
  <c r="N461" i="13"/>
  <c r="N460" i="13"/>
  <c r="N459" i="13"/>
  <c r="N458" i="13"/>
  <c r="N457" i="13"/>
  <c r="N456" i="13"/>
  <c r="N455" i="13"/>
  <c r="N454" i="13"/>
  <c r="N453" i="13"/>
  <c r="N452" i="13"/>
  <c r="N451" i="13"/>
  <c r="N450" i="13"/>
  <c r="N449" i="13"/>
  <c r="N448" i="13"/>
  <c r="N447" i="13"/>
  <c r="N446" i="13"/>
  <c r="N445" i="13"/>
  <c r="N444" i="13"/>
  <c r="N443" i="13"/>
  <c r="N442" i="13"/>
  <c r="N441" i="13"/>
  <c r="N440" i="13"/>
  <c r="N439" i="13"/>
  <c r="N438" i="13"/>
  <c r="N437" i="13"/>
  <c r="N436" i="13"/>
  <c r="N435" i="13"/>
  <c r="N434" i="13"/>
  <c r="N433" i="13"/>
  <c r="N432" i="13"/>
  <c r="N431" i="13"/>
  <c r="N430" i="13"/>
  <c r="N429" i="13"/>
  <c r="N428" i="13"/>
  <c r="N427" i="13"/>
  <c r="N426" i="13"/>
  <c r="N425" i="13"/>
  <c r="N424" i="13"/>
  <c r="N423" i="13"/>
  <c r="N422" i="13"/>
  <c r="N421" i="13"/>
  <c r="N420" i="13"/>
  <c r="N419" i="13"/>
  <c r="N418" i="13"/>
  <c r="N417" i="13"/>
  <c r="N416" i="13"/>
  <c r="N415" i="13"/>
  <c r="N414" i="13"/>
  <c r="N413" i="13"/>
  <c r="N412" i="13"/>
  <c r="N411" i="13"/>
  <c r="N410" i="13"/>
  <c r="N409" i="13"/>
  <c r="N408" i="13"/>
  <c r="N407" i="13"/>
  <c r="N406" i="13"/>
  <c r="N405" i="13"/>
  <c r="N404" i="13"/>
  <c r="N403" i="13"/>
  <c r="N402" i="13"/>
  <c r="N401" i="13"/>
  <c r="N400" i="13"/>
  <c r="N399" i="13"/>
  <c r="N398" i="13"/>
  <c r="N397" i="13"/>
  <c r="N396" i="13"/>
  <c r="N395" i="13"/>
  <c r="N394" i="13"/>
  <c r="N393" i="13"/>
  <c r="N392" i="13"/>
  <c r="N391" i="13"/>
  <c r="N390" i="13"/>
  <c r="N389" i="13"/>
  <c r="N388" i="13"/>
  <c r="N387" i="13"/>
  <c r="N386" i="13"/>
  <c r="N385" i="13"/>
  <c r="N384" i="13"/>
  <c r="N383" i="13"/>
  <c r="N382" i="13"/>
  <c r="N381" i="13"/>
  <c r="N380" i="13"/>
  <c r="N379" i="13"/>
  <c r="N378" i="13"/>
  <c r="N377" i="13"/>
  <c r="N376" i="13"/>
  <c r="N375" i="13"/>
  <c r="N374" i="13"/>
  <c r="N373" i="13"/>
  <c r="N372" i="13"/>
  <c r="N371" i="13"/>
  <c r="N370" i="13"/>
  <c r="N369" i="13"/>
  <c r="N368" i="13"/>
  <c r="N367" i="13"/>
  <c r="N366" i="13"/>
  <c r="N365" i="13"/>
  <c r="N364" i="13"/>
  <c r="N363" i="13"/>
  <c r="N362" i="13"/>
  <c r="N361" i="13"/>
  <c r="N360" i="13"/>
  <c r="N359" i="13"/>
  <c r="N358" i="13"/>
  <c r="N357" i="13"/>
  <c r="N356" i="13"/>
  <c r="N355" i="13"/>
  <c r="N354" i="13"/>
  <c r="N353" i="13"/>
  <c r="N352" i="13"/>
  <c r="N351" i="13"/>
  <c r="N350" i="13"/>
  <c r="N349" i="13"/>
  <c r="N348" i="13"/>
  <c r="N347" i="13"/>
  <c r="N346" i="13"/>
  <c r="N345" i="13"/>
  <c r="N344" i="13"/>
  <c r="N343" i="13"/>
  <c r="N342" i="13"/>
  <c r="N341" i="13"/>
  <c r="N340" i="13"/>
  <c r="N339" i="13"/>
  <c r="N338" i="13"/>
  <c r="N337" i="13"/>
  <c r="N336" i="13"/>
  <c r="N335" i="13"/>
  <c r="N334" i="13"/>
  <c r="N333" i="13"/>
  <c r="N332" i="13"/>
  <c r="N331" i="13"/>
  <c r="N330" i="13"/>
  <c r="N329" i="13"/>
  <c r="N328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3" i="13"/>
  <c r="N302" i="13"/>
  <c r="N301" i="13"/>
  <c r="N300" i="13"/>
  <c r="N299" i="13"/>
  <c r="N298" i="13"/>
  <c r="N297" i="13"/>
  <c r="N296" i="13"/>
  <c r="N295" i="13"/>
  <c r="N294" i="13"/>
  <c r="N293" i="13"/>
  <c r="N292" i="13"/>
  <c r="N291" i="13"/>
  <c r="N290" i="13"/>
  <c r="N289" i="13"/>
  <c r="N288" i="13"/>
  <c r="N287" i="13"/>
  <c r="N286" i="13"/>
  <c r="N285" i="13"/>
  <c r="N284" i="13"/>
  <c r="N283" i="13"/>
  <c r="N282" i="13"/>
  <c r="N281" i="13"/>
  <c r="N280" i="13"/>
  <c r="N279" i="13"/>
  <c r="N278" i="13"/>
  <c r="N277" i="13"/>
  <c r="N276" i="13"/>
  <c r="N275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8" i="13"/>
  <c r="N257" i="13"/>
  <c r="N256" i="13"/>
  <c r="N255" i="13"/>
  <c r="N254" i="13"/>
  <c r="N253" i="13"/>
  <c r="N252" i="13"/>
  <c r="N251" i="13"/>
  <c r="N250" i="13"/>
  <c r="N249" i="13"/>
  <c r="N248" i="13"/>
  <c r="N247" i="13"/>
  <c r="N246" i="13"/>
  <c r="N245" i="13"/>
  <c r="N244" i="13"/>
  <c r="N243" i="13"/>
  <c r="N242" i="13"/>
  <c r="N241" i="13"/>
  <c r="N240" i="13"/>
  <c r="N239" i="13"/>
  <c r="N238" i="13"/>
  <c r="N237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3" i="13"/>
  <c r="N222" i="13"/>
  <c r="N221" i="13"/>
  <c r="N220" i="13"/>
  <c r="N219" i="13"/>
  <c r="N218" i="13"/>
  <c r="N217" i="13"/>
  <c r="N216" i="13"/>
  <c r="N215" i="13"/>
  <c r="N214" i="13"/>
  <c r="N213" i="13"/>
  <c r="N212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1" i="13"/>
  <c r="N190" i="13"/>
  <c r="N189" i="13"/>
  <c r="N188" i="13"/>
  <c r="N187" i="13"/>
  <c r="N186" i="13"/>
  <c r="N185" i="13"/>
  <c r="N184" i="13"/>
  <c r="N183" i="13"/>
  <c r="N182" i="13"/>
  <c r="N181" i="13"/>
  <c r="N180" i="13"/>
  <c r="N179" i="13"/>
  <c r="N178" i="13"/>
  <c r="N177" i="13"/>
  <c r="N176" i="13"/>
  <c r="N175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7" i="13"/>
  <c r="N126" i="13"/>
  <c r="N125" i="13"/>
  <c r="N124" i="13"/>
  <c r="N123" i="13"/>
  <c r="N122" i="13"/>
  <c r="N121" i="13"/>
  <c r="N120" i="13"/>
  <c r="N119" i="13"/>
  <c r="N118" i="13"/>
  <c r="N117" i="13"/>
  <c r="N116" i="13"/>
  <c r="N115" i="13"/>
  <c r="N114" i="13"/>
  <c r="N113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3" i="13"/>
  <c r="N82" i="13"/>
  <c r="N81" i="13"/>
  <c r="N80" i="13"/>
  <c r="N79" i="13"/>
  <c r="N78" i="13"/>
  <c r="N77" i="13"/>
  <c r="N76" i="13"/>
  <c r="N75" i="13"/>
  <c r="N74" i="13"/>
  <c r="N73" i="13"/>
  <c r="N72" i="13"/>
  <c r="N71" i="13"/>
  <c r="N70" i="13"/>
  <c r="N69" i="13"/>
  <c r="N68" i="13"/>
  <c r="N67" i="13"/>
  <c r="N66" i="13"/>
  <c r="N65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9" i="13" s="1"/>
  <c r="N514" i="14"/>
  <c r="N513" i="14"/>
  <c r="N512" i="14"/>
  <c r="N511" i="14"/>
  <c r="N510" i="14"/>
  <c r="N509" i="14"/>
  <c r="N508" i="14"/>
  <c r="N507" i="14"/>
  <c r="N506" i="14"/>
  <c r="N505" i="14"/>
  <c r="N504" i="14"/>
  <c r="N503" i="14"/>
  <c r="N502" i="14"/>
  <c r="N501" i="14"/>
  <c r="N500" i="14"/>
  <c r="N499" i="14"/>
  <c r="N498" i="14"/>
  <c r="N497" i="14"/>
  <c r="N496" i="14"/>
  <c r="N495" i="14"/>
  <c r="N494" i="14"/>
  <c r="N493" i="14"/>
  <c r="N492" i="14"/>
  <c r="N491" i="14"/>
  <c r="N490" i="14"/>
  <c r="N489" i="14"/>
  <c r="N488" i="14"/>
  <c r="N487" i="14"/>
  <c r="N486" i="14"/>
  <c r="N485" i="14"/>
  <c r="N484" i="14"/>
  <c r="N483" i="14"/>
  <c r="N482" i="14"/>
  <c r="N481" i="14"/>
  <c r="N480" i="14"/>
  <c r="N479" i="14"/>
  <c r="N478" i="14"/>
  <c r="N477" i="14"/>
  <c r="N476" i="14"/>
  <c r="N475" i="14"/>
  <c r="N474" i="14"/>
  <c r="N473" i="14"/>
  <c r="N472" i="14"/>
  <c r="N471" i="14"/>
  <c r="N470" i="14"/>
  <c r="N469" i="14"/>
  <c r="N468" i="14"/>
  <c r="N467" i="14"/>
  <c r="N466" i="14"/>
  <c r="N465" i="14"/>
  <c r="N464" i="14"/>
  <c r="N463" i="14"/>
  <c r="N462" i="14"/>
  <c r="N461" i="14"/>
  <c r="N460" i="14"/>
  <c r="N459" i="14"/>
  <c r="N458" i="14"/>
  <c r="N457" i="14"/>
  <c r="N456" i="14"/>
  <c r="N455" i="14"/>
  <c r="N454" i="14"/>
  <c r="N453" i="14"/>
  <c r="N452" i="14"/>
  <c r="N451" i="14"/>
  <c r="N450" i="14"/>
  <c r="N449" i="14"/>
  <c r="N448" i="14"/>
  <c r="N447" i="14"/>
  <c r="N446" i="14"/>
  <c r="N445" i="14"/>
  <c r="N444" i="14"/>
  <c r="N443" i="14"/>
  <c r="N442" i="14"/>
  <c r="N441" i="14"/>
  <c r="N440" i="14"/>
  <c r="N439" i="14"/>
  <c r="N438" i="14"/>
  <c r="N437" i="14"/>
  <c r="N436" i="14"/>
  <c r="N435" i="14"/>
  <c r="N434" i="14"/>
  <c r="N433" i="14"/>
  <c r="N432" i="14"/>
  <c r="N431" i="14"/>
  <c r="N430" i="14"/>
  <c r="N429" i="14"/>
  <c r="N428" i="14"/>
  <c r="N427" i="14"/>
  <c r="N426" i="14"/>
  <c r="N425" i="14"/>
  <c r="N424" i="14"/>
  <c r="N423" i="14"/>
  <c r="N422" i="14"/>
  <c r="N421" i="14"/>
  <c r="N420" i="14"/>
  <c r="N419" i="14"/>
  <c r="N418" i="14"/>
  <c r="N417" i="14"/>
  <c r="N416" i="14"/>
  <c r="N415" i="14"/>
  <c r="N414" i="14"/>
  <c r="N413" i="14"/>
  <c r="N412" i="14"/>
  <c r="N411" i="14"/>
  <c r="N410" i="14"/>
  <c r="N409" i="14"/>
  <c r="N408" i="14"/>
  <c r="N407" i="14"/>
  <c r="N406" i="14"/>
  <c r="N405" i="14"/>
  <c r="N404" i="14"/>
  <c r="N403" i="14"/>
  <c r="N402" i="14"/>
  <c r="N401" i="14"/>
  <c r="N400" i="14"/>
  <c r="N399" i="14"/>
  <c r="N398" i="14"/>
  <c r="N397" i="14"/>
  <c r="N396" i="14"/>
  <c r="N395" i="14"/>
  <c r="N394" i="14"/>
  <c r="N393" i="14"/>
  <c r="N392" i="14"/>
  <c r="N391" i="14"/>
  <c r="N390" i="14"/>
  <c r="N389" i="14"/>
  <c r="N388" i="14"/>
  <c r="N387" i="14"/>
  <c r="N386" i="14"/>
  <c r="N385" i="14"/>
  <c r="N384" i="14"/>
  <c r="N383" i="14"/>
  <c r="N382" i="14"/>
  <c r="N381" i="14"/>
  <c r="N380" i="14"/>
  <c r="N379" i="14"/>
  <c r="N378" i="14"/>
  <c r="N377" i="14"/>
  <c r="N376" i="14"/>
  <c r="N375" i="14"/>
  <c r="N374" i="14"/>
  <c r="N373" i="14"/>
  <c r="N372" i="14"/>
  <c r="N371" i="14"/>
  <c r="N370" i="14"/>
  <c r="N369" i="14"/>
  <c r="N368" i="14"/>
  <c r="N367" i="14"/>
  <c r="N366" i="14"/>
  <c r="N365" i="14"/>
  <c r="N364" i="14"/>
  <c r="N363" i="14"/>
  <c r="N362" i="14"/>
  <c r="N361" i="14"/>
  <c r="N360" i="14"/>
  <c r="N359" i="14"/>
  <c r="N358" i="14"/>
  <c r="N357" i="14"/>
  <c r="N356" i="14"/>
  <c r="N355" i="14"/>
  <c r="N354" i="14"/>
  <c r="N353" i="14"/>
  <c r="N352" i="14"/>
  <c r="N351" i="14"/>
  <c r="N350" i="14"/>
  <c r="N349" i="14"/>
  <c r="N348" i="14"/>
  <c r="N347" i="14"/>
  <c r="N346" i="14"/>
  <c r="N345" i="14"/>
  <c r="N344" i="14"/>
  <c r="N343" i="14"/>
  <c r="N342" i="14"/>
  <c r="N341" i="14"/>
  <c r="N340" i="14"/>
  <c r="N339" i="14"/>
  <c r="N338" i="14"/>
  <c r="N337" i="14"/>
  <c r="N336" i="14"/>
  <c r="N335" i="14"/>
  <c r="N334" i="14"/>
  <c r="N333" i="14"/>
  <c r="N332" i="14"/>
  <c r="N331" i="14"/>
  <c r="N330" i="14"/>
  <c r="N329" i="14"/>
  <c r="N328" i="14"/>
  <c r="N327" i="14"/>
  <c r="N326" i="14"/>
  <c r="N325" i="14"/>
  <c r="N324" i="14"/>
  <c r="N323" i="14"/>
  <c r="N322" i="14"/>
  <c r="N321" i="14"/>
  <c r="N320" i="14"/>
  <c r="N319" i="14"/>
  <c r="N318" i="14"/>
  <c r="N317" i="14"/>
  <c r="N316" i="14"/>
  <c r="N315" i="14"/>
  <c r="N314" i="14"/>
  <c r="N313" i="14"/>
  <c r="N312" i="14"/>
  <c r="N311" i="14"/>
  <c r="N310" i="14"/>
  <c r="N309" i="14"/>
  <c r="N308" i="14"/>
  <c r="N307" i="14"/>
  <c r="N306" i="14"/>
  <c r="N305" i="14"/>
  <c r="N304" i="14"/>
  <c r="N303" i="14"/>
  <c r="N302" i="14"/>
  <c r="N301" i="14"/>
  <c r="N300" i="14"/>
  <c r="N299" i="14"/>
  <c r="N298" i="14"/>
  <c r="N297" i="14"/>
  <c r="N296" i="14"/>
  <c r="N295" i="14"/>
  <c r="N294" i="14"/>
  <c r="N293" i="14"/>
  <c r="N292" i="14"/>
  <c r="N291" i="14"/>
  <c r="N290" i="14"/>
  <c r="N289" i="14"/>
  <c r="N288" i="14"/>
  <c r="N287" i="14"/>
  <c r="N286" i="14"/>
  <c r="N285" i="14"/>
  <c r="N284" i="14"/>
  <c r="N283" i="14"/>
  <c r="N282" i="14"/>
  <c r="N281" i="14"/>
  <c r="N280" i="14"/>
  <c r="N279" i="14"/>
  <c r="N278" i="14"/>
  <c r="N277" i="14"/>
  <c r="N276" i="14"/>
  <c r="N275" i="14"/>
  <c r="N274" i="14"/>
  <c r="N273" i="14"/>
  <c r="N272" i="14"/>
  <c r="N271" i="14"/>
  <c r="N270" i="14"/>
  <c r="N269" i="14"/>
  <c r="N268" i="14"/>
  <c r="N267" i="14"/>
  <c r="N266" i="14"/>
  <c r="N265" i="14"/>
  <c r="N264" i="14"/>
  <c r="N263" i="14"/>
  <c r="N262" i="14"/>
  <c r="N261" i="14"/>
  <c r="N260" i="14"/>
  <c r="N259" i="14"/>
  <c r="N258" i="14"/>
  <c r="N257" i="14"/>
  <c r="N256" i="14"/>
  <c r="N255" i="14"/>
  <c r="N254" i="14"/>
  <c r="N253" i="14"/>
  <c r="N252" i="14"/>
  <c r="N251" i="14"/>
  <c r="N250" i="14"/>
  <c r="N249" i="14"/>
  <c r="N248" i="14"/>
  <c r="N247" i="14"/>
  <c r="N246" i="14"/>
  <c r="N245" i="14"/>
  <c r="N244" i="14"/>
  <c r="N243" i="14"/>
  <c r="N242" i="14"/>
  <c r="N241" i="14"/>
  <c r="N240" i="14"/>
  <c r="N239" i="14"/>
  <c r="N238" i="14"/>
  <c r="N237" i="14"/>
  <c r="N236" i="14"/>
  <c r="N235" i="14"/>
  <c r="N234" i="14"/>
  <c r="N233" i="14"/>
  <c r="N232" i="14"/>
  <c r="N231" i="14"/>
  <c r="N230" i="14"/>
  <c r="N229" i="14"/>
  <c r="N228" i="14"/>
  <c r="N227" i="14"/>
  <c r="N226" i="14"/>
  <c r="N225" i="14"/>
  <c r="N224" i="14"/>
  <c r="N223" i="14"/>
  <c r="N222" i="14"/>
  <c r="N221" i="14"/>
  <c r="N220" i="14"/>
  <c r="N219" i="14"/>
  <c r="N218" i="14"/>
  <c r="N217" i="14"/>
  <c r="N216" i="14"/>
  <c r="N215" i="14"/>
  <c r="N214" i="14"/>
  <c r="N213" i="14"/>
  <c r="N212" i="14"/>
  <c r="N211" i="14"/>
  <c r="N210" i="14"/>
  <c r="N209" i="14"/>
  <c r="N208" i="14"/>
  <c r="N207" i="14"/>
  <c r="N206" i="14"/>
  <c r="N205" i="14"/>
  <c r="N204" i="14"/>
  <c r="N203" i="14"/>
  <c r="N202" i="14"/>
  <c r="N201" i="14"/>
  <c r="N200" i="14"/>
  <c r="N199" i="14"/>
  <c r="N198" i="14"/>
  <c r="N197" i="14"/>
  <c r="N196" i="14"/>
  <c r="N195" i="14"/>
  <c r="N194" i="14"/>
  <c r="N193" i="14"/>
  <c r="N192" i="14"/>
  <c r="N191" i="14"/>
  <c r="N190" i="14"/>
  <c r="N189" i="14"/>
  <c r="N188" i="14"/>
  <c r="N187" i="14"/>
  <c r="N186" i="14"/>
  <c r="N185" i="14"/>
  <c r="N184" i="14"/>
  <c r="N183" i="14"/>
  <c r="N182" i="14"/>
  <c r="N181" i="14"/>
  <c r="N180" i="14"/>
  <c r="N179" i="14"/>
  <c r="N178" i="14"/>
  <c r="N177" i="14"/>
  <c r="N176" i="14"/>
  <c r="N175" i="14"/>
  <c r="N174" i="14"/>
  <c r="N173" i="14"/>
  <c r="N172" i="14"/>
  <c r="N171" i="14"/>
  <c r="N170" i="14"/>
  <c r="N169" i="14"/>
  <c r="N168" i="14"/>
  <c r="N167" i="14"/>
  <c r="N166" i="14"/>
  <c r="N165" i="14"/>
  <c r="N164" i="14"/>
  <c r="N163" i="14"/>
  <c r="N162" i="14"/>
  <c r="N161" i="14"/>
  <c r="N160" i="14"/>
  <c r="N159" i="14"/>
  <c r="N158" i="14"/>
  <c r="N157" i="14"/>
  <c r="N156" i="14"/>
  <c r="N155" i="14"/>
  <c r="N154" i="14"/>
  <c r="N153" i="14"/>
  <c r="N152" i="14"/>
  <c r="N151" i="14"/>
  <c r="N150" i="14"/>
  <c r="N149" i="14"/>
  <c r="N148" i="14"/>
  <c r="N147" i="14"/>
  <c r="N146" i="14"/>
  <c r="N145" i="14"/>
  <c r="N144" i="14"/>
  <c r="N143" i="14"/>
  <c r="N142" i="14"/>
  <c r="N141" i="14"/>
  <c r="N140" i="14"/>
  <c r="N139" i="14"/>
  <c r="N138" i="14"/>
  <c r="N137" i="14"/>
  <c r="N136" i="14"/>
  <c r="N135" i="14"/>
  <c r="N134" i="14"/>
  <c r="N133" i="14"/>
  <c r="N132" i="14"/>
  <c r="N131" i="14"/>
  <c r="N130" i="14"/>
  <c r="N129" i="14"/>
  <c r="N128" i="14"/>
  <c r="N127" i="14"/>
  <c r="N126" i="14"/>
  <c r="N125" i="14"/>
  <c r="N124" i="14"/>
  <c r="N123" i="14"/>
  <c r="N122" i="14"/>
  <c r="N121" i="14"/>
  <c r="N120" i="14"/>
  <c r="N119" i="14"/>
  <c r="N118" i="14"/>
  <c r="N117" i="14"/>
  <c r="N116" i="14"/>
  <c r="N115" i="14"/>
  <c r="N114" i="14"/>
  <c r="N113" i="14"/>
  <c r="N112" i="14"/>
  <c r="N111" i="14"/>
  <c r="N110" i="14"/>
  <c r="N109" i="14"/>
  <c r="N108" i="14"/>
  <c r="N107" i="14"/>
  <c r="N106" i="14"/>
  <c r="N105" i="14"/>
  <c r="N104" i="14"/>
  <c r="N103" i="14"/>
  <c r="N102" i="14"/>
  <c r="N101" i="14"/>
  <c r="N100" i="14"/>
  <c r="N99" i="14"/>
  <c r="N98" i="14"/>
  <c r="N97" i="14"/>
  <c r="N96" i="14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9" i="14" s="1"/>
  <c r="N514" i="15"/>
  <c r="N513" i="15"/>
  <c r="N512" i="15"/>
  <c r="N511" i="15"/>
  <c r="N510" i="15"/>
  <c r="N509" i="15"/>
  <c r="N508" i="15"/>
  <c r="N507" i="15"/>
  <c r="N506" i="15"/>
  <c r="N505" i="15"/>
  <c r="N504" i="15"/>
  <c r="N503" i="15"/>
  <c r="N502" i="15"/>
  <c r="N501" i="15"/>
  <c r="N500" i="15"/>
  <c r="N499" i="15"/>
  <c r="N498" i="15"/>
  <c r="N497" i="15"/>
  <c r="N496" i="15"/>
  <c r="N495" i="15"/>
  <c r="N494" i="15"/>
  <c r="N493" i="15"/>
  <c r="N492" i="15"/>
  <c r="N491" i="15"/>
  <c r="N490" i="15"/>
  <c r="N489" i="15"/>
  <c r="N488" i="15"/>
  <c r="N487" i="15"/>
  <c r="N486" i="15"/>
  <c r="N485" i="15"/>
  <c r="N484" i="15"/>
  <c r="N483" i="15"/>
  <c r="N482" i="15"/>
  <c r="N481" i="15"/>
  <c r="N480" i="15"/>
  <c r="N479" i="15"/>
  <c r="N478" i="15"/>
  <c r="N477" i="15"/>
  <c r="N476" i="15"/>
  <c r="N475" i="15"/>
  <c r="N474" i="15"/>
  <c r="N473" i="15"/>
  <c r="N472" i="15"/>
  <c r="N471" i="15"/>
  <c r="N470" i="15"/>
  <c r="N469" i="15"/>
  <c r="N468" i="15"/>
  <c r="N467" i="15"/>
  <c r="N466" i="15"/>
  <c r="N465" i="15"/>
  <c r="N464" i="15"/>
  <c r="N463" i="15"/>
  <c r="N462" i="15"/>
  <c r="N461" i="15"/>
  <c r="N460" i="15"/>
  <c r="N459" i="15"/>
  <c r="N458" i="15"/>
  <c r="N457" i="15"/>
  <c r="N456" i="15"/>
  <c r="N455" i="15"/>
  <c r="N454" i="15"/>
  <c r="N453" i="15"/>
  <c r="N452" i="15"/>
  <c r="N451" i="15"/>
  <c r="N450" i="15"/>
  <c r="N449" i="15"/>
  <c r="N448" i="15"/>
  <c r="N447" i="15"/>
  <c r="N446" i="15"/>
  <c r="N445" i="15"/>
  <c r="N444" i="15"/>
  <c r="N443" i="15"/>
  <c r="N442" i="15"/>
  <c r="N441" i="15"/>
  <c r="N440" i="15"/>
  <c r="N439" i="15"/>
  <c r="N438" i="15"/>
  <c r="N437" i="15"/>
  <c r="N436" i="15"/>
  <c r="N435" i="15"/>
  <c r="N434" i="15"/>
  <c r="N433" i="15"/>
  <c r="N432" i="15"/>
  <c r="N431" i="15"/>
  <c r="N430" i="15"/>
  <c r="N429" i="15"/>
  <c r="N428" i="15"/>
  <c r="N427" i="15"/>
  <c r="N426" i="15"/>
  <c r="N425" i="15"/>
  <c r="N424" i="15"/>
  <c r="N423" i="15"/>
  <c r="N422" i="15"/>
  <c r="N421" i="15"/>
  <c r="N420" i="15"/>
  <c r="N419" i="15"/>
  <c r="N418" i="15"/>
  <c r="N417" i="15"/>
  <c r="N416" i="15"/>
  <c r="N415" i="15"/>
  <c r="N414" i="15"/>
  <c r="N413" i="15"/>
  <c r="N412" i="15"/>
  <c r="N411" i="15"/>
  <c r="N410" i="15"/>
  <c r="N409" i="15"/>
  <c r="N408" i="15"/>
  <c r="N407" i="15"/>
  <c r="N406" i="15"/>
  <c r="N405" i="15"/>
  <c r="N404" i="15"/>
  <c r="N403" i="15"/>
  <c r="N402" i="15"/>
  <c r="N401" i="15"/>
  <c r="N400" i="15"/>
  <c r="N399" i="15"/>
  <c r="N398" i="15"/>
  <c r="N397" i="15"/>
  <c r="N396" i="15"/>
  <c r="N395" i="15"/>
  <c r="N394" i="15"/>
  <c r="N393" i="15"/>
  <c r="N392" i="15"/>
  <c r="N391" i="15"/>
  <c r="N390" i="15"/>
  <c r="N389" i="15"/>
  <c r="N388" i="15"/>
  <c r="N387" i="15"/>
  <c r="N386" i="15"/>
  <c r="N385" i="15"/>
  <c r="N384" i="15"/>
  <c r="N383" i="15"/>
  <c r="N382" i="15"/>
  <c r="N381" i="15"/>
  <c r="N380" i="15"/>
  <c r="N379" i="15"/>
  <c r="N378" i="15"/>
  <c r="N377" i="15"/>
  <c r="N376" i="15"/>
  <c r="N375" i="15"/>
  <c r="N374" i="15"/>
  <c r="N373" i="15"/>
  <c r="N372" i="15"/>
  <c r="N371" i="15"/>
  <c r="N370" i="15"/>
  <c r="N369" i="15"/>
  <c r="N368" i="15"/>
  <c r="N367" i="15"/>
  <c r="N366" i="15"/>
  <c r="N365" i="15"/>
  <c r="N364" i="15"/>
  <c r="N363" i="15"/>
  <c r="N362" i="15"/>
  <c r="N361" i="15"/>
  <c r="N360" i="15"/>
  <c r="N359" i="15"/>
  <c r="N358" i="15"/>
  <c r="N357" i="15"/>
  <c r="N356" i="15"/>
  <c r="N355" i="15"/>
  <c r="N354" i="15"/>
  <c r="N353" i="15"/>
  <c r="N352" i="15"/>
  <c r="N351" i="15"/>
  <c r="N350" i="15"/>
  <c r="N349" i="15"/>
  <c r="N348" i="15"/>
  <c r="N347" i="15"/>
  <c r="N346" i="15"/>
  <c r="N345" i="15"/>
  <c r="N344" i="15"/>
  <c r="N343" i="15"/>
  <c r="N342" i="15"/>
  <c r="N341" i="15"/>
  <c r="N340" i="15"/>
  <c r="N339" i="15"/>
  <c r="N338" i="15"/>
  <c r="N337" i="15"/>
  <c r="N336" i="15"/>
  <c r="N335" i="15"/>
  <c r="N334" i="15"/>
  <c r="N333" i="15"/>
  <c r="N332" i="15"/>
  <c r="N331" i="15"/>
  <c r="N330" i="15"/>
  <c r="N329" i="15"/>
  <c r="N328" i="15"/>
  <c r="N327" i="15"/>
  <c r="N326" i="15"/>
  <c r="N325" i="15"/>
  <c r="N324" i="15"/>
  <c r="N323" i="15"/>
  <c r="N322" i="15"/>
  <c r="N321" i="15"/>
  <c r="N320" i="15"/>
  <c r="N319" i="15"/>
  <c r="N318" i="15"/>
  <c r="N317" i="15"/>
  <c r="N316" i="15"/>
  <c r="N315" i="15"/>
  <c r="N314" i="15"/>
  <c r="N313" i="15"/>
  <c r="N312" i="15"/>
  <c r="N311" i="15"/>
  <c r="N310" i="15"/>
  <c r="N309" i="15"/>
  <c r="N308" i="15"/>
  <c r="N307" i="15"/>
  <c r="N306" i="15"/>
  <c r="N305" i="15"/>
  <c r="N304" i="15"/>
  <c r="N303" i="15"/>
  <c r="N302" i="15"/>
  <c r="N301" i="15"/>
  <c r="N300" i="15"/>
  <c r="N299" i="15"/>
  <c r="N298" i="15"/>
  <c r="N297" i="15"/>
  <c r="N296" i="15"/>
  <c r="N295" i="15"/>
  <c r="N294" i="15"/>
  <c r="N293" i="15"/>
  <c r="N292" i="15"/>
  <c r="N291" i="15"/>
  <c r="N290" i="15"/>
  <c r="N289" i="15"/>
  <c r="N288" i="15"/>
  <c r="N287" i="15"/>
  <c r="N286" i="15"/>
  <c r="N285" i="15"/>
  <c r="N284" i="15"/>
  <c r="N283" i="15"/>
  <c r="N282" i="15"/>
  <c r="N281" i="15"/>
  <c r="N280" i="15"/>
  <c r="N279" i="15"/>
  <c r="N278" i="15"/>
  <c r="N277" i="15"/>
  <c r="N276" i="15"/>
  <c r="N275" i="15"/>
  <c r="N274" i="15"/>
  <c r="N273" i="15"/>
  <c r="N272" i="15"/>
  <c r="N271" i="15"/>
  <c r="N270" i="15"/>
  <c r="N269" i="15"/>
  <c r="N268" i="15"/>
  <c r="N267" i="15"/>
  <c r="N266" i="15"/>
  <c r="N265" i="15"/>
  <c r="N264" i="15"/>
  <c r="N263" i="15"/>
  <c r="N262" i="15"/>
  <c r="N261" i="15"/>
  <c r="N260" i="15"/>
  <c r="N259" i="15"/>
  <c r="N258" i="15"/>
  <c r="N257" i="15"/>
  <c r="N256" i="15"/>
  <c r="N255" i="15"/>
  <c r="N254" i="15"/>
  <c r="N253" i="15"/>
  <c r="N252" i="15"/>
  <c r="N251" i="15"/>
  <c r="N250" i="15"/>
  <c r="N249" i="15"/>
  <c r="N248" i="15"/>
  <c r="N247" i="15"/>
  <c r="N246" i="15"/>
  <c r="N245" i="15"/>
  <c r="N244" i="15"/>
  <c r="N243" i="15"/>
  <c r="N242" i="15"/>
  <c r="N241" i="15"/>
  <c r="N240" i="15"/>
  <c r="N239" i="15"/>
  <c r="N238" i="15"/>
  <c r="N237" i="15"/>
  <c r="N236" i="15"/>
  <c r="N235" i="15"/>
  <c r="N234" i="15"/>
  <c r="N233" i="15"/>
  <c r="N232" i="15"/>
  <c r="N231" i="15"/>
  <c r="N230" i="15"/>
  <c r="N229" i="15"/>
  <c r="N228" i="15"/>
  <c r="N227" i="15"/>
  <c r="N226" i="15"/>
  <c r="N225" i="15"/>
  <c r="N224" i="15"/>
  <c r="N223" i="15"/>
  <c r="N222" i="15"/>
  <c r="N221" i="15"/>
  <c r="N220" i="15"/>
  <c r="N219" i="15"/>
  <c r="N218" i="15"/>
  <c r="N217" i="15"/>
  <c r="N216" i="15"/>
  <c r="N215" i="15"/>
  <c r="N214" i="15"/>
  <c r="N213" i="15"/>
  <c r="N212" i="15"/>
  <c r="N211" i="15"/>
  <c r="N210" i="15"/>
  <c r="N209" i="15"/>
  <c r="N208" i="15"/>
  <c r="N207" i="15"/>
  <c r="N206" i="15"/>
  <c r="N205" i="15"/>
  <c r="N204" i="15"/>
  <c r="N203" i="15"/>
  <c r="N202" i="15"/>
  <c r="N201" i="15"/>
  <c r="N200" i="15"/>
  <c r="N199" i="15"/>
  <c r="N198" i="15"/>
  <c r="N197" i="15"/>
  <c r="N196" i="15"/>
  <c r="N195" i="15"/>
  <c r="N194" i="15"/>
  <c r="N193" i="15"/>
  <c r="N192" i="15"/>
  <c r="N191" i="15"/>
  <c r="N190" i="15"/>
  <c r="N189" i="15"/>
  <c r="N188" i="15"/>
  <c r="N187" i="15"/>
  <c r="N186" i="15"/>
  <c r="N185" i="15"/>
  <c r="N184" i="15"/>
  <c r="N183" i="15"/>
  <c r="N182" i="15"/>
  <c r="N181" i="15"/>
  <c r="N180" i="15"/>
  <c r="N179" i="15"/>
  <c r="N178" i="15"/>
  <c r="N177" i="15"/>
  <c r="N176" i="15"/>
  <c r="N175" i="15"/>
  <c r="N174" i="15"/>
  <c r="N173" i="15"/>
  <c r="N172" i="15"/>
  <c r="N171" i="15"/>
  <c r="N170" i="15"/>
  <c r="N169" i="15"/>
  <c r="N168" i="15"/>
  <c r="N167" i="15"/>
  <c r="N166" i="15"/>
  <c r="N165" i="15"/>
  <c r="N164" i="15"/>
  <c r="N163" i="15"/>
  <c r="N162" i="15"/>
  <c r="N161" i="15"/>
  <c r="N160" i="15"/>
  <c r="N159" i="15"/>
  <c r="N158" i="15"/>
  <c r="N157" i="15"/>
  <c r="N156" i="15"/>
  <c r="N155" i="15"/>
  <c r="N154" i="15"/>
  <c r="N153" i="15"/>
  <c r="N152" i="15"/>
  <c r="N151" i="15"/>
  <c r="N150" i="15"/>
  <c r="N149" i="15"/>
  <c r="N148" i="15"/>
  <c r="N147" i="15"/>
  <c r="N146" i="15"/>
  <c r="N145" i="15"/>
  <c r="N144" i="15"/>
  <c r="N143" i="15"/>
  <c r="N142" i="15"/>
  <c r="N141" i="15"/>
  <c r="N140" i="15"/>
  <c r="N139" i="15"/>
  <c r="N138" i="15"/>
  <c r="N137" i="15"/>
  <c r="N136" i="15"/>
  <c r="N135" i="15"/>
  <c r="N134" i="15"/>
  <c r="N133" i="15"/>
  <c r="N132" i="15"/>
  <c r="N131" i="15"/>
  <c r="N130" i="15"/>
  <c r="N129" i="15"/>
  <c r="N128" i="15"/>
  <c r="N127" i="15"/>
  <c r="N126" i="15"/>
  <c r="N125" i="15"/>
  <c r="N124" i="15"/>
  <c r="N123" i="15"/>
  <c r="N122" i="15"/>
  <c r="N121" i="15"/>
  <c r="N120" i="15"/>
  <c r="N119" i="15"/>
  <c r="N118" i="15"/>
  <c r="N117" i="15"/>
  <c r="N116" i="15"/>
  <c r="N115" i="15"/>
  <c r="N114" i="15"/>
  <c r="N113" i="15"/>
  <c r="N112" i="15"/>
  <c r="N111" i="15"/>
  <c r="N110" i="15"/>
  <c r="N109" i="15"/>
  <c r="N108" i="15"/>
  <c r="N107" i="15"/>
  <c r="N106" i="15"/>
  <c r="N105" i="15"/>
  <c r="N104" i="15"/>
  <c r="N103" i="15"/>
  <c r="N102" i="15"/>
  <c r="N101" i="15"/>
  <c r="N100" i="15"/>
  <c r="N99" i="15"/>
  <c r="N98" i="15"/>
  <c r="N97" i="15"/>
  <c r="N96" i="15"/>
  <c r="N95" i="15"/>
  <c r="N94" i="15"/>
  <c r="N93" i="15"/>
  <c r="N92" i="15"/>
  <c r="N91" i="15"/>
  <c r="N90" i="15"/>
  <c r="N89" i="15"/>
  <c r="N88" i="15"/>
  <c r="N87" i="15"/>
  <c r="N86" i="15"/>
  <c r="N85" i="15"/>
  <c r="N84" i="15"/>
  <c r="N83" i="15"/>
  <c r="N82" i="15"/>
  <c r="N81" i="15"/>
  <c r="N80" i="15"/>
  <c r="N79" i="15"/>
  <c r="N78" i="15"/>
  <c r="N77" i="15"/>
  <c r="N76" i="15"/>
  <c r="N75" i="15"/>
  <c r="N74" i="15"/>
  <c r="N73" i="15"/>
  <c r="N72" i="15"/>
  <c r="N71" i="15"/>
  <c r="N70" i="15"/>
  <c r="N69" i="15"/>
  <c r="N68" i="15"/>
  <c r="N67" i="15"/>
  <c r="N66" i="15"/>
  <c r="N65" i="15"/>
  <c r="N64" i="15"/>
  <c r="N63" i="15"/>
  <c r="N62" i="15"/>
  <c r="N61" i="15"/>
  <c r="N60" i="15"/>
  <c r="N59" i="15"/>
  <c r="N58" i="15"/>
  <c r="N57" i="15"/>
  <c r="N56" i="15"/>
  <c r="N55" i="15"/>
  <c r="N54" i="15"/>
  <c r="N53" i="15"/>
  <c r="N52" i="15"/>
  <c r="N51" i="15"/>
  <c r="N50" i="15"/>
  <c r="N49" i="15"/>
  <c r="N48" i="15"/>
  <c r="N47" i="15"/>
  <c r="N46" i="15"/>
  <c r="N45" i="15"/>
  <c r="N44" i="15"/>
  <c r="N43" i="15"/>
  <c r="N42" i="15"/>
  <c r="N41" i="15"/>
  <c r="N40" i="15"/>
  <c r="N39" i="15"/>
  <c r="N38" i="15"/>
  <c r="N37" i="15"/>
  <c r="N36" i="15"/>
  <c r="N35" i="15"/>
  <c r="N34" i="15"/>
  <c r="N33" i="15"/>
  <c r="N32" i="15"/>
  <c r="N31" i="15"/>
  <c r="N30" i="15"/>
  <c r="N29" i="15"/>
  <c r="N28" i="15"/>
  <c r="N27" i="15"/>
  <c r="N26" i="15"/>
  <c r="N25" i="15"/>
  <c r="N24" i="15"/>
  <c r="N23" i="15"/>
  <c r="N22" i="15"/>
  <c r="N21" i="15"/>
  <c r="N20" i="15"/>
  <c r="N19" i="15"/>
  <c r="N18" i="15"/>
  <c r="N17" i="15"/>
  <c r="N16" i="15"/>
  <c r="N15" i="15"/>
  <c r="N9" i="15" s="1"/>
  <c r="N514" i="16"/>
  <c r="N513" i="16"/>
  <c r="N512" i="16"/>
  <c r="N511" i="16"/>
  <c r="N510" i="16"/>
  <c r="N509" i="16"/>
  <c r="N508" i="16"/>
  <c r="N507" i="16"/>
  <c r="N506" i="16"/>
  <c r="N505" i="16"/>
  <c r="N504" i="16"/>
  <c r="N503" i="16"/>
  <c r="N502" i="16"/>
  <c r="N501" i="16"/>
  <c r="N500" i="16"/>
  <c r="N499" i="16"/>
  <c r="N498" i="16"/>
  <c r="N497" i="16"/>
  <c r="N496" i="16"/>
  <c r="N495" i="16"/>
  <c r="N494" i="16"/>
  <c r="N493" i="16"/>
  <c r="N492" i="16"/>
  <c r="N491" i="16"/>
  <c r="N490" i="16"/>
  <c r="N489" i="16"/>
  <c r="N488" i="16"/>
  <c r="N487" i="16"/>
  <c r="N486" i="16"/>
  <c r="N485" i="16"/>
  <c r="N484" i="16"/>
  <c r="N483" i="16"/>
  <c r="N482" i="16"/>
  <c r="N481" i="16"/>
  <c r="N480" i="16"/>
  <c r="N479" i="16"/>
  <c r="N478" i="16"/>
  <c r="N477" i="16"/>
  <c r="N476" i="16"/>
  <c r="N475" i="16"/>
  <c r="N474" i="16"/>
  <c r="N473" i="16"/>
  <c r="N472" i="16"/>
  <c r="N471" i="16"/>
  <c r="N470" i="16"/>
  <c r="N469" i="16"/>
  <c r="N468" i="16"/>
  <c r="N467" i="16"/>
  <c r="N466" i="16"/>
  <c r="N465" i="16"/>
  <c r="N464" i="16"/>
  <c r="N463" i="16"/>
  <c r="N462" i="16"/>
  <c r="N461" i="16"/>
  <c r="N460" i="16"/>
  <c r="N459" i="16"/>
  <c r="N458" i="16"/>
  <c r="N457" i="16"/>
  <c r="N456" i="16"/>
  <c r="N455" i="16"/>
  <c r="N454" i="16"/>
  <c r="N453" i="16"/>
  <c r="N452" i="16"/>
  <c r="N451" i="16"/>
  <c r="N450" i="16"/>
  <c r="N449" i="16"/>
  <c r="N448" i="16"/>
  <c r="N447" i="16"/>
  <c r="N446" i="16"/>
  <c r="N445" i="16"/>
  <c r="N444" i="16"/>
  <c r="N443" i="16"/>
  <c r="N442" i="16"/>
  <c r="N441" i="16"/>
  <c r="N440" i="16"/>
  <c r="N439" i="16"/>
  <c r="N438" i="16"/>
  <c r="N437" i="16"/>
  <c r="N436" i="16"/>
  <c r="N435" i="16"/>
  <c r="N434" i="16"/>
  <c r="N433" i="16"/>
  <c r="N432" i="16"/>
  <c r="N431" i="16"/>
  <c r="N430" i="16"/>
  <c r="N429" i="16"/>
  <c r="N428" i="16"/>
  <c r="N427" i="16"/>
  <c r="N426" i="16"/>
  <c r="N425" i="16"/>
  <c r="N424" i="16"/>
  <c r="N423" i="16"/>
  <c r="N422" i="16"/>
  <c r="N421" i="16"/>
  <c r="N420" i="16"/>
  <c r="N419" i="16"/>
  <c r="N418" i="16"/>
  <c r="N417" i="16"/>
  <c r="N416" i="16"/>
  <c r="N415" i="16"/>
  <c r="N414" i="16"/>
  <c r="N413" i="16"/>
  <c r="N412" i="16"/>
  <c r="N411" i="16"/>
  <c r="N410" i="16"/>
  <c r="N409" i="16"/>
  <c r="N408" i="16"/>
  <c r="N407" i="16"/>
  <c r="N406" i="16"/>
  <c r="N405" i="16"/>
  <c r="N404" i="16"/>
  <c r="N403" i="16"/>
  <c r="N402" i="16"/>
  <c r="N401" i="16"/>
  <c r="N400" i="16"/>
  <c r="N399" i="16"/>
  <c r="N398" i="16"/>
  <c r="N397" i="16"/>
  <c r="N396" i="16"/>
  <c r="N395" i="16"/>
  <c r="N394" i="16"/>
  <c r="N393" i="16"/>
  <c r="N392" i="16"/>
  <c r="N391" i="16"/>
  <c r="N390" i="16"/>
  <c r="N389" i="16"/>
  <c r="N388" i="16"/>
  <c r="N387" i="16"/>
  <c r="N386" i="16"/>
  <c r="N385" i="16"/>
  <c r="N384" i="16"/>
  <c r="N383" i="16"/>
  <c r="N382" i="16"/>
  <c r="N381" i="16"/>
  <c r="N380" i="16"/>
  <c r="N379" i="16"/>
  <c r="N378" i="16"/>
  <c r="N377" i="16"/>
  <c r="N376" i="16"/>
  <c r="N375" i="16"/>
  <c r="N374" i="16"/>
  <c r="N373" i="16"/>
  <c r="N372" i="16"/>
  <c r="N371" i="16"/>
  <c r="N370" i="16"/>
  <c r="N369" i="16"/>
  <c r="N368" i="16"/>
  <c r="N367" i="16"/>
  <c r="N366" i="16"/>
  <c r="N365" i="16"/>
  <c r="N364" i="16"/>
  <c r="N363" i="16"/>
  <c r="N362" i="16"/>
  <c r="N361" i="16"/>
  <c r="N360" i="16"/>
  <c r="N359" i="16"/>
  <c r="N358" i="16"/>
  <c r="N357" i="16"/>
  <c r="N356" i="16"/>
  <c r="N355" i="16"/>
  <c r="N354" i="16"/>
  <c r="N353" i="16"/>
  <c r="N352" i="16"/>
  <c r="N351" i="16"/>
  <c r="N350" i="16"/>
  <c r="N349" i="16"/>
  <c r="N348" i="16"/>
  <c r="N347" i="16"/>
  <c r="N346" i="16"/>
  <c r="N345" i="16"/>
  <c r="N344" i="16"/>
  <c r="N343" i="16"/>
  <c r="N342" i="16"/>
  <c r="N341" i="16"/>
  <c r="N340" i="16"/>
  <c r="N339" i="16"/>
  <c r="N338" i="16"/>
  <c r="N337" i="16"/>
  <c r="N336" i="16"/>
  <c r="N335" i="16"/>
  <c r="N334" i="16"/>
  <c r="N333" i="16"/>
  <c r="N332" i="16"/>
  <c r="N331" i="16"/>
  <c r="N330" i="16"/>
  <c r="N329" i="16"/>
  <c r="N328" i="16"/>
  <c r="N327" i="16"/>
  <c r="N326" i="16"/>
  <c r="N325" i="16"/>
  <c r="N324" i="16"/>
  <c r="N323" i="16"/>
  <c r="N322" i="16"/>
  <c r="N321" i="16"/>
  <c r="N320" i="16"/>
  <c r="N319" i="16"/>
  <c r="N318" i="16"/>
  <c r="N317" i="16"/>
  <c r="N316" i="16"/>
  <c r="N315" i="16"/>
  <c r="N314" i="16"/>
  <c r="N313" i="16"/>
  <c r="N312" i="16"/>
  <c r="N311" i="16"/>
  <c r="N310" i="16"/>
  <c r="N309" i="16"/>
  <c r="N308" i="16"/>
  <c r="N307" i="16"/>
  <c r="N306" i="16"/>
  <c r="N305" i="16"/>
  <c r="N304" i="16"/>
  <c r="N303" i="16"/>
  <c r="N302" i="16"/>
  <c r="N301" i="16"/>
  <c r="N300" i="16"/>
  <c r="N299" i="16"/>
  <c r="N298" i="16"/>
  <c r="N297" i="16"/>
  <c r="N296" i="16"/>
  <c r="N295" i="16"/>
  <c r="N294" i="16"/>
  <c r="N293" i="16"/>
  <c r="N292" i="16"/>
  <c r="N291" i="16"/>
  <c r="N290" i="16"/>
  <c r="N289" i="16"/>
  <c r="N288" i="16"/>
  <c r="N287" i="16"/>
  <c r="N286" i="16"/>
  <c r="N285" i="16"/>
  <c r="N284" i="16"/>
  <c r="N283" i="16"/>
  <c r="N282" i="16"/>
  <c r="N281" i="16"/>
  <c r="N280" i="16"/>
  <c r="N279" i="16"/>
  <c r="N278" i="16"/>
  <c r="N277" i="16"/>
  <c r="N276" i="16"/>
  <c r="N275" i="16"/>
  <c r="N274" i="16"/>
  <c r="N273" i="16"/>
  <c r="N272" i="16"/>
  <c r="N271" i="16"/>
  <c r="N270" i="16"/>
  <c r="N269" i="16"/>
  <c r="N268" i="16"/>
  <c r="N267" i="16"/>
  <c r="N266" i="16"/>
  <c r="N265" i="16"/>
  <c r="N264" i="16"/>
  <c r="N263" i="16"/>
  <c r="N262" i="16"/>
  <c r="N261" i="16"/>
  <c r="N260" i="16"/>
  <c r="N259" i="16"/>
  <c r="N258" i="16"/>
  <c r="N257" i="16"/>
  <c r="N256" i="16"/>
  <c r="N255" i="16"/>
  <c r="N254" i="16"/>
  <c r="N253" i="16"/>
  <c r="N252" i="16"/>
  <c r="N251" i="16"/>
  <c r="N250" i="16"/>
  <c r="N249" i="16"/>
  <c r="N248" i="16"/>
  <c r="N247" i="16"/>
  <c r="N246" i="16"/>
  <c r="N245" i="16"/>
  <c r="N244" i="16"/>
  <c r="N243" i="16"/>
  <c r="N242" i="16"/>
  <c r="N241" i="16"/>
  <c r="N240" i="16"/>
  <c r="N239" i="16"/>
  <c r="N238" i="16"/>
  <c r="N237" i="16"/>
  <c r="N236" i="16"/>
  <c r="N235" i="16"/>
  <c r="N234" i="16"/>
  <c r="N233" i="16"/>
  <c r="N232" i="16"/>
  <c r="N231" i="16"/>
  <c r="N230" i="16"/>
  <c r="N229" i="16"/>
  <c r="N228" i="16"/>
  <c r="N227" i="16"/>
  <c r="N226" i="16"/>
  <c r="N225" i="16"/>
  <c r="N224" i="16"/>
  <c r="N223" i="16"/>
  <c r="N222" i="16"/>
  <c r="N221" i="16"/>
  <c r="N220" i="16"/>
  <c r="N219" i="16"/>
  <c r="N218" i="16"/>
  <c r="N217" i="16"/>
  <c r="N216" i="16"/>
  <c r="N215" i="16"/>
  <c r="N214" i="16"/>
  <c r="N213" i="16"/>
  <c r="N212" i="16"/>
  <c r="N211" i="16"/>
  <c r="N210" i="16"/>
  <c r="N209" i="16"/>
  <c r="N208" i="16"/>
  <c r="N207" i="16"/>
  <c r="N206" i="16"/>
  <c r="N205" i="16"/>
  <c r="N204" i="16"/>
  <c r="N203" i="16"/>
  <c r="N202" i="16"/>
  <c r="N201" i="16"/>
  <c r="N200" i="16"/>
  <c r="N199" i="16"/>
  <c r="N198" i="16"/>
  <c r="N197" i="16"/>
  <c r="N196" i="16"/>
  <c r="N195" i="16"/>
  <c r="N194" i="16"/>
  <c r="N193" i="16"/>
  <c r="N192" i="16"/>
  <c r="N191" i="16"/>
  <c r="N190" i="16"/>
  <c r="N189" i="16"/>
  <c r="N188" i="16"/>
  <c r="N187" i="16"/>
  <c r="N186" i="16"/>
  <c r="N185" i="16"/>
  <c r="N184" i="16"/>
  <c r="N183" i="16"/>
  <c r="N182" i="16"/>
  <c r="N181" i="16"/>
  <c r="N180" i="16"/>
  <c r="N179" i="16"/>
  <c r="N178" i="16"/>
  <c r="N177" i="16"/>
  <c r="N176" i="16"/>
  <c r="N175" i="16"/>
  <c r="N174" i="16"/>
  <c r="N173" i="16"/>
  <c r="N172" i="16"/>
  <c r="N171" i="16"/>
  <c r="N170" i="16"/>
  <c r="N169" i="16"/>
  <c r="N168" i="16"/>
  <c r="N167" i="16"/>
  <c r="N166" i="16"/>
  <c r="N165" i="16"/>
  <c r="N164" i="16"/>
  <c r="N163" i="16"/>
  <c r="N162" i="16"/>
  <c r="N161" i="16"/>
  <c r="N160" i="16"/>
  <c r="N159" i="16"/>
  <c r="N158" i="16"/>
  <c r="N157" i="16"/>
  <c r="N156" i="16"/>
  <c r="N155" i="16"/>
  <c r="N154" i="16"/>
  <c r="N153" i="16"/>
  <c r="N152" i="16"/>
  <c r="N151" i="16"/>
  <c r="N150" i="16"/>
  <c r="N149" i="16"/>
  <c r="N148" i="16"/>
  <c r="N147" i="16"/>
  <c r="N146" i="16"/>
  <c r="N145" i="16"/>
  <c r="N144" i="16"/>
  <c r="N143" i="16"/>
  <c r="N142" i="16"/>
  <c r="N141" i="16"/>
  <c r="N140" i="16"/>
  <c r="N139" i="16"/>
  <c r="N138" i="16"/>
  <c r="N137" i="16"/>
  <c r="N136" i="16"/>
  <c r="N135" i="16"/>
  <c r="N134" i="16"/>
  <c r="N133" i="16"/>
  <c r="N132" i="16"/>
  <c r="N131" i="16"/>
  <c r="N130" i="16"/>
  <c r="N129" i="16"/>
  <c r="N128" i="16"/>
  <c r="N127" i="16"/>
  <c r="N126" i="16"/>
  <c r="N125" i="16"/>
  <c r="N124" i="16"/>
  <c r="N123" i="16"/>
  <c r="N122" i="16"/>
  <c r="N121" i="16"/>
  <c r="N120" i="16"/>
  <c r="N119" i="16"/>
  <c r="N118" i="16"/>
  <c r="N117" i="16"/>
  <c r="N116" i="16"/>
  <c r="N115" i="16"/>
  <c r="N114" i="16"/>
  <c r="N113" i="16"/>
  <c r="N112" i="16"/>
  <c r="N111" i="16"/>
  <c r="N110" i="16"/>
  <c r="N109" i="16"/>
  <c r="N108" i="16"/>
  <c r="N107" i="16"/>
  <c r="N106" i="16"/>
  <c r="N105" i="16"/>
  <c r="N104" i="16"/>
  <c r="N103" i="16"/>
  <c r="N102" i="16"/>
  <c r="N101" i="16"/>
  <c r="N100" i="16"/>
  <c r="N99" i="16"/>
  <c r="N98" i="16"/>
  <c r="N97" i="16"/>
  <c r="N96" i="16"/>
  <c r="N95" i="16"/>
  <c r="N94" i="16"/>
  <c r="N93" i="16"/>
  <c r="N92" i="16"/>
  <c r="N91" i="16"/>
  <c r="N90" i="16"/>
  <c r="N89" i="16"/>
  <c r="N88" i="16"/>
  <c r="N87" i="16"/>
  <c r="N86" i="16"/>
  <c r="N85" i="16"/>
  <c r="N84" i="16"/>
  <c r="N83" i="16"/>
  <c r="N82" i="16"/>
  <c r="N81" i="16"/>
  <c r="N80" i="16"/>
  <c r="N79" i="16"/>
  <c r="N78" i="16"/>
  <c r="N77" i="16"/>
  <c r="N76" i="16"/>
  <c r="N75" i="16"/>
  <c r="N74" i="16"/>
  <c r="N73" i="16"/>
  <c r="N72" i="16"/>
  <c r="N71" i="16"/>
  <c r="N70" i="16"/>
  <c r="N69" i="16"/>
  <c r="N68" i="16"/>
  <c r="N67" i="16"/>
  <c r="N66" i="16"/>
  <c r="N65" i="16"/>
  <c r="N64" i="16"/>
  <c r="N63" i="16"/>
  <c r="N62" i="16"/>
  <c r="N61" i="16"/>
  <c r="N60" i="16"/>
  <c r="N59" i="16"/>
  <c r="N58" i="16"/>
  <c r="N57" i="16"/>
  <c r="N56" i="16"/>
  <c r="N55" i="16"/>
  <c r="N54" i="16"/>
  <c r="N53" i="16"/>
  <c r="N52" i="16"/>
  <c r="N51" i="16"/>
  <c r="N50" i="16"/>
  <c r="N49" i="16"/>
  <c r="N48" i="16"/>
  <c r="N47" i="16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16" i="16"/>
  <c r="N15" i="16"/>
  <c r="N514" i="3"/>
  <c r="N513" i="3"/>
  <c r="N512" i="3"/>
  <c r="N511" i="3"/>
  <c r="N510" i="3"/>
  <c r="N509" i="3"/>
  <c r="N508" i="3"/>
  <c r="N507" i="3"/>
  <c r="N506" i="3"/>
  <c r="N505" i="3"/>
  <c r="N504" i="3"/>
  <c r="N503" i="3"/>
  <c r="N502" i="3"/>
  <c r="N501" i="3"/>
  <c r="N500" i="3"/>
  <c r="N499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9" i="3" s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9" i="1" l="1"/>
  <c r="N10" i="1" s="1"/>
  <c r="E21" i="33" s="1"/>
  <c r="N9" i="16"/>
  <c r="C4" i="88"/>
  <c r="C2" i="88"/>
  <c r="C1" i="88"/>
  <c r="C1" i="1" l="1"/>
  <c r="C1" i="3"/>
  <c r="C1" i="42"/>
  <c r="C1" i="16"/>
  <c r="C1" i="43"/>
  <c r="C1" i="15"/>
  <c r="C1" i="44"/>
  <c r="C1" i="14"/>
  <c r="C1" i="45"/>
  <c r="C1" i="13"/>
  <c r="C1" i="46"/>
  <c r="C1" i="12"/>
  <c r="C1" i="47"/>
  <c r="C1" i="11"/>
  <c r="C1" i="48"/>
  <c r="C1" i="10"/>
  <c r="C1" i="49"/>
  <c r="C1" i="9"/>
  <c r="C1" i="50"/>
  <c r="C1" i="8"/>
  <c r="C1" i="51"/>
  <c r="C1" i="7"/>
  <c r="C1" i="52"/>
  <c r="C1" i="33"/>
  <c r="C1" i="32"/>
  <c r="C1" i="31"/>
  <c r="C1" i="30"/>
  <c r="C1" i="29"/>
  <c r="C1" i="28"/>
  <c r="C1" i="27"/>
  <c r="C1" i="26"/>
  <c r="C1" i="25"/>
  <c r="C1" i="24"/>
  <c r="C1" i="23"/>
  <c r="C1" i="22"/>
  <c r="C1" i="40"/>
  <c r="C1" i="41"/>
  <c r="C2" i="1"/>
  <c r="C2" i="3"/>
  <c r="C2" i="42"/>
  <c r="C2" i="16"/>
  <c r="C2" i="43"/>
  <c r="C2" i="15"/>
  <c r="C2" i="44"/>
  <c r="C2" i="14"/>
  <c r="C2" i="45"/>
  <c r="C2" i="13"/>
  <c r="C2" i="46"/>
  <c r="C2" i="12"/>
  <c r="C2" i="47"/>
  <c r="C2" i="11"/>
  <c r="C2" i="48"/>
  <c r="C2" i="10"/>
  <c r="C2" i="49"/>
  <c r="C2" i="9"/>
  <c r="C2" i="50"/>
  <c r="C2" i="8"/>
  <c r="C2" i="51"/>
  <c r="C2" i="7"/>
  <c r="C2" i="52"/>
  <c r="C2" i="33"/>
  <c r="C2" i="32"/>
  <c r="C2" i="31"/>
  <c r="C2" i="30"/>
  <c r="C2" i="29"/>
  <c r="C2" i="28"/>
  <c r="C2" i="27"/>
  <c r="C2" i="26"/>
  <c r="C2" i="25"/>
  <c r="C2" i="24"/>
  <c r="C2" i="23"/>
  <c r="C2" i="22"/>
  <c r="C2" i="40"/>
  <c r="C2" i="41"/>
  <c r="L16" i="41" l="1"/>
  <c r="O20" i="1"/>
  <c r="D19" i="88"/>
  <c r="D18" i="88"/>
  <c r="D17" i="88"/>
  <c r="D16" i="88"/>
  <c r="D15" i="88"/>
  <c r="D14" i="88"/>
  <c r="D13" i="88"/>
  <c r="D12" i="88"/>
  <c r="D11" i="88"/>
  <c r="D10" i="88"/>
  <c r="D9" i="88"/>
  <c r="N10" i="51" l="1"/>
  <c r="N10" i="43"/>
  <c r="N10" i="49"/>
  <c r="N10" i="44"/>
  <c r="N10" i="52"/>
  <c r="N10" i="50"/>
  <c r="N10" i="45"/>
  <c r="N10" i="48"/>
  <c r="N10" i="47"/>
  <c r="N10" i="46"/>
  <c r="N10" i="42"/>
  <c r="N11" i="41"/>
  <c r="J10" i="13"/>
  <c r="J10" i="7"/>
  <c r="E10" i="88"/>
  <c r="H10" i="52"/>
  <c r="E26" i="22" s="1"/>
  <c r="J10" i="12"/>
  <c r="J10" i="9"/>
  <c r="K10" i="15"/>
  <c r="E25" i="30" s="1"/>
  <c r="J10" i="15"/>
  <c r="I10" i="15"/>
  <c r="E43" i="30" s="1"/>
  <c r="J10" i="10"/>
  <c r="J10" i="52"/>
  <c r="J10" i="8"/>
  <c r="J10" i="14"/>
  <c r="J10" i="11"/>
  <c r="E9" i="88"/>
  <c r="N10" i="7"/>
  <c r="E21" i="22" s="1"/>
  <c r="N10" i="8"/>
  <c r="E21" i="23" s="1"/>
  <c r="N10" i="9"/>
  <c r="E21" i="24" s="1"/>
  <c r="N10" i="10"/>
  <c r="E21" i="25" s="1"/>
  <c r="N10" i="11"/>
  <c r="E21" i="26" s="1"/>
  <c r="N10" i="12"/>
  <c r="E21" i="27" s="1"/>
  <c r="N10" i="13"/>
  <c r="E21" i="28" s="1"/>
  <c r="N10" i="14"/>
  <c r="E21" i="29" s="1"/>
  <c r="N10" i="15"/>
  <c r="E21" i="30" s="1"/>
  <c r="I10" i="44"/>
  <c r="E44" i="30" s="1"/>
  <c r="K10" i="44"/>
  <c r="I10" i="45"/>
  <c r="E44" i="29" s="1"/>
  <c r="K10" i="45"/>
  <c r="I10" i="46"/>
  <c r="E44" i="28" s="1"/>
  <c r="K10" i="46"/>
  <c r="I10" i="47"/>
  <c r="E44" i="27" s="1"/>
  <c r="K10" i="47"/>
  <c r="I10" i="48"/>
  <c r="E44" i="26" s="1"/>
  <c r="K10" i="48"/>
  <c r="I10" i="49"/>
  <c r="E44" i="25" s="1"/>
  <c r="K10" i="49"/>
  <c r="I10" i="50"/>
  <c r="E44" i="24" s="1"/>
  <c r="K10" i="50"/>
  <c r="I10" i="51"/>
  <c r="E44" i="23" s="1"/>
  <c r="K10" i="51"/>
  <c r="I10" i="52"/>
  <c r="E44" i="22" s="1"/>
  <c r="K10" i="52"/>
  <c r="J10" i="49"/>
  <c r="J10" i="50"/>
  <c r="J10" i="51"/>
  <c r="J10" i="47"/>
  <c r="J10" i="48"/>
  <c r="J10" i="45"/>
  <c r="J10" i="46"/>
  <c r="J10" i="44"/>
  <c r="H10" i="44"/>
  <c r="E26" i="30" s="1"/>
  <c r="H10" i="45"/>
  <c r="E26" i="29" s="1"/>
  <c r="H10" i="46"/>
  <c r="E26" i="28" s="1"/>
  <c r="H10" i="47"/>
  <c r="E26" i="27" s="1"/>
  <c r="H10" i="48"/>
  <c r="E26" i="26" s="1"/>
  <c r="H10" i="49"/>
  <c r="E26" i="25" s="1"/>
  <c r="H10" i="50"/>
  <c r="E26" i="24" s="1"/>
  <c r="H10" i="51"/>
  <c r="E26" i="23" s="1"/>
  <c r="E11" i="88"/>
  <c r="F10" i="15"/>
  <c r="E12" i="88"/>
  <c r="F10" i="14"/>
  <c r="I10" i="14"/>
  <c r="E43" i="29" s="1"/>
  <c r="K10" i="14"/>
  <c r="E25" i="29" s="1"/>
  <c r="E13" i="88"/>
  <c r="F10" i="13"/>
  <c r="I10" i="13"/>
  <c r="E43" i="28" s="1"/>
  <c r="K10" i="13"/>
  <c r="E25" i="28" s="1"/>
  <c r="E14" i="88"/>
  <c r="F10" i="12"/>
  <c r="I10" i="12"/>
  <c r="E43" i="27" s="1"/>
  <c r="K10" i="12"/>
  <c r="E25" i="27" s="1"/>
  <c r="E15" i="88"/>
  <c r="F10" i="11"/>
  <c r="I10" i="11"/>
  <c r="E43" i="26" s="1"/>
  <c r="K10" i="11"/>
  <c r="E25" i="26" s="1"/>
  <c r="E16" i="88"/>
  <c r="F10" i="10"/>
  <c r="I10" i="10"/>
  <c r="E43" i="25" s="1"/>
  <c r="K10" i="10"/>
  <c r="E25" i="25" s="1"/>
  <c r="E17" i="88"/>
  <c r="F10" i="9"/>
  <c r="I10" i="9"/>
  <c r="E43" i="24" s="1"/>
  <c r="K10" i="9"/>
  <c r="E25" i="24" s="1"/>
  <c r="E18" i="88"/>
  <c r="F10" i="8"/>
  <c r="I10" i="8"/>
  <c r="E43" i="23" s="1"/>
  <c r="K10" i="8"/>
  <c r="E25" i="23" s="1"/>
  <c r="E19" i="88"/>
  <c r="F10" i="7"/>
  <c r="I10" i="7"/>
  <c r="E43" i="22" s="1"/>
  <c r="K10" i="7"/>
  <c r="E25" i="22" s="1"/>
  <c r="E7" i="22"/>
  <c r="E9" i="22" s="1"/>
  <c r="E7" i="23"/>
  <c r="E9" i="23" s="1"/>
  <c r="E7" i="24"/>
  <c r="E9" i="24" s="1"/>
  <c r="E7" i="25"/>
  <c r="E9" i="25" s="1"/>
  <c r="E7" i="26"/>
  <c r="E9" i="26" s="1"/>
  <c r="E7" i="27"/>
  <c r="E9" i="27" s="1"/>
  <c r="E7" i="28"/>
  <c r="E9" i="28" s="1"/>
  <c r="E7" i="29"/>
  <c r="E9" i="29" s="1"/>
  <c r="E7" i="30"/>
  <c r="E9" i="30" s="1"/>
  <c r="E7" i="31"/>
  <c r="E9" i="31" s="1"/>
  <c r="E7" i="32"/>
  <c r="E9" i="32" s="1"/>
  <c r="L16" i="42"/>
  <c r="K10" i="43"/>
  <c r="J10" i="43"/>
  <c r="I10" i="43"/>
  <c r="E44" i="31" s="1"/>
  <c r="H10" i="43"/>
  <c r="E26" i="31" s="1"/>
  <c r="E28" i="31" s="1"/>
  <c r="N10" i="16"/>
  <c r="E21" i="31" s="1"/>
  <c r="K10" i="16"/>
  <c r="E25" i="31" s="1"/>
  <c r="J10" i="16"/>
  <c r="I10" i="16"/>
  <c r="E43" i="31" s="1"/>
  <c r="F10" i="16"/>
  <c r="K10" i="42"/>
  <c r="J10" i="42"/>
  <c r="I10" i="42"/>
  <c r="E44" i="32" s="1"/>
  <c r="H10" i="42"/>
  <c r="E26" i="32" s="1"/>
  <c r="N10" i="3"/>
  <c r="E21" i="32" s="1"/>
  <c r="K10" i="3"/>
  <c r="E25" i="32" s="1"/>
  <c r="J10" i="3"/>
  <c r="I10" i="3"/>
  <c r="E43" i="32" s="1"/>
  <c r="F10" i="3"/>
  <c r="K11" i="41"/>
  <c r="K11" i="42" s="1"/>
  <c r="K11" i="43" s="1"/>
  <c r="K11" i="44" s="1"/>
  <c r="K11" i="45" s="1"/>
  <c r="K11" i="46" s="1"/>
  <c r="K11" i="47" s="1"/>
  <c r="K11" i="48" s="1"/>
  <c r="K11" i="49" s="1"/>
  <c r="K11" i="50" s="1"/>
  <c r="K11" i="51" s="1"/>
  <c r="K11" i="52" s="1"/>
  <c r="J11" i="41"/>
  <c r="J11" i="42" s="1"/>
  <c r="J11" i="43" s="1"/>
  <c r="J11" i="44" s="1"/>
  <c r="J11" i="45" s="1"/>
  <c r="J11" i="46" s="1"/>
  <c r="J11" i="47" s="1"/>
  <c r="J11" i="48" s="1"/>
  <c r="J11" i="49" s="1"/>
  <c r="J11" i="50" s="1"/>
  <c r="J11" i="51" s="1"/>
  <c r="J11" i="52" s="1"/>
  <c r="I11" i="41"/>
  <c r="I11" i="42" s="1"/>
  <c r="I11" i="43" s="1"/>
  <c r="I11" i="44" s="1"/>
  <c r="I11" i="45" s="1"/>
  <c r="I11" i="46" s="1"/>
  <c r="I11" i="47" s="1"/>
  <c r="I11" i="48" s="1"/>
  <c r="I11" i="49" s="1"/>
  <c r="I11" i="50" s="1"/>
  <c r="I11" i="51" s="1"/>
  <c r="I11" i="52" s="1"/>
  <c r="H11" i="41"/>
  <c r="H11" i="42" s="1"/>
  <c r="H11" i="43" s="1"/>
  <c r="H11" i="44" s="1"/>
  <c r="H11" i="45" s="1"/>
  <c r="H11" i="46" s="1"/>
  <c r="H11" i="47" s="1"/>
  <c r="H11" i="48" s="1"/>
  <c r="H11" i="49" s="1"/>
  <c r="H11" i="50" s="1"/>
  <c r="H11" i="51" s="1"/>
  <c r="H11" i="52" s="1"/>
  <c r="K10" i="41"/>
  <c r="J10" i="41"/>
  <c r="I10" i="41"/>
  <c r="E44" i="33" s="1"/>
  <c r="H10" i="41"/>
  <c r="N11" i="1"/>
  <c r="N11" i="3" s="1"/>
  <c r="N11" i="16" s="1"/>
  <c r="N11" i="15" s="1"/>
  <c r="N11" i="14" s="1"/>
  <c r="N11" i="13" s="1"/>
  <c r="N11" i="12" s="1"/>
  <c r="N11" i="11" s="1"/>
  <c r="N11" i="10" s="1"/>
  <c r="N11" i="9" s="1"/>
  <c r="N11" i="8" s="1"/>
  <c r="N11" i="7" s="1"/>
  <c r="K11" i="1"/>
  <c r="K11" i="3" s="1"/>
  <c r="K11" i="16" s="1"/>
  <c r="K11" i="15" s="1"/>
  <c r="K11" i="14" s="1"/>
  <c r="K11" i="13" s="1"/>
  <c r="K11" i="12" s="1"/>
  <c r="K11" i="11" s="1"/>
  <c r="K11" i="10" s="1"/>
  <c r="K11" i="9" s="1"/>
  <c r="K11" i="8" s="1"/>
  <c r="K11" i="7" s="1"/>
  <c r="J11" i="1"/>
  <c r="J11" i="3" s="1"/>
  <c r="J11" i="16" s="1"/>
  <c r="J11" i="15" s="1"/>
  <c r="J11" i="14" s="1"/>
  <c r="J11" i="13" s="1"/>
  <c r="J11" i="12" s="1"/>
  <c r="J11" i="11" s="1"/>
  <c r="J11" i="10" s="1"/>
  <c r="J11" i="9" s="1"/>
  <c r="J11" i="8" s="1"/>
  <c r="J11" i="7" s="1"/>
  <c r="I11" i="1"/>
  <c r="I11" i="3" s="1"/>
  <c r="I11" i="16" s="1"/>
  <c r="I11" i="15" s="1"/>
  <c r="I11" i="14" s="1"/>
  <c r="I11" i="13" s="1"/>
  <c r="I11" i="12" s="1"/>
  <c r="I11" i="11" s="1"/>
  <c r="I11" i="10" s="1"/>
  <c r="I11" i="9" s="1"/>
  <c r="I11" i="8" s="1"/>
  <c r="I11" i="7" s="1"/>
  <c r="D8" i="88"/>
  <c r="D20" i="88" s="1"/>
  <c r="L17" i="52" l="1"/>
  <c r="L17" i="51"/>
  <c r="L17" i="50"/>
  <c r="L17" i="49"/>
  <c r="L17" i="48"/>
  <c r="L17" i="47"/>
  <c r="L17" i="46"/>
  <c r="L17" i="45"/>
  <c r="L17" i="44"/>
  <c r="L17" i="42"/>
  <c r="N11" i="42"/>
  <c r="N11" i="43" s="1"/>
  <c r="N11" i="44" s="1"/>
  <c r="N11" i="45" s="1"/>
  <c r="N11" i="46" s="1"/>
  <c r="N11" i="47" s="1"/>
  <c r="N11" i="48" s="1"/>
  <c r="N11" i="49" s="1"/>
  <c r="N11" i="50" s="1"/>
  <c r="N11" i="51" s="1"/>
  <c r="N11" i="52" s="1"/>
  <c r="E45" i="22"/>
  <c r="E45" i="24"/>
  <c r="E45" i="28"/>
  <c r="E45" i="26"/>
  <c r="E45" i="30"/>
  <c r="E45" i="23"/>
  <c r="E45" i="25"/>
  <c r="E45" i="27"/>
  <c r="E45" i="29"/>
  <c r="E45" i="31"/>
  <c r="E45" i="32"/>
  <c r="E8" i="88"/>
  <c r="E20" i="88" s="1"/>
  <c r="E26" i="33"/>
  <c r="E28" i="33" s="1"/>
  <c r="E7" i="33"/>
  <c r="E9" i="33" s="1"/>
  <c r="N10" i="41"/>
  <c r="L16" i="43"/>
  <c r="F11" i="1"/>
  <c r="N12" i="1"/>
  <c r="I12" i="1"/>
  <c r="K12" i="1"/>
  <c r="J12" i="1"/>
  <c r="Q514" i="7"/>
  <c r="O514" i="7"/>
  <c r="Q513" i="7"/>
  <c r="O513" i="7"/>
  <c r="Q512" i="7"/>
  <c r="O512" i="7"/>
  <c r="Q511" i="7"/>
  <c r="O511" i="7"/>
  <c r="Q510" i="7"/>
  <c r="O510" i="7"/>
  <c r="Q509" i="7"/>
  <c r="O509" i="7"/>
  <c r="Q508" i="7"/>
  <c r="O508" i="7"/>
  <c r="Q507" i="7"/>
  <c r="O507" i="7"/>
  <c r="Q506" i="7"/>
  <c r="O506" i="7"/>
  <c r="Q505" i="7"/>
  <c r="O505" i="7"/>
  <c r="Q504" i="7"/>
  <c r="O504" i="7"/>
  <c r="Q503" i="7"/>
  <c r="O503" i="7"/>
  <c r="Q502" i="7"/>
  <c r="O502" i="7"/>
  <c r="Q501" i="7"/>
  <c r="O501" i="7"/>
  <c r="Q500" i="7"/>
  <c r="O500" i="7"/>
  <c r="Q499" i="7"/>
  <c r="O499" i="7"/>
  <c r="Q498" i="7"/>
  <c r="O498" i="7"/>
  <c r="Q497" i="7"/>
  <c r="O497" i="7"/>
  <c r="Q496" i="7"/>
  <c r="O496" i="7"/>
  <c r="Q495" i="7"/>
  <c r="O495" i="7"/>
  <c r="Q494" i="7"/>
  <c r="O494" i="7"/>
  <c r="Q493" i="7"/>
  <c r="O493" i="7"/>
  <c r="Q492" i="7"/>
  <c r="O492" i="7"/>
  <c r="Q491" i="7"/>
  <c r="O491" i="7"/>
  <c r="Q490" i="7"/>
  <c r="O490" i="7"/>
  <c r="Q489" i="7"/>
  <c r="O489" i="7"/>
  <c r="Q488" i="7"/>
  <c r="O488" i="7"/>
  <c r="Q487" i="7"/>
  <c r="O487" i="7"/>
  <c r="Q486" i="7"/>
  <c r="O486" i="7"/>
  <c r="Q485" i="7"/>
  <c r="O485" i="7"/>
  <c r="Q484" i="7"/>
  <c r="O484" i="7"/>
  <c r="Q483" i="7"/>
  <c r="O483" i="7"/>
  <c r="Q482" i="7"/>
  <c r="O482" i="7"/>
  <c r="Q481" i="7"/>
  <c r="O481" i="7"/>
  <c r="Q480" i="7"/>
  <c r="O480" i="7"/>
  <c r="Q479" i="7"/>
  <c r="O479" i="7"/>
  <c r="Q478" i="7"/>
  <c r="O478" i="7"/>
  <c r="Q477" i="7"/>
  <c r="O477" i="7"/>
  <c r="Q476" i="7"/>
  <c r="O476" i="7"/>
  <c r="Q475" i="7"/>
  <c r="O475" i="7"/>
  <c r="Q474" i="7"/>
  <c r="O474" i="7"/>
  <c r="Q473" i="7"/>
  <c r="O473" i="7"/>
  <c r="Q472" i="7"/>
  <c r="O472" i="7"/>
  <c r="Q471" i="7"/>
  <c r="O471" i="7"/>
  <c r="Q470" i="7"/>
  <c r="O470" i="7"/>
  <c r="Q469" i="7"/>
  <c r="O469" i="7"/>
  <c r="Q468" i="7"/>
  <c r="O468" i="7"/>
  <c r="Q467" i="7"/>
  <c r="O467" i="7"/>
  <c r="Q466" i="7"/>
  <c r="O466" i="7"/>
  <c r="Q465" i="7"/>
  <c r="O465" i="7"/>
  <c r="Q464" i="7"/>
  <c r="O464" i="7"/>
  <c r="Q463" i="7"/>
  <c r="O463" i="7"/>
  <c r="Q462" i="7"/>
  <c r="O462" i="7"/>
  <c r="Q461" i="7"/>
  <c r="O461" i="7"/>
  <c r="Q460" i="7"/>
  <c r="O460" i="7"/>
  <c r="Q459" i="7"/>
  <c r="O459" i="7"/>
  <c r="Q458" i="7"/>
  <c r="O458" i="7"/>
  <c r="Q457" i="7"/>
  <c r="O457" i="7"/>
  <c r="Q456" i="7"/>
  <c r="O456" i="7"/>
  <c r="Q455" i="7"/>
  <c r="O455" i="7"/>
  <c r="Q454" i="7"/>
  <c r="O454" i="7"/>
  <c r="Q453" i="7"/>
  <c r="O453" i="7"/>
  <c r="Q452" i="7"/>
  <c r="O452" i="7"/>
  <c r="Q451" i="7"/>
  <c r="O451" i="7"/>
  <c r="Q450" i="7"/>
  <c r="O450" i="7"/>
  <c r="Q449" i="7"/>
  <c r="O449" i="7"/>
  <c r="Q448" i="7"/>
  <c r="O448" i="7"/>
  <c r="Q447" i="7"/>
  <c r="O447" i="7"/>
  <c r="Q446" i="7"/>
  <c r="O446" i="7"/>
  <c r="Q445" i="7"/>
  <c r="O445" i="7"/>
  <c r="Q444" i="7"/>
  <c r="O444" i="7"/>
  <c r="Q443" i="7"/>
  <c r="O443" i="7"/>
  <c r="Q442" i="7"/>
  <c r="O442" i="7"/>
  <c r="Q441" i="7"/>
  <c r="O441" i="7"/>
  <c r="Q440" i="7"/>
  <c r="O440" i="7"/>
  <c r="Q439" i="7"/>
  <c r="O439" i="7"/>
  <c r="Q438" i="7"/>
  <c r="O438" i="7"/>
  <c r="Q437" i="7"/>
  <c r="O437" i="7"/>
  <c r="Q436" i="7"/>
  <c r="O436" i="7"/>
  <c r="Q435" i="7"/>
  <c r="O435" i="7"/>
  <c r="Q434" i="7"/>
  <c r="O434" i="7"/>
  <c r="Q433" i="7"/>
  <c r="O433" i="7"/>
  <c r="Q432" i="7"/>
  <c r="O432" i="7"/>
  <c r="Q431" i="7"/>
  <c r="O431" i="7"/>
  <c r="Q430" i="7"/>
  <c r="O430" i="7"/>
  <c r="Q429" i="7"/>
  <c r="O429" i="7"/>
  <c r="Q428" i="7"/>
  <c r="O428" i="7"/>
  <c r="Q427" i="7"/>
  <c r="O427" i="7"/>
  <c r="Q426" i="7"/>
  <c r="O426" i="7"/>
  <c r="Q425" i="7"/>
  <c r="O425" i="7"/>
  <c r="Q424" i="7"/>
  <c r="O424" i="7"/>
  <c r="Q423" i="7"/>
  <c r="O423" i="7"/>
  <c r="Q422" i="7"/>
  <c r="O422" i="7"/>
  <c r="Q421" i="7"/>
  <c r="O421" i="7"/>
  <c r="Q420" i="7"/>
  <c r="O420" i="7"/>
  <c r="Q419" i="7"/>
  <c r="O419" i="7"/>
  <c r="Q418" i="7"/>
  <c r="O418" i="7"/>
  <c r="Q417" i="7"/>
  <c r="O417" i="7"/>
  <c r="Q416" i="7"/>
  <c r="O416" i="7"/>
  <c r="Q415" i="7"/>
  <c r="O415" i="7"/>
  <c r="Q414" i="7"/>
  <c r="O414" i="7"/>
  <c r="Q413" i="7"/>
  <c r="O413" i="7"/>
  <c r="Q412" i="7"/>
  <c r="O412" i="7"/>
  <c r="Q411" i="7"/>
  <c r="O411" i="7"/>
  <c r="Q410" i="7"/>
  <c r="O410" i="7"/>
  <c r="Q409" i="7"/>
  <c r="O409" i="7"/>
  <c r="Q408" i="7"/>
  <c r="O408" i="7"/>
  <c r="Q407" i="7"/>
  <c r="O407" i="7"/>
  <c r="Q406" i="7"/>
  <c r="O406" i="7"/>
  <c r="Q405" i="7"/>
  <c r="O405" i="7"/>
  <c r="Q404" i="7"/>
  <c r="O404" i="7"/>
  <c r="Q403" i="7"/>
  <c r="O403" i="7"/>
  <c r="Q402" i="7"/>
  <c r="O402" i="7"/>
  <c r="Q401" i="7"/>
  <c r="O401" i="7"/>
  <c r="Q400" i="7"/>
  <c r="O400" i="7"/>
  <c r="Q399" i="7"/>
  <c r="O399" i="7"/>
  <c r="Q398" i="7"/>
  <c r="O398" i="7"/>
  <c r="Q397" i="7"/>
  <c r="O397" i="7"/>
  <c r="Q396" i="7"/>
  <c r="O396" i="7"/>
  <c r="Q395" i="7"/>
  <c r="O395" i="7"/>
  <c r="Q394" i="7"/>
  <c r="O394" i="7"/>
  <c r="Q393" i="7"/>
  <c r="O393" i="7"/>
  <c r="Q392" i="7"/>
  <c r="O392" i="7"/>
  <c r="Q391" i="7"/>
  <c r="O391" i="7"/>
  <c r="Q390" i="7"/>
  <c r="O390" i="7"/>
  <c r="Q389" i="7"/>
  <c r="O389" i="7"/>
  <c r="Q388" i="7"/>
  <c r="O388" i="7"/>
  <c r="Q387" i="7"/>
  <c r="O387" i="7"/>
  <c r="Q386" i="7"/>
  <c r="O386" i="7"/>
  <c r="Q385" i="7"/>
  <c r="O385" i="7"/>
  <c r="Q384" i="7"/>
  <c r="O384" i="7"/>
  <c r="Q383" i="7"/>
  <c r="O383" i="7"/>
  <c r="Q382" i="7"/>
  <c r="O382" i="7"/>
  <c r="Q381" i="7"/>
  <c r="O381" i="7"/>
  <c r="Q380" i="7"/>
  <c r="O380" i="7"/>
  <c r="Q379" i="7"/>
  <c r="O379" i="7"/>
  <c r="Q378" i="7"/>
  <c r="O378" i="7"/>
  <c r="Q377" i="7"/>
  <c r="O377" i="7"/>
  <c r="Q376" i="7"/>
  <c r="O376" i="7"/>
  <c r="Q375" i="7"/>
  <c r="O375" i="7"/>
  <c r="Q374" i="7"/>
  <c r="O374" i="7"/>
  <c r="Q373" i="7"/>
  <c r="O373" i="7"/>
  <c r="Q372" i="7"/>
  <c r="O372" i="7"/>
  <c r="Q371" i="7"/>
  <c r="O371" i="7"/>
  <c r="Q370" i="7"/>
  <c r="O370" i="7"/>
  <c r="Q369" i="7"/>
  <c r="O369" i="7"/>
  <c r="Q368" i="7"/>
  <c r="O368" i="7"/>
  <c r="Q367" i="7"/>
  <c r="O367" i="7"/>
  <c r="Q366" i="7"/>
  <c r="O366" i="7"/>
  <c r="Q365" i="7"/>
  <c r="O365" i="7"/>
  <c r="Q364" i="7"/>
  <c r="O364" i="7"/>
  <c r="Q363" i="7"/>
  <c r="O363" i="7"/>
  <c r="Q362" i="7"/>
  <c r="O362" i="7"/>
  <c r="Q361" i="7"/>
  <c r="O361" i="7"/>
  <c r="Q360" i="7"/>
  <c r="O360" i="7"/>
  <c r="Q359" i="7"/>
  <c r="O359" i="7"/>
  <c r="Q358" i="7"/>
  <c r="O358" i="7"/>
  <c r="Q357" i="7"/>
  <c r="O357" i="7"/>
  <c r="Q356" i="7"/>
  <c r="O356" i="7"/>
  <c r="Q355" i="7"/>
  <c r="O355" i="7"/>
  <c r="Q354" i="7"/>
  <c r="O354" i="7"/>
  <c r="Q353" i="7"/>
  <c r="O353" i="7"/>
  <c r="Q352" i="7"/>
  <c r="O352" i="7"/>
  <c r="Q351" i="7"/>
  <c r="O351" i="7"/>
  <c r="Q350" i="7"/>
  <c r="O350" i="7"/>
  <c r="Q349" i="7"/>
  <c r="O349" i="7"/>
  <c r="Q348" i="7"/>
  <c r="O348" i="7"/>
  <c r="Q347" i="7"/>
  <c r="O347" i="7"/>
  <c r="Q346" i="7"/>
  <c r="O346" i="7"/>
  <c r="Q345" i="7"/>
  <c r="O345" i="7"/>
  <c r="Q344" i="7"/>
  <c r="O344" i="7"/>
  <c r="Q343" i="7"/>
  <c r="O343" i="7"/>
  <c r="Q342" i="7"/>
  <c r="O342" i="7"/>
  <c r="Q341" i="7"/>
  <c r="O341" i="7"/>
  <c r="Q340" i="7"/>
  <c r="O340" i="7"/>
  <c r="Q339" i="7"/>
  <c r="O339" i="7"/>
  <c r="Q338" i="7"/>
  <c r="O338" i="7"/>
  <c r="Q337" i="7"/>
  <c r="O337" i="7"/>
  <c r="Q336" i="7"/>
  <c r="O336" i="7"/>
  <c r="Q335" i="7"/>
  <c r="O335" i="7"/>
  <c r="Q334" i="7"/>
  <c r="O334" i="7"/>
  <c r="Q333" i="7"/>
  <c r="O333" i="7"/>
  <c r="Q332" i="7"/>
  <c r="O332" i="7"/>
  <c r="Q331" i="7"/>
  <c r="O331" i="7"/>
  <c r="Q330" i="7"/>
  <c r="O330" i="7"/>
  <c r="Q329" i="7"/>
  <c r="O329" i="7"/>
  <c r="Q328" i="7"/>
  <c r="O328" i="7"/>
  <c r="Q327" i="7"/>
  <c r="O327" i="7"/>
  <c r="Q326" i="7"/>
  <c r="O326" i="7"/>
  <c r="Q325" i="7"/>
  <c r="O325" i="7"/>
  <c r="Q324" i="7"/>
  <c r="O324" i="7"/>
  <c r="Q323" i="7"/>
  <c r="O323" i="7"/>
  <c r="Q322" i="7"/>
  <c r="O322" i="7"/>
  <c r="Q321" i="7"/>
  <c r="O321" i="7"/>
  <c r="Q320" i="7"/>
  <c r="O320" i="7"/>
  <c r="Q319" i="7"/>
  <c r="O319" i="7"/>
  <c r="Q318" i="7"/>
  <c r="O318" i="7"/>
  <c r="Q317" i="7"/>
  <c r="O317" i="7"/>
  <c r="Q316" i="7"/>
  <c r="O316" i="7"/>
  <c r="Q315" i="7"/>
  <c r="O315" i="7"/>
  <c r="Q314" i="7"/>
  <c r="O314" i="7"/>
  <c r="Q313" i="7"/>
  <c r="O313" i="7"/>
  <c r="Q312" i="7"/>
  <c r="O312" i="7"/>
  <c r="Q311" i="7"/>
  <c r="O311" i="7"/>
  <c r="Q310" i="7"/>
  <c r="O310" i="7"/>
  <c r="Q309" i="7"/>
  <c r="O309" i="7"/>
  <c r="Q308" i="7"/>
  <c r="O308" i="7"/>
  <c r="Q307" i="7"/>
  <c r="O307" i="7"/>
  <c r="Q306" i="7"/>
  <c r="O306" i="7"/>
  <c r="Q305" i="7"/>
  <c r="O305" i="7"/>
  <c r="Q304" i="7"/>
  <c r="O304" i="7"/>
  <c r="Q303" i="7"/>
  <c r="O303" i="7"/>
  <c r="Q302" i="7"/>
  <c r="O302" i="7"/>
  <c r="Q301" i="7"/>
  <c r="O301" i="7"/>
  <c r="Q300" i="7"/>
  <c r="O300" i="7"/>
  <c r="Q299" i="7"/>
  <c r="O299" i="7"/>
  <c r="Q298" i="7"/>
  <c r="O298" i="7"/>
  <c r="Q297" i="7"/>
  <c r="O297" i="7"/>
  <c r="Q296" i="7"/>
  <c r="O296" i="7"/>
  <c r="Q295" i="7"/>
  <c r="O295" i="7"/>
  <c r="Q294" i="7"/>
  <c r="O294" i="7"/>
  <c r="Q293" i="7"/>
  <c r="O293" i="7"/>
  <c r="Q292" i="7"/>
  <c r="O292" i="7"/>
  <c r="Q291" i="7"/>
  <c r="O291" i="7"/>
  <c r="Q290" i="7"/>
  <c r="O290" i="7"/>
  <c r="Q289" i="7"/>
  <c r="O289" i="7"/>
  <c r="Q288" i="7"/>
  <c r="O288" i="7"/>
  <c r="Q287" i="7"/>
  <c r="O287" i="7"/>
  <c r="Q286" i="7"/>
  <c r="O286" i="7"/>
  <c r="Q285" i="7"/>
  <c r="O285" i="7"/>
  <c r="Q284" i="7"/>
  <c r="O284" i="7"/>
  <c r="Q283" i="7"/>
  <c r="O283" i="7"/>
  <c r="Q282" i="7"/>
  <c r="O282" i="7"/>
  <c r="Q281" i="7"/>
  <c r="O281" i="7"/>
  <c r="Q280" i="7"/>
  <c r="O280" i="7"/>
  <c r="Q279" i="7"/>
  <c r="O279" i="7"/>
  <c r="Q278" i="7"/>
  <c r="O278" i="7"/>
  <c r="Q277" i="7"/>
  <c r="O277" i="7"/>
  <c r="Q276" i="7"/>
  <c r="O276" i="7"/>
  <c r="Q275" i="7"/>
  <c r="O275" i="7"/>
  <c r="Q274" i="7"/>
  <c r="O274" i="7"/>
  <c r="Q273" i="7"/>
  <c r="O273" i="7"/>
  <c r="Q272" i="7"/>
  <c r="O272" i="7"/>
  <c r="Q271" i="7"/>
  <c r="O271" i="7"/>
  <c r="Q270" i="7"/>
  <c r="O270" i="7"/>
  <c r="Q269" i="7"/>
  <c r="O269" i="7"/>
  <c r="Q268" i="7"/>
  <c r="O268" i="7"/>
  <c r="Q267" i="7"/>
  <c r="O267" i="7"/>
  <c r="Q266" i="7"/>
  <c r="O266" i="7"/>
  <c r="Q265" i="7"/>
  <c r="O265" i="7"/>
  <c r="Q264" i="7"/>
  <c r="O264" i="7"/>
  <c r="Q263" i="7"/>
  <c r="O263" i="7"/>
  <c r="Q262" i="7"/>
  <c r="O262" i="7"/>
  <c r="Q261" i="7"/>
  <c r="O261" i="7"/>
  <c r="Q260" i="7"/>
  <c r="O260" i="7"/>
  <c r="Q259" i="7"/>
  <c r="O259" i="7"/>
  <c r="Q258" i="7"/>
  <c r="O258" i="7"/>
  <c r="Q257" i="7"/>
  <c r="O257" i="7"/>
  <c r="Q256" i="7"/>
  <c r="O256" i="7"/>
  <c r="Q255" i="7"/>
  <c r="O255" i="7"/>
  <c r="Q254" i="7"/>
  <c r="O254" i="7"/>
  <c r="Q253" i="7"/>
  <c r="O253" i="7"/>
  <c r="Q252" i="7"/>
  <c r="O252" i="7"/>
  <c r="Q251" i="7"/>
  <c r="O251" i="7"/>
  <c r="Q250" i="7"/>
  <c r="O250" i="7"/>
  <c r="Q249" i="7"/>
  <c r="O249" i="7"/>
  <c r="Q248" i="7"/>
  <c r="O248" i="7"/>
  <c r="Q247" i="7"/>
  <c r="O247" i="7"/>
  <c r="Q246" i="7"/>
  <c r="O246" i="7"/>
  <c r="Q245" i="7"/>
  <c r="O245" i="7"/>
  <c r="Q244" i="7"/>
  <c r="O244" i="7"/>
  <c r="Q243" i="7"/>
  <c r="O243" i="7"/>
  <c r="Q242" i="7"/>
  <c r="O242" i="7"/>
  <c r="Q241" i="7"/>
  <c r="O241" i="7"/>
  <c r="Q240" i="7"/>
  <c r="O240" i="7"/>
  <c r="Q239" i="7"/>
  <c r="O239" i="7"/>
  <c r="Q238" i="7"/>
  <c r="O238" i="7"/>
  <c r="Q237" i="7"/>
  <c r="O237" i="7"/>
  <c r="Q236" i="7"/>
  <c r="O236" i="7"/>
  <c r="Q235" i="7"/>
  <c r="O235" i="7"/>
  <c r="Q234" i="7"/>
  <c r="O234" i="7"/>
  <c r="Q233" i="7"/>
  <c r="O233" i="7"/>
  <c r="Q232" i="7"/>
  <c r="O232" i="7"/>
  <c r="Q231" i="7"/>
  <c r="O231" i="7"/>
  <c r="Q230" i="7"/>
  <c r="O230" i="7"/>
  <c r="Q229" i="7"/>
  <c r="O229" i="7"/>
  <c r="Q228" i="7"/>
  <c r="O228" i="7"/>
  <c r="Q227" i="7"/>
  <c r="O227" i="7"/>
  <c r="Q226" i="7"/>
  <c r="O226" i="7"/>
  <c r="Q225" i="7"/>
  <c r="O225" i="7"/>
  <c r="Q224" i="7"/>
  <c r="O224" i="7"/>
  <c r="Q223" i="7"/>
  <c r="O223" i="7"/>
  <c r="Q222" i="7"/>
  <c r="O222" i="7"/>
  <c r="Q221" i="7"/>
  <c r="O221" i="7"/>
  <c r="Q220" i="7"/>
  <c r="O220" i="7"/>
  <c r="Q219" i="7"/>
  <c r="O219" i="7"/>
  <c r="Q218" i="7"/>
  <c r="O218" i="7"/>
  <c r="Q217" i="7"/>
  <c r="O217" i="7"/>
  <c r="Q216" i="7"/>
  <c r="O216" i="7"/>
  <c r="Q215" i="7"/>
  <c r="O215" i="7"/>
  <c r="Q214" i="7"/>
  <c r="O214" i="7"/>
  <c r="Q213" i="7"/>
  <c r="O213" i="7"/>
  <c r="Q212" i="7"/>
  <c r="O212" i="7"/>
  <c r="Q211" i="7"/>
  <c r="O211" i="7"/>
  <c r="Q210" i="7"/>
  <c r="O210" i="7"/>
  <c r="Q209" i="7"/>
  <c r="O209" i="7"/>
  <c r="Q208" i="7"/>
  <c r="O208" i="7"/>
  <c r="Q207" i="7"/>
  <c r="O207" i="7"/>
  <c r="Q206" i="7"/>
  <c r="O206" i="7"/>
  <c r="Q205" i="7"/>
  <c r="O205" i="7"/>
  <c r="Q204" i="7"/>
  <c r="O204" i="7"/>
  <c r="Q203" i="7"/>
  <c r="O203" i="7"/>
  <c r="Q202" i="7"/>
  <c r="O202" i="7"/>
  <c r="Q201" i="7"/>
  <c r="O201" i="7"/>
  <c r="Q200" i="7"/>
  <c r="O200" i="7"/>
  <c r="Q199" i="7"/>
  <c r="O199" i="7"/>
  <c r="Q198" i="7"/>
  <c r="O198" i="7"/>
  <c r="Q197" i="7"/>
  <c r="O197" i="7"/>
  <c r="Q196" i="7"/>
  <c r="O196" i="7"/>
  <c r="Q195" i="7"/>
  <c r="O195" i="7"/>
  <c r="Q194" i="7"/>
  <c r="O194" i="7"/>
  <c r="Q193" i="7"/>
  <c r="O193" i="7"/>
  <c r="Q192" i="7"/>
  <c r="O192" i="7"/>
  <c r="Q191" i="7"/>
  <c r="O191" i="7"/>
  <c r="Q190" i="7"/>
  <c r="O190" i="7"/>
  <c r="Q189" i="7"/>
  <c r="O189" i="7"/>
  <c r="Q188" i="7"/>
  <c r="O188" i="7"/>
  <c r="Q187" i="7"/>
  <c r="O187" i="7"/>
  <c r="Q186" i="7"/>
  <c r="O186" i="7"/>
  <c r="Q185" i="7"/>
  <c r="O185" i="7"/>
  <c r="Q184" i="7"/>
  <c r="O184" i="7"/>
  <c r="Q183" i="7"/>
  <c r="O183" i="7"/>
  <c r="Q182" i="7"/>
  <c r="O182" i="7"/>
  <c r="Q181" i="7"/>
  <c r="O181" i="7"/>
  <c r="Q180" i="7"/>
  <c r="O180" i="7"/>
  <c r="Q179" i="7"/>
  <c r="O179" i="7"/>
  <c r="Q178" i="7"/>
  <c r="O178" i="7"/>
  <c r="Q177" i="7"/>
  <c r="O177" i="7"/>
  <c r="Q176" i="7"/>
  <c r="O176" i="7"/>
  <c r="Q175" i="7"/>
  <c r="O175" i="7"/>
  <c r="Q174" i="7"/>
  <c r="O174" i="7"/>
  <c r="Q173" i="7"/>
  <c r="O173" i="7"/>
  <c r="Q172" i="7"/>
  <c r="O172" i="7"/>
  <c r="Q171" i="7"/>
  <c r="O171" i="7"/>
  <c r="Q170" i="7"/>
  <c r="O170" i="7"/>
  <c r="Q169" i="7"/>
  <c r="O169" i="7"/>
  <c r="Q168" i="7"/>
  <c r="O168" i="7"/>
  <c r="Q167" i="7"/>
  <c r="O167" i="7"/>
  <c r="Q166" i="7"/>
  <c r="O166" i="7"/>
  <c r="Q165" i="7"/>
  <c r="O165" i="7"/>
  <c r="Q164" i="7"/>
  <c r="O164" i="7"/>
  <c r="Q163" i="7"/>
  <c r="O163" i="7"/>
  <c r="Q162" i="7"/>
  <c r="O162" i="7"/>
  <c r="Q161" i="7"/>
  <c r="O161" i="7"/>
  <c r="Q160" i="7"/>
  <c r="O160" i="7"/>
  <c r="Q159" i="7"/>
  <c r="O159" i="7"/>
  <c r="Q158" i="7"/>
  <c r="O158" i="7"/>
  <c r="Q157" i="7"/>
  <c r="O157" i="7"/>
  <c r="Q156" i="7"/>
  <c r="O156" i="7"/>
  <c r="Q155" i="7"/>
  <c r="O155" i="7"/>
  <c r="Q154" i="7"/>
  <c r="O154" i="7"/>
  <c r="Q153" i="7"/>
  <c r="O153" i="7"/>
  <c r="Q152" i="7"/>
  <c r="O152" i="7"/>
  <c r="Q151" i="7"/>
  <c r="O151" i="7"/>
  <c r="Q150" i="7"/>
  <c r="O150" i="7"/>
  <c r="Q149" i="7"/>
  <c r="O149" i="7"/>
  <c r="Q148" i="7"/>
  <c r="O148" i="7"/>
  <c r="Q147" i="7"/>
  <c r="O147" i="7"/>
  <c r="Q146" i="7"/>
  <c r="O146" i="7"/>
  <c r="Q145" i="7"/>
  <c r="O145" i="7"/>
  <c r="Q144" i="7"/>
  <c r="O144" i="7"/>
  <c r="Q143" i="7"/>
  <c r="O143" i="7"/>
  <c r="Q142" i="7"/>
  <c r="O142" i="7"/>
  <c r="Q141" i="7"/>
  <c r="O141" i="7"/>
  <c r="Q140" i="7"/>
  <c r="O140" i="7"/>
  <c r="Q139" i="7"/>
  <c r="O139" i="7"/>
  <c r="Q138" i="7"/>
  <c r="O138" i="7"/>
  <c r="Q137" i="7"/>
  <c r="O137" i="7"/>
  <c r="Q136" i="7"/>
  <c r="O136" i="7"/>
  <c r="Q135" i="7"/>
  <c r="O135" i="7"/>
  <c r="Q134" i="7"/>
  <c r="O134" i="7"/>
  <c r="Q133" i="7"/>
  <c r="O133" i="7"/>
  <c r="Q132" i="7"/>
  <c r="O132" i="7"/>
  <c r="Q131" i="7"/>
  <c r="O131" i="7"/>
  <c r="Q130" i="7"/>
  <c r="O130" i="7"/>
  <c r="Q129" i="7"/>
  <c r="O129" i="7"/>
  <c r="Q128" i="7"/>
  <c r="O128" i="7"/>
  <c r="Q127" i="7"/>
  <c r="O127" i="7"/>
  <c r="Q126" i="7"/>
  <c r="O126" i="7"/>
  <c r="Q125" i="7"/>
  <c r="O125" i="7"/>
  <c r="Q124" i="7"/>
  <c r="O124" i="7"/>
  <c r="Q123" i="7"/>
  <c r="O123" i="7"/>
  <c r="Q122" i="7"/>
  <c r="O122" i="7"/>
  <c r="Q121" i="7"/>
  <c r="O121" i="7"/>
  <c r="Q120" i="7"/>
  <c r="O120" i="7"/>
  <c r="Q119" i="7"/>
  <c r="O119" i="7"/>
  <c r="Q118" i="7"/>
  <c r="O118" i="7"/>
  <c r="Q117" i="7"/>
  <c r="O117" i="7"/>
  <c r="Q116" i="7"/>
  <c r="O116" i="7"/>
  <c r="Q115" i="7"/>
  <c r="O115" i="7"/>
  <c r="Q114" i="7"/>
  <c r="O114" i="7"/>
  <c r="Q113" i="7"/>
  <c r="O113" i="7"/>
  <c r="Q112" i="7"/>
  <c r="O112" i="7"/>
  <c r="Q111" i="7"/>
  <c r="O111" i="7"/>
  <c r="Q110" i="7"/>
  <c r="O110" i="7"/>
  <c r="Q109" i="7"/>
  <c r="O109" i="7"/>
  <c r="Q108" i="7"/>
  <c r="O108" i="7"/>
  <c r="Q107" i="7"/>
  <c r="O107" i="7"/>
  <c r="Q106" i="7"/>
  <c r="O106" i="7"/>
  <c r="Q105" i="7"/>
  <c r="O105" i="7"/>
  <c r="Q104" i="7"/>
  <c r="O104" i="7"/>
  <c r="Q103" i="7"/>
  <c r="O103" i="7"/>
  <c r="Q102" i="7"/>
  <c r="O102" i="7"/>
  <c r="Q101" i="7"/>
  <c r="O101" i="7"/>
  <c r="Q100" i="7"/>
  <c r="O100" i="7"/>
  <c r="Q99" i="7"/>
  <c r="O99" i="7"/>
  <c r="Q98" i="7"/>
  <c r="O98" i="7"/>
  <c r="Q97" i="7"/>
  <c r="O97" i="7"/>
  <c r="Q96" i="7"/>
  <c r="O96" i="7"/>
  <c r="Q95" i="7"/>
  <c r="O95" i="7"/>
  <c r="Q94" i="7"/>
  <c r="O94" i="7"/>
  <c r="Q93" i="7"/>
  <c r="O93" i="7"/>
  <c r="Q92" i="7"/>
  <c r="O92" i="7"/>
  <c r="Q91" i="7"/>
  <c r="O91" i="7"/>
  <c r="Q90" i="7"/>
  <c r="O90" i="7"/>
  <c r="Q89" i="7"/>
  <c r="O89" i="7"/>
  <c r="Q88" i="7"/>
  <c r="O88" i="7"/>
  <c r="Q87" i="7"/>
  <c r="O87" i="7"/>
  <c r="Q86" i="7"/>
  <c r="O86" i="7"/>
  <c r="Q85" i="7"/>
  <c r="O85" i="7"/>
  <c r="Q84" i="7"/>
  <c r="O84" i="7"/>
  <c r="Q83" i="7"/>
  <c r="O83" i="7"/>
  <c r="Q82" i="7"/>
  <c r="O82" i="7"/>
  <c r="Q81" i="7"/>
  <c r="O81" i="7"/>
  <c r="Q80" i="7"/>
  <c r="O80" i="7"/>
  <c r="Q79" i="7"/>
  <c r="O79" i="7"/>
  <c r="Q78" i="7"/>
  <c r="O78" i="7"/>
  <c r="Q77" i="7"/>
  <c r="O77" i="7"/>
  <c r="Q76" i="7"/>
  <c r="O76" i="7"/>
  <c r="Q75" i="7"/>
  <c r="O75" i="7"/>
  <c r="Q74" i="7"/>
  <c r="O74" i="7"/>
  <c r="Q73" i="7"/>
  <c r="O73" i="7"/>
  <c r="Q72" i="7"/>
  <c r="O72" i="7"/>
  <c r="Q71" i="7"/>
  <c r="O71" i="7"/>
  <c r="Q70" i="7"/>
  <c r="O70" i="7"/>
  <c r="Q69" i="7"/>
  <c r="O69" i="7"/>
  <c r="Q68" i="7"/>
  <c r="O68" i="7"/>
  <c r="Q67" i="7"/>
  <c r="O67" i="7"/>
  <c r="Q66" i="7"/>
  <c r="O66" i="7"/>
  <c r="Q65" i="7"/>
  <c r="O65" i="7"/>
  <c r="Q64" i="7"/>
  <c r="O64" i="7"/>
  <c r="Q63" i="7"/>
  <c r="O63" i="7"/>
  <c r="Q62" i="7"/>
  <c r="O62" i="7"/>
  <c r="Q61" i="7"/>
  <c r="O61" i="7"/>
  <c r="Q60" i="7"/>
  <c r="O60" i="7"/>
  <c r="Q59" i="7"/>
  <c r="O59" i="7"/>
  <c r="Q58" i="7"/>
  <c r="O58" i="7"/>
  <c r="Q57" i="7"/>
  <c r="O57" i="7"/>
  <c r="Q56" i="7"/>
  <c r="O56" i="7"/>
  <c r="Q55" i="7"/>
  <c r="O55" i="7"/>
  <c r="Q54" i="7"/>
  <c r="O54" i="7"/>
  <c r="Q53" i="7"/>
  <c r="O53" i="7"/>
  <c r="Q52" i="7"/>
  <c r="O52" i="7"/>
  <c r="Q51" i="7"/>
  <c r="O51" i="7"/>
  <c r="Q50" i="7"/>
  <c r="O50" i="7"/>
  <c r="Q49" i="7"/>
  <c r="O49" i="7"/>
  <c r="Q48" i="7"/>
  <c r="O48" i="7"/>
  <c r="Q47" i="7"/>
  <c r="O47" i="7"/>
  <c r="Q46" i="7"/>
  <c r="O46" i="7"/>
  <c r="Q45" i="7"/>
  <c r="O45" i="7"/>
  <c r="Q44" i="7"/>
  <c r="O44" i="7"/>
  <c r="Q43" i="7"/>
  <c r="O43" i="7"/>
  <c r="Q42" i="7"/>
  <c r="O42" i="7"/>
  <c r="Q41" i="7"/>
  <c r="O41" i="7"/>
  <c r="Q40" i="7"/>
  <c r="O40" i="7"/>
  <c r="Q39" i="7"/>
  <c r="O39" i="7"/>
  <c r="Q38" i="7"/>
  <c r="O38" i="7"/>
  <c r="Q37" i="7"/>
  <c r="O37" i="7"/>
  <c r="Q36" i="7"/>
  <c r="O36" i="7"/>
  <c r="Q35" i="7"/>
  <c r="O35" i="7"/>
  <c r="Q34" i="7"/>
  <c r="O34" i="7"/>
  <c r="Q33" i="7"/>
  <c r="O33" i="7"/>
  <c r="Q32" i="7"/>
  <c r="O32" i="7"/>
  <c r="Q31" i="7"/>
  <c r="O31" i="7"/>
  <c r="Q30" i="7"/>
  <c r="O30" i="7"/>
  <c r="Q29" i="7"/>
  <c r="O29" i="7"/>
  <c r="Q28" i="7"/>
  <c r="O28" i="7"/>
  <c r="Q27" i="7"/>
  <c r="O27" i="7"/>
  <c r="Q26" i="7"/>
  <c r="O26" i="7"/>
  <c r="Q25" i="7"/>
  <c r="O25" i="7"/>
  <c r="Q24" i="7"/>
  <c r="O24" i="7"/>
  <c r="Q23" i="7"/>
  <c r="O23" i="7"/>
  <c r="Q22" i="7"/>
  <c r="O22" i="7"/>
  <c r="Q21" i="7"/>
  <c r="O21" i="7"/>
  <c r="Q20" i="7"/>
  <c r="O20" i="7"/>
  <c r="Q19" i="7"/>
  <c r="O19" i="7"/>
  <c r="Q18" i="7"/>
  <c r="O18" i="7"/>
  <c r="Q17" i="7"/>
  <c r="O17" i="7"/>
  <c r="Q16" i="7"/>
  <c r="O16" i="7"/>
  <c r="Q15" i="7"/>
  <c r="Q9" i="7" s="1"/>
  <c r="O15" i="7"/>
  <c r="O9" i="7" s="1"/>
  <c r="H9" i="7" s="1"/>
  <c r="Q514" i="8"/>
  <c r="O514" i="8"/>
  <c r="Q513" i="8"/>
  <c r="O513" i="8"/>
  <c r="Q512" i="8"/>
  <c r="O512" i="8"/>
  <c r="Q511" i="8"/>
  <c r="O511" i="8"/>
  <c r="Q510" i="8"/>
  <c r="O510" i="8"/>
  <c r="Q509" i="8"/>
  <c r="O509" i="8"/>
  <c r="Q508" i="8"/>
  <c r="O508" i="8"/>
  <c r="Q507" i="8"/>
  <c r="O507" i="8"/>
  <c r="Q506" i="8"/>
  <c r="O506" i="8"/>
  <c r="Q505" i="8"/>
  <c r="O505" i="8"/>
  <c r="Q504" i="8"/>
  <c r="O504" i="8"/>
  <c r="Q503" i="8"/>
  <c r="O503" i="8"/>
  <c r="Q502" i="8"/>
  <c r="O502" i="8"/>
  <c r="Q501" i="8"/>
  <c r="O501" i="8"/>
  <c r="Q500" i="8"/>
  <c r="O500" i="8"/>
  <c r="Q499" i="8"/>
  <c r="O499" i="8"/>
  <c r="Q498" i="8"/>
  <c r="O498" i="8"/>
  <c r="Q497" i="8"/>
  <c r="O497" i="8"/>
  <c r="Q496" i="8"/>
  <c r="O496" i="8"/>
  <c r="Q495" i="8"/>
  <c r="O495" i="8"/>
  <c r="Q494" i="8"/>
  <c r="O494" i="8"/>
  <c r="Q493" i="8"/>
  <c r="O493" i="8"/>
  <c r="Q492" i="8"/>
  <c r="O492" i="8"/>
  <c r="Q491" i="8"/>
  <c r="O491" i="8"/>
  <c r="Q490" i="8"/>
  <c r="O490" i="8"/>
  <c r="Q489" i="8"/>
  <c r="O489" i="8"/>
  <c r="Q488" i="8"/>
  <c r="O488" i="8"/>
  <c r="Q487" i="8"/>
  <c r="O487" i="8"/>
  <c r="Q486" i="8"/>
  <c r="O486" i="8"/>
  <c r="Q485" i="8"/>
  <c r="O485" i="8"/>
  <c r="Q484" i="8"/>
  <c r="O484" i="8"/>
  <c r="Q483" i="8"/>
  <c r="O483" i="8"/>
  <c r="Q482" i="8"/>
  <c r="O482" i="8"/>
  <c r="Q481" i="8"/>
  <c r="O481" i="8"/>
  <c r="Q480" i="8"/>
  <c r="O480" i="8"/>
  <c r="Q479" i="8"/>
  <c r="O479" i="8"/>
  <c r="Q478" i="8"/>
  <c r="O478" i="8"/>
  <c r="Q477" i="8"/>
  <c r="O477" i="8"/>
  <c r="Q476" i="8"/>
  <c r="O476" i="8"/>
  <c r="Q475" i="8"/>
  <c r="O475" i="8"/>
  <c r="Q474" i="8"/>
  <c r="O474" i="8"/>
  <c r="Q473" i="8"/>
  <c r="O473" i="8"/>
  <c r="Q472" i="8"/>
  <c r="O472" i="8"/>
  <c r="Q471" i="8"/>
  <c r="O471" i="8"/>
  <c r="Q470" i="8"/>
  <c r="O470" i="8"/>
  <c r="Q469" i="8"/>
  <c r="O469" i="8"/>
  <c r="Q468" i="8"/>
  <c r="O468" i="8"/>
  <c r="Q467" i="8"/>
  <c r="O467" i="8"/>
  <c r="Q466" i="8"/>
  <c r="O466" i="8"/>
  <c r="Q465" i="8"/>
  <c r="O465" i="8"/>
  <c r="Q464" i="8"/>
  <c r="O464" i="8"/>
  <c r="Q463" i="8"/>
  <c r="O463" i="8"/>
  <c r="Q462" i="8"/>
  <c r="O462" i="8"/>
  <c r="Q461" i="8"/>
  <c r="O461" i="8"/>
  <c r="Q460" i="8"/>
  <c r="O460" i="8"/>
  <c r="Q459" i="8"/>
  <c r="O459" i="8"/>
  <c r="Q458" i="8"/>
  <c r="O458" i="8"/>
  <c r="Q457" i="8"/>
  <c r="O457" i="8"/>
  <c r="Q456" i="8"/>
  <c r="O456" i="8"/>
  <c r="Q455" i="8"/>
  <c r="O455" i="8"/>
  <c r="Q454" i="8"/>
  <c r="O454" i="8"/>
  <c r="Q453" i="8"/>
  <c r="O453" i="8"/>
  <c r="Q452" i="8"/>
  <c r="O452" i="8"/>
  <c r="Q451" i="8"/>
  <c r="O451" i="8"/>
  <c r="Q450" i="8"/>
  <c r="O450" i="8"/>
  <c r="Q449" i="8"/>
  <c r="O449" i="8"/>
  <c r="Q448" i="8"/>
  <c r="O448" i="8"/>
  <c r="Q447" i="8"/>
  <c r="O447" i="8"/>
  <c r="Q446" i="8"/>
  <c r="O446" i="8"/>
  <c r="Q445" i="8"/>
  <c r="O445" i="8"/>
  <c r="Q444" i="8"/>
  <c r="O444" i="8"/>
  <c r="Q443" i="8"/>
  <c r="O443" i="8"/>
  <c r="Q442" i="8"/>
  <c r="O442" i="8"/>
  <c r="Q441" i="8"/>
  <c r="O441" i="8"/>
  <c r="Q440" i="8"/>
  <c r="O440" i="8"/>
  <c r="Q439" i="8"/>
  <c r="O439" i="8"/>
  <c r="Q438" i="8"/>
  <c r="O438" i="8"/>
  <c r="Q437" i="8"/>
  <c r="O437" i="8"/>
  <c r="Q436" i="8"/>
  <c r="O436" i="8"/>
  <c r="Q435" i="8"/>
  <c r="O435" i="8"/>
  <c r="Q434" i="8"/>
  <c r="O434" i="8"/>
  <c r="Q433" i="8"/>
  <c r="O433" i="8"/>
  <c r="Q432" i="8"/>
  <c r="O432" i="8"/>
  <c r="Q431" i="8"/>
  <c r="O431" i="8"/>
  <c r="Q430" i="8"/>
  <c r="O430" i="8"/>
  <c r="Q429" i="8"/>
  <c r="O429" i="8"/>
  <c r="Q428" i="8"/>
  <c r="O428" i="8"/>
  <c r="Q427" i="8"/>
  <c r="O427" i="8"/>
  <c r="Q426" i="8"/>
  <c r="O426" i="8"/>
  <c r="Q425" i="8"/>
  <c r="O425" i="8"/>
  <c r="Q424" i="8"/>
  <c r="O424" i="8"/>
  <c r="Q423" i="8"/>
  <c r="O423" i="8"/>
  <c r="Q422" i="8"/>
  <c r="O422" i="8"/>
  <c r="Q421" i="8"/>
  <c r="O421" i="8"/>
  <c r="Q420" i="8"/>
  <c r="O420" i="8"/>
  <c r="Q419" i="8"/>
  <c r="O419" i="8"/>
  <c r="Q418" i="8"/>
  <c r="O418" i="8"/>
  <c r="Q417" i="8"/>
  <c r="O417" i="8"/>
  <c r="Q416" i="8"/>
  <c r="O416" i="8"/>
  <c r="Q415" i="8"/>
  <c r="O415" i="8"/>
  <c r="Q414" i="8"/>
  <c r="O414" i="8"/>
  <c r="Q413" i="8"/>
  <c r="O413" i="8"/>
  <c r="Q412" i="8"/>
  <c r="O412" i="8"/>
  <c r="Q411" i="8"/>
  <c r="O411" i="8"/>
  <c r="Q410" i="8"/>
  <c r="O410" i="8"/>
  <c r="Q409" i="8"/>
  <c r="O409" i="8"/>
  <c r="Q408" i="8"/>
  <c r="O408" i="8"/>
  <c r="Q407" i="8"/>
  <c r="O407" i="8"/>
  <c r="Q406" i="8"/>
  <c r="O406" i="8"/>
  <c r="Q405" i="8"/>
  <c r="O405" i="8"/>
  <c r="Q404" i="8"/>
  <c r="O404" i="8"/>
  <c r="Q403" i="8"/>
  <c r="O403" i="8"/>
  <c r="Q402" i="8"/>
  <c r="O402" i="8"/>
  <c r="Q401" i="8"/>
  <c r="O401" i="8"/>
  <c r="Q400" i="8"/>
  <c r="O400" i="8"/>
  <c r="Q399" i="8"/>
  <c r="O399" i="8"/>
  <c r="Q398" i="8"/>
  <c r="O398" i="8"/>
  <c r="Q397" i="8"/>
  <c r="O397" i="8"/>
  <c r="Q396" i="8"/>
  <c r="O396" i="8"/>
  <c r="Q395" i="8"/>
  <c r="O395" i="8"/>
  <c r="Q394" i="8"/>
  <c r="O394" i="8"/>
  <c r="Q393" i="8"/>
  <c r="O393" i="8"/>
  <c r="Q392" i="8"/>
  <c r="O392" i="8"/>
  <c r="Q391" i="8"/>
  <c r="O391" i="8"/>
  <c r="Q390" i="8"/>
  <c r="O390" i="8"/>
  <c r="Q389" i="8"/>
  <c r="O389" i="8"/>
  <c r="Q388" i="8"/>
  <c r="O388" i="8"/>
  <c r="Q387" i="8"/>
  <c r="O387" i="8"/>
  <c r="Q386" i="8"/>
  <c r="O386" i="8"/>
  <c r="Q385" i="8"/>
  <c r="O385" i="8"/>
  <c r="Q384" i="8"/>
  <c r="O384" i="8"/>
  <c r="Q383" i="8"/>
  <c r="O383" i="8"/>
  <c r="Q382" i="8"/>
  <c r="O382" i="8"/>
  <c r="Q381" i="8"/>
  <c r="O381" i="8"/>
  <c r="Q380" i="8"/>
  <c r="O380" i="8"/>
  <c r="Q379" i="8"/>
  <c r="O379" i="8"/>
  <c r="Q378" i="8"/>
  <c r="O378" i="8"/>
  <c r="Q377" i="8"/>
  <c r="O377" i="8"/>
  <c r="Q376" i="8"/>
  <c r="O376" i="8"/>
  <c r="Q375" i="8"/>
  <c r="O375" i="8"/>
  <c r="Q374" i="8"/>
  <c r="O374" i="8"/>
  <c r="Q373" i="8"/>
  <c r="O373" i="8"/>
  <c r="Q372" i="8"/>
  <c r="O372" i="8"/>
  <c r="Q371" i="8"/>
  <c r="O371" i="8"/>
  <c r="Q370" i="8"/>
  <c r="O370" i="8"/>
  <c r="Q369" i="8"/>
  <c r="O369" i="8"/>
  <c r="Q368" i="8"/>
  <c r="O368" i="8"/>
  <c r="Q367" i="8"/>
  <c r="O367" i="8"/>
  <c r="Q366" i="8"/>
  <c r="O366" i="8"/>
  <c r="Q365" i="8"/>
  <c r="O365" i="8"/>
  <c r="Q364" i="8"/>
  <c r="O364" i="8"/>
  <c r="Q363" i="8"/>
  <c r="O363" i="8"/>
  <c r="Q362" i="8"/>
  <c r="O362" i="8"/>
  <c r="Q361" i="8"/>
  <c r="O361" i="8"/>
  <c r="Q360" i="8"/>
  <c r="O360" i="8"/>
  <c r="Q359" i="8"/>
  <c r="O359" i="8"/>
  <c r="Q358" i="8"/>
  <c r="O358" i="8"/>
  <c r="Q357" i="8"/>
  <c r="O357" i="8"/>
  <c r="Q356" i="8"/>
  <c r="O356" i="8"/>
  <c r="Q355" i="8"/>
  <c r="O355" i="8"/>
  <c r="Q354" i="8"/>
  <c r="O354" i="8"/>
  <c r="Q353" i="8"/>
  <c r="O353" i="8"/>
  <c r="Q352" i="8"/>
  <c r="O352" i="8"/>
  <c r="Q351" i="8"/>
  <c r="O351" i="8"/>
  <c r="Q350" i="8"/>
  <c r="O350" i="8"/>
  <c r="Q349" i="8"/>
  <c r="O349" i="8"/>
  <c r="Q348" i="8"/>
  <c r="O348" i="8"/>
  <c r="Q347" i="8"/>
  <c r="O347" i="8"/>
  <c r="Q346" i="8"/>
  <c r="O346" i="8"/>
  <c r="Q345" i="8"/>
  <c r="O345" i="8"/>
  <c r="Q344" i="8"/>
  <c r="O344" i="8"/>
  <c r="Q343" i="8"/>
  <c r="O343" i="8"/>
  <c r="Q342" i="8"/>
  <c r="O342" i="8"/>
  <c r="Q341" i="8"/>
  <c r="O341" i="8"/>
  <c r="Q340" i="8"/>
  <c r="O340" i="8"/>
  <c r="Q339" i="8"/>
  <c r="O339" i="8"/>
  <c r="Q338" i="8"/>
  <c r="O338" i="8"/>
  <c r="Q337" i="8"/>
  <c r="O337" i="8"/>
  <c r="Q336" i="8"/>
  <c r="O336" i="8"/>
  <c r="Q335" i="8"/>
  <c r="O335" i="8"/>
  <c r="Q334" i="8"/>
  <c r="O334" i="8"/>
  <c r="Q333" i="8"/>
  <c r="O333" i="8"/>
  <c r="Q332" i="8"/>
  <c r="O332" i="8"/>
  <c r="Q331" i="8"/>
  <c r="O331" i="8"/>
  <c r="Q330" i="8"/>
  <c r="O330" i="8"/>
  <c r="Q329" i="8"/>
  <c r="O329" i="8"/>
  <c r="Q328" i="8"/>
  <c r="O328" i="8"/>
  <c r="Q327" i="8"/>
  <c r="O327" i="8"/>
  <c r="Q326" i="8"/>
  <c r="O326" i="8"/>
  <c r="Q325" i="8"/>
  <c r="O325" i="8"/>
  <c r="Q324" i="8"/>
  <c r="O324" i="8"/>
  <c r="Q323" i="8"/>
  <c r="O323" i="8"/>
  <c r="Q322" i="8"/>
  <c r="O322" i="8"/>
  <c r="Q321" i="8"/>
  <c r="O321" i="8"/>
  <c r="Q320" i="8"/>
  <c r="O320" i="8"/>
  <c r="Q319" i="8"/>
  <c r="O319" i="8"/>
  <c r="Q318" i="8"/>
  <c r="O318" i="8"/>
  <c r="Q317" i="8"/>
  <c r="O317" i="8"/>
  <c r="Q316" i="8"/>
  <c r="O316" i="8"/>
  <c r="Q315" i="8"/>
  <c r="O315" i="8"/>
  <c r="Q314" i="8"/>
  <c r="O314" i="8"/>
  <c r="Q313" i="8"/>
  <c r="O313" i="8"/>
  <c r="Q312" i="8"/>
  <c r="O312" i="8"/>
  <c r="Q311" i="8"/>
  <c r="O311" i="8"/>
  <c r="Q310" i="8"/>
  <c r="O310" i="8"/>
  <c r="Q309" i="8"/>
  <c r="O309" i="8"/>
  <c r="Q308" i="8"/>
  <c r="O308" i="8"/>
  <c r="Q307" i="8"/>
  <c r="O307" i="8"/>
  <c r="Q306" i="8"/>
  <c r="O306" i="8"/>
  <c r="Q305" i="8"/>
  <c r="O305" i="8"/>
  <c r="Q304" i="8"/>
  <c r="O304" i="8"/>
  <c r="Q303" i="8"/>
  <c r="O303" i="8"/>
  <c r="Q302" i="8"/>
  <c r="O302" i="8"/>
  <c r="Q301" i="8"/>
  <c r="O301" i="8"/>
  <c r="Q300" i="8"/>
  <c r="O300" i="8"/>
  <c r="Q299" i="8"/>
  <c r="O299" i="8"/>
  <c r="Q298" i="8"/>
  <c r="O298" i="8"/>
  <c r="Q297" i="8"/>
  <c r="O297" i="8"/>
  <c r="Q296" i="8"/>
  <c r="O296" i="8"/>
  <c r="Q295" i="8"/>
  <c r="O295" i="8"/>
  <c r="Q294" i="8"/>
  <c r="O294" i="8"/>
  <c r="Q293" i="8"/>
  <c r="O293" i="8"/>
  <c r="Q292" i="8"/>
  <c r="O292" i="8"/>
  <c r="Q291" i="8"/>
  <c r="O291" i="8"/>
  <c r="Q290" i="8"/>
  <c r="O290" i="8"/>
  <c r="Q289" i="8"/>
  <c r="O289" i="8"/>
  <c r="Q288" i="8"/>
  <c r="O288" i="8"/>
  <c r="Q287" i="8"/>
  <c r="O287" i="8"/>
  <c r="Q286" i="8"/>
  <c r="O286" i="8"/>
  <c r="Q285" i="8"/>
  <c r="O285" i="8"/>
  <c r="Q284" i="8"/>
  <c r="O284" i="8"/>
  <c r="Q283" i="8"/>
  <c r="O283" i="8"/>
  <c r="Q282" i="8"/>
  <c r="O282" i="8"/>
  <c r="Q281" i="8"/>
  <c r="O281" i="8"/>
  <c r="Q280" i="8"/>
  <c r="O280" i="8"/>
  <c r="Q279" i="8"/>
  <c r="O279" i="8"/>
  <c r="Q278" i="8"/>
  <c r="O278" i="8"/>
  <c r="Q277" i="8"/>
  <c r="O277" i="8"/>
  <c r="Q276" i="8"/>
  <c r="O276" i="8"/>
  <c r="Q275" i="8"/>
  <c r="O275" i="8"/>
  <c r="Q274" i="8"/>
  <c r="O274" i="8"/>
  <c r="Q273" i="8"/>
  <c r="O273" i="8"/>
  <c r="Q272" i="8"/>
  <c r="O272" i="8"/>
  <c r="Q271" i="8"/>
  <c r="O271" i="8"/>
  <c r="Q270" i="8"/>
  <c r="O270" i="8"/>
  <c r="Q269" i="8"/>
  <c r="O269" i="8"/>
  <c r="Q268" i="8"/>
  <c r="O268" i="8"/>
  <c r="Q267" i="8"/>
  <c r="O267" i="8"/>
  <c r="Q266" i="8"/>
  <c r="O266" i="8"/>
  <c r="Q265" i="8"/>
  <c r="O265" i="8"/>
  <c r="Q264" i="8"/>
  <c r="O264" i="8"/>
  <c r="Q263" i="8"/>
  <c r="O263" i="8"/>
  <c r="Q262" i="8"/>
  <c r="O262" i="8"/>
  <c r="Q261" i="8"/>
  <c r="O261" i="8"/>
  <c r="Q260" i="8"/>
  <c r="O260" i="8"/>
  <c r="Q259" i="8"/>
  <c r="O259" i="8"/>
  <c r="Q258" i="8"/>
  <c r="O258" i="8"/>
  <c r="Q257" i="8"/>
  <c r="O257" i="8"/>
  <c r="Q256" i="8"/>
  <c r="O256" i="8"/>
  <c r="Q255" i="8"/>
  <c r="O255" i="8"/>
  <c r="Q254" i="8"/>
  <c r="O254" i="8"/>
  <c r="Q253" i="8"/>
  <c r="O253" i="8"/>
  <c r="Q252" i="8"/>
  <c r="O252" i="8"/>
  <c r="Q251" i="8"/>
  <c r="O251" i="8"/>
  <c r="Q250" i="8"/>
  <c r="O250" i="8"/>
  <c r="Q249" i="8"/>
  <c r="O249" i="8"/>
  <c r="Q248" i="8"/>
  <c r="O248" i="8"/>
  <c r="Q247" i="8"/>
  <c r="O247" i="8"/>
  <c r="Q246" i="8"/>
  <c r="O246" i="8"/>
  <c r="Q245" i="8"/>
  <c r="O245" i="8"/>
  <c r="Q244" i="8"/>
  <c r="O244" i="8"/>
  <c r="Q243" i="8"/>
  <c r="O243" i="8"/>
  <c r="Q242" i="8"/>
  <c r="O242" i="8"/>
  <c r="Q241" i="8"/>
  <c r="O241" i="8"/>
  <c r="Q240" i="8"/>
  <c r="O240" i="8"/>
  <c r="Q239" i="8"/>
  <c r="O239" i="8"/>
  <c r="Q238" i="8"/>
  <c r="O238" i="8"/>
  <c r="Q237" i="8"/>
  <c r="O237" i="8"/>
  <c r="Q236" i="8"/>
  <c r="O236" i="8"/>
  <c r="Q235" i="8"/>
  <c r="O235" i="8"/>
  <c r="Q234" i="8"/>
  <c r="O234" i="8"/>
  <c r="Q233" i="8"/>
  <c r="O233" i="8"/>
  <c r="Q232" i="8"/>
  <c r="O232" i="8"/>
  <c r="Q231" i="8"/>
  <c r="O231" i="8"/>
  <c r="Q230" i="8"/>
  <c r="O230" i="8"/>
  <c r="Q229" i="8"/>
  <c r="O229" i="8"/>
  <c r="Q228" i="8"/>
  <c r="O228" i="8"/>
  <c r="Q227" i="8"/>
  <c r="O227" i="8"/>
  <c r="Q226" i="8"/>
  <c r="O226" i="8"/>
  <c r="Q225" i="8"/>
  <c r="O225" i="8"/>
  <c r="Q224" i="8"/>
  <c r="O224" i="8"/>
  <c r="Q223" i="8"/>
  <c r="O223" i="8"/>
  <c r="Q222" i="8"/>
  <c r="O222" i="8"/>
  <c r="Q221" i="8"/>
  <c r="O221" i="8"/>
  <c r="Q220" i="8"/>
  <c r="O220" i="8"/>
  <c r="Q219" i="8"/>
  <c r="O219" i="8"/>
  <c r="Q218" i="8"/>
  <c r="O218" i="8"/>
  <c r="Q217" i="8"/>
  <c r="O217" i="8"/>
  <c r="Q216" i="8"/>
  <c r="O216" i="8"/>
  <c r="Q215" i="8"/>
  <c r="O215" i="8"/>
  <c r="Q214" i="8"/>
  <c r="O214" i="8"/>
  <c r="Q213" i="8"/>
  <c r="O213" i="8"/>
  <c r="Q212" i="8"/>
  <c r="O212" i="8"/>
  <c r="Q211" i="8"/>
  <c r="O211" i="8"/>
  <c r="Q210" i="8"/>
  <c r="O210" i="8"/>
  <c r="Q209" i="8"/>
  <c r="O209" i="8"/>
  <c r="Q208" i="8"/>
  <c r="O208" i="8"/>
  <c r="Q207" i="8"/>
  <c r="O207" i="8"/>
  <c r="Q206" i="8"/>
  <c r="O206" i="8"/>
  <c r="Q205" i="8"/>
  <c r="O205" i="8"/>
  <c r="Q204" i="8"/>
  <c r="O204" i="8"/>
  <c r="Q203" i="8"/>
  <c r="O203" i="8"/>
  <c r="Q202" i="8"/>
  <c r="O202" i="8"/>
  <c r="Q201" i="8"/>
  <c r="O201" i="8"/>
  <c r="Q200" i="8"/>
  <c r="O200" i="8"/>
  <c r="Q199" i="8"/>
  <c r="O199" i="8"/>
  <c r="Q198" i="8"/>
  <c r="O198" i="8"/>
  <c r="Q197" i="8"/>
  <c r="O197" i="8"/>
  <c r="Q196" i="8"/>
  <c r="O196" i="8"/>
  <c r="Q195" i="8"/>
  <c r="O195" i="8"/>
  <c r="Q194" i="8"/>
  <c r="O194" i="8"/>
  <c r="Q193" i="8"/>
  <c r="O193" i="8"/>
  <c r="Q192" i="8"/>
  <c r="O192" i="8"/>
  <c r="Q191" i="8"/>
  <c r="O191" i="8"/>
  <c r="Q190" i="8"/>
  <c r="O190" i="8"/>
  <c r="Q189" i="8"/>
  <c r="O189" i="8"/>
  <c r="Q188" i="8"/>
  <c r="O188" i="8"/>
  <c r="Q187" i="8"/>
  <c r="O187" i="8"/>
  <c r="Q186" i="8"/>
  <c r="O186" i="8"/>
  <c r="Q185" i="8"/>
  <c r="O185" i="8"/>
  <c r="Q184" i="8"/>
  <c r="O184" i="8"/>
  <c r="Q183" i="8"/>
  <c r="O183" i="8"/>
  <c r="Q182" i="8"/>
  <c r="O182" i="8"/>
  <c r="Q181" i="8"/>
  <c r="O181" i="8"/>
  <c r="Q180" i="8"/>
  <c r="O180" i="8"/>
  <c r="Q179" i="8"/>
  <c r="O179" i="8"/>
  <c r="Q178" i="8"/>
  <c r="O178" i="8"/>
  <c r="Q177" i="8"/>
  <c r="O177" i="8"/>
  <c r="Q176" i="8"/>
  <c r="O176" i="8"/>
  <c r="Q175" i="8"/>
  <c r="O175" i="8"/>
  <c r="Q174" i="8"/>
  <c r="O174" i="8"/>
  <c r="Q173" i="8"/>
  <c r="O173" i="8"/>
  <c r="Q172" i="8"/>
  <c r="O172" i="8"/>
  <c r="Q171" i="8"/>
  <c r="O171" i="8"/>
  <c r="Q170" i="8"/>
  <c r="O170" i="8"/>
  <c r="Q169" i="8"/>
  <c r="O169" i="8"/>
  <c r="Q168" i="8"/>
  <c r="O168" i="8"/>
  <c r="Q167" i="8"/>
  <c r="O167" i="8"/>
  <c r="Q166" i="8"/>
  <c r="O166" i="8"/>
  <c r="Q165" i="8"/>
  <c r="O165" i="8"/>
  <c r="Q164" i="8"/>
  <c r="O164" i="8"/>
  <c r="Q163" i="8"/>
  <c r="O163" i="8"/>
  <c r="Q162" i="8"/>
  <c r="O162" i="8"/>
  <c r="Q161" i="8"/>
  <c r="O161" i="8"/>
  <c r="Q160" i="8"/>
  <c r="O160" i="8"/>
  <c r="Q159" i="8"/>
  <c r="O159" i="8"/>
  <c r="Q158" i="8"/>
  <c r="O158" i="8"/>
  <c r="Q157" i="8"/>
  <c r="O157" i="8"/>
  <c r="Q156" i="8"/>
  <c r="O156" i="8"/>
  <c r="Q155" i="8"/>
  <c r="O155" i="8"/>
  <c r="Q154" i="8"/>
  <c r="O154" i="8"/>
  <c r="Q153" i="8"/>
  <c r="O153" i="8"/>
  <c r="Q152" i="8"/>
  <c r="O152" i="8"/>
  <c r="Q151" i="8"/>
  <c r="O151" i="8"/>
  <c r="Q150" i="8"/>
  <c r="O150" i="8"/>
  <c r="Q149" i="8"/>
  <c r="O149" i="8"/>
  <c r="Q148" i="8"/>
  <c r="O148" i="8"/>
  <c r="Q147" i="8"/>
  <c r="O147" i="8"/>
  <c r="Q146" i="8"/>
  <c r="O146" i="8"/>
  <c r="Q145" i="8"/>
  <c r="O145" i="8"/>
  <c r="Q144" i="8"/>
  <c r="O144" i="8"/>
  <c r="Q143" i="8"/>
  <c r="O143" i="8"/>
  <c r="Q142" i="8"/>
  <c r="O142" i="8"/>
  <c r="Q141" i="8"/>
  <c r="O141" i="8"/>
  <c r="Q140" i="8"/>
  <c r="O140" i="8"/>
  <c r="Q139" i="8"/>
  <c r="O139" i="8"/>
  <c r="Q138" i="8"/>
  <c r="O138" i="8"/>
  <c r="Q137" i="8"/>
  <c r="O137" i="8"/>
  <c r="Q136" i="8"/>
  <c r="O136" i="8"/>
  <c r="Q135" i="8"/>
  <c r="O135" i="8"/>
  <c r="Q134" i="8"/>
  <c r="O134" i="8"/>
  <c r="Q133" i="8"/>
  <c r="O133" i="8"/>
  <c r="Q132" i="8"/>
  <c r="O132" i="8"/>
  <c r="Q131" i="8"/>
  <c r="O131" i="8"/>
  <c r="Q130" i="8"/>
  <c r="O130" i="8"/>
  <c r="Q129" i="8"/>
  <c r="O129" i="8"/>
  <c r="Q128" i="8"/>
  <c r="O128" i="8"/>
  <c r="Q127" i="8"/>
  <c r="O127" i="8"/>
  <c r="Q126" i="8"/>
  <c r="O126" i="8"/>
  <c r="Q125" i="8"/>
  <c r="O125" i="8"/>
  <c r="Q124" i="8"/>
  <c r="O124" i="8"/>
  <c r="Q123" i="8"/>
  <c r="O123" i="8"/>
  <c r="Q122" i="8"/>
  <c r="O122" i="8"/>
  <c r="Q121" i="8"/>
  <c r="O121" i="8"/>
  <c r="Q120" i="8"/>
  <c r="O120" i="8"/>
  <c r="Q119" i="8"/>
  <c r="O119" i="8"/>
  <c r="Q118" i="8"/>
  <c r="O118" i="8"/>
  <c r="Q117" i="8"/>
  <c r="O117" i="8"/>
  <c r="Q116" i="8"/>
  <c r="O116" i="8"/>
  <c r="Q115" i="8"/>
  <c r="O115" i="8"/>
  <c r="Q114" i="8"/>
  <c r="O114" i="8"/>
  <c r="Q113" i="8"/>
  <c r="O113" i="8"/>
  <c r="Q112" i="8"/>
  <c r="O112" i="8"/>
  <c r="Q111" i="8"/>
  <c r="O111" i="8"/>
  <c r="Q110" i="8"/>
  <c r="O110" i="8"/>
  <c r="Q109" i="8"/>
  <c r="O109" i="8"/>
  <c r="Q108" i="8"/>
  <c r="O108" i="8"/>
  <c r="Q107" i="8"/>
  <c r="O107" i="8"/>
  <c r="Q106" i="8"/>
  <c r="O106" i="8"/>
  <c r="Q105" i="8"/>
  <c r="O105" i="8"/>
  <c r="Q104" i="8"/>
  <c r="O104" i="8"/>
  <c r="Q103" i="8"/>
  <c r="O103" i="8"/>
  <c r="Q102" i="8"/>
  <c r="O102" i="8"/>
  <c r="Q101" i="8"/>
  <c r="O101" i="8"/>
  <c r="Q100" i="8"/>
  <c r="O100" i="8"/>
  <c r="Q99" i="8"/>
  <c r="O99" i="8"/>
  <c r="Q98" i="8"/>
  <c r="O98" i="8"/>
  <c r="Q97" i="8"/>
  <c r="O97" i="8"/>
  <c r="Q96" i="8"/>
  <c r="O96" i="8"/>
  <c r="Q95" i="8"/>
  <c r="O95" i="8"/>
  <c r="Q94" i="8"/>
  <c r="O94" i="8"/>
  <c r="Q93" i="8"/>
  <c r="O93" i="8"/>
  <c r="Q92" i="8"/>
  <c r="O92" i="8"/>
  <c r="Q91" i="8"/>
  <c r="O91" i="8"/>
  <c r="Q90" i="8"/>
  <c r="O90" i="8"/>
  <c r="Q89" i="8"/>
  <c r="O89" i="8"/>
  <c r="Q88" i="8"/>
  <c r="O88" i="8"/>
  <c r="Q87" i="8"/>
  <c r="O87" i="8"/>
  <c r="Q86" i="8"/>
  <c r="O86" i="8"/>
  <c r="Q85" i="8"/>
  <c r="O85" i="8"/>
  <c r="Q84" i="8"/>
  <c r="O84" i="8"/>
  <c r="Q83" i="8"/>
  <c r="O83" i="8"/>
  <c r="Q82" i="8"/>
  <c r="O82" i="8"/>
  <c r="Q81" i="8"/>
  <c r="O81" i="8"/>
  <c r="Q80" i="8"/>
  <c r="O80" i="8"/>
  <c r="Q79" i="8"/>
  <c r="O79" i="8"/>
  <c r="Q78" i="8"/>
  <c r="O78" i="8"/>
  <c r="Q77" i="8"/>
  <c r="O77" i="8"/>
  <c r="Q76" i="8"/>
  <c r="O76" i="8"/>
  <c r="Q75" i="8"/>
  <c r="O75" i="8"/>
  <c r="Q74" i="8"/>
  <c r="O74" i="8"/>
  <c r="Q73" i="8"/>
  <c r="O73" i="8"/>
  <c r="Q72" i="8"/>
  <c r="O72" i="8"/>
  <c r="Q71" i="8"/>
  <c r="O71" i="8"/>
  <c r="Q70" i="8"/>
  <c r="O70" i="8"/>
  <c r="Q69" i="8"/>
  <c r="O69" i="8"/>
  <c r="Q68" i="8"/>
  <c r="O68" i="8"/>
  <c r="Q67" i="8"/>
  <c r="O67" i="8"/>
  <c r="Q66" i="8"/>
  <c r="O66" i="8"/>
  <c r="Q65" i="8"/>
  <c r="O65" i="8"/>
  <c r="Q64" i="8"/>
  <c r="O64" i="8"/>
  <c r="Q63" i="8"/>
  <c r="O63" i="8"/>
  <c r="Q62" i="8"/>
  <c r="O62" i="8"/>
  <c r="Q61" i="8"/>
  <c r="O61" i="8"/>
  <c r="Q60" i="8"/>
  <c r="O60" i="8"/>
  <c r="Q59" i="8"/>
  <c r="O59" i="8"/>
  <c r="Q58" i="8"/>
  <c r="O58" i="8"/>
  <c r="Q57" i="8"/>
  <c r="O57" i="8"/>
  <c r="Q56" i="8"/>
  <c r="O56" i="8"/>
  <c r="Q55" i="8"/>
  <c r="O55" i="8"/>
  <c r="Q54" i="8"/>
  <c r="O54" i="8"/>
  <c r="Q53" i="8"/>
  <c r="O53" i="8"/>
  <c r="Q52" i="8"/>
  <c r="O52" i="8"/>
  <c r="Q51" i="8"/>
  <c r="O51" i="8"/>
  <c r="Q50" i="8"/>
  <c r="O50" i="8"/>
  <c r="Q49" i="8"/>
  <c r="O49" i="8"/>
  <c r="Q48" i="8"/>
  <c r="O48" i="8"/>
  <c r="Q47" i="8"/>
  <c r="O47" i="8"/>
  <c r="Q46" i="8"/>
  <c r="O46" i="8"/>
  <c r="Q45" i="8"/>
  <c r="O45" i="8"/>
  <c r="Q44" i="8"/>
  <c r="O44" i="8"/>
  <c r="Q43" i="8"/>
  <c r="O43" i="8"/>
  <c r="Q42" i="8"/>
  <c r="O42" i="8"/>
  <c r="Q41" i="8"/>
  <c r="O41" i="8"/>
  <c r="Q40" i="8"/>
  <c r="O40" i="8"/>
  <c r="Q39" i="8"/>
  <c r="O39" i="8"/>
  <c r="Q38" i="8"/>
  <c r="O38" i="8"/>
  <c r="Q37" i="8"/>
  <c r="O37" i="8"/>
  <c r="Q36" i="8"/>
  <c r="O36" i="8"/>
  <c r="Q35" i="8"/>
  <c r="O35" i="8"/>
  <c r="Q34" i="8"/>
  <c r="O34" i="8"/>
  <c r="Q33" i="8"/>
  <c r="O33" i="8"/>
  <c r="Q32" i="8"/>
  <c r="O32" i="8"/>
  <c r="Q31" i="8"/>
  <c r="O31" i="8"/>
  <c r="Q30" i="8"/>
  <c r="O30" i="8"/>
  <c r="Q29" i="8"/>
  <c r="O29" i="8"/>
  <c r="Q28" i="8"/>
  <c r="O28" i="8"/>
  <c r="Q27" i="8"/>
  <c r="O27" i="8"/>
  <c r="Q26" i="8"/>
  <c r="O26" i="8"/>
  <c r="Q25" i="8"/>
  <c r="O25" i="8"/>
  <c r="Q24" i="8"/>
  <c r="O24" i="8"/>
  <c r="Q23" i="8"/>
  <c r="O23" i="8"/>
  <c r="Q22" i="8"/>
  <c r="O22" i="8"/>
  <c r="Q21" i="8"/>
  <c r="O21" i="8"/>
  <c r="Q20" i="8"/>
  <c r="O20" i="8"/>
  <c r="Q19" i="8"/>
  <c r="O19" i="8"/>
  <c r="Q18" i="8"/>
  <c r="O18" i="8"/>
  <c r="Q17" i="8"/>
  <c r="O17" i="8"/>
  <c r="Q16" i="8"/>
  <c r="O16" i="8"/>
  <c r="Q15" i="8"/>
  <c r="Q9" i="8" s="1"/>
  <c r="O15" i="8"/>
  <c r="O9" i="8" s="1"/>
  <c r="H9" i="8" s="1"/>
  <c r="Q514" i="9"/>
  <c r="O514" i="9"/>
  <c r="Q513" i="9"/>
  <c r="O513" i="9"/>
  <c r="Q512" i="9"/>
  <c r="O512" i="9"/>
  <c r="Q511" i="9"/>
  <c r="O511" i="9"/>
  <c r="Q510" i="9"/>
  <c r="O510" i="9"/>
  <c r="Q509" i="9"/>
  <c r="O509" i="9"/>
  <c r="Q508" i="9"/>
  <c r="O508" i="9"/>
  <c r="Q507" i="9"/>
  <c r="O507" i="9"/>
  <c r="Q506" i="9"/>
  <c r="O506" i="9"/>
  <c r="Q505" i="9"/>
  <c r="O505" i="9"/>
  <c r="Q504" i="9"/>
  <c r="O504" i="9"/>
  <c r="Q503" i="9"/>
  <c r="O503" i="9"/>
  <c r="Q502" i="9"/>
  <c r="O502" i="9"/>
  <c r="Q501" i="9"/>
  <c r="O501" i="9"/>
  <c r="Q500" i="9"/>
  <c r="O500" i="9"/>
  <c r="Q499" i="9"/>
  <c r="O499" i="9"/>
  <c r="Q498" i="9"/>
  <c r="O498" i="9"/>
  <c r="Q497" i="9"/>
  <c r="O497" i="9"/>
  <c r="Q496" i="9"/>
  <c r="O496" i="9"/>
  <c r="Q495" i="9"/>
  <c r="O495" i="9"/>
  <c r="Q494" i="9"/>
  <c r="O494" i="9"/>
  <c r="Q493" i="9"/>
  <c r="O493" i="9"/>
  <c r="Q492" i="9"/>
  <c r="O492" i="9"/>
  <c r="Q491" i="9"/>
  <c r="O491" i="9"/>
  <c r="Q490" i="9"/>
  <c r="O490" i="9"/>
  <c r="Q489" i="9"/>
  <c r="O489" i="9"/>
  <c r="Q488" i="9"/>
  <c r="O488" i="9"/>
  <c r="Q487" i="9"/>
  <c r="O487" i="9"/>
  <c r="Q486" i="9"/>
  <c r="O486" i="9"/>
  <c r="Q485" i="9"/>
  <c r="O485" i="9"/>
  <c r="Q484" i="9"/>
  <c r="O484" i="9"/>
  <c r="Q483" i="9"/>
  <c r="O483" i="9"/>
  <c r="Q482" i="9"/>
  <c r="O482" i="9"/>
  <c r="Q481" i="9"/>
  <c r="O481" i="9"/>
  <c r="Q480" i="9"/>
  <c r="O480" i="9"/>
  <c r="Q479" i="9"/>
  <c r="O479" i="9"/>
  <c r="Q478" i="9"/>
  <c r="O478" i="9"/>
  <c r="Q477" i="9"/>
  <c r="O477" i="9"/>
  <c r="Q476" i="9"/>
  <c r="O476" i="9"/>
  <c r="Q475" i="9"/>
  <c r="O475" i="9"/>
  <c r="Q474" i="9"/>
  <c r="O474" i="9"/>
  <c r="Q473" i="9"/>
  <c r="O473" i="9"/>
  <c r="Q472" i="9"/>
  <c r="O472" i="9"/>
  <c r="Q471" i="9"/>
  <c r="O471" i="9"/>
  <c r="Q470" i="9"/>
  <c r="O470" i="9"/>
  <c r="Q469" i="9"/>
  <c r="O469" i="9"/>
  <c r="Q468" i="9"/>
  <c r="O468" i="9"/>
  <c r="Q467" i="9"/>
  <c r="O467" i="9"/>
  <c r="Q466" i="9"/>
  <c r="O466" i="9"/>
  <c r="Q465" i="9"/>
  <c r="O465" i="9"/>
  <c r="Q464" i="9"/>
  <c r="O464" i="9"/>
  <c r="Q463" i="9"/>
  <c r="O463" i="9"/>
  <c r="Q462" i="9"/>
  <c r="O462" i="9"/>
  <c r="Q461" i="9"/>
  <c r="O461" i="9"/>
  <c r="Q460" i="9"/>
  <c r="O460" i="9"/>
  <c r="Q459" i="9"/>
  <c r="O459" i="9"/>
  <c r="Q458" i="9"/>
  <c r="O458" i="9"/>
  <c r="Q457" i="9"/>
  <c r="O457" i="9"/>
  <c r="Q456" i="9"/>
  <c r="O456" i="9"/>
  <c r="Q455" i="9"/>
  <c r="O455" i="9"/>
  <c r="Q454" i="9"/>
  <c r="O454" i="9"/>
  <c r="Q453" i="9"/>
  <c r="O453" i="9"/>
  <c r="Q452" i="9"/>
  <c r="O452" i="9"/>
  <c r="Q451" i="9"/>
  <c r="O451" i="9"/>
  <c r="Q450" i="9"/>
  <c r="O450" i="9"/>
  <c r="Q449" i="9"/>
  <c r="O449" i="9"/>
  <c r="Q448" i="9"/>
  <c r="O448" i="9"/>
  <c r="Q447" i="9"/>
  <c r="O447" i="9"/>
  <c r="Q446" i="9"/>
  <c r="O446" i="9"/>
  <c r="Q445" i="9"/>
  <c r="O445" i="9"/>
  <c r="Q444" i="9"/>
  <c r="O444" i="9"/>
  <c r="Q443" i="9"/>
  <c r="O443" i="9"/>
  <c r="Q442" i="9"/>
  <c r="O442" i="9"/>
  <c r="Q441" i="9"/>
  <c r="O441" i="9"/>
  <c r="Q440" i="9"/>
  <c r="O440" i="9"/>
  <c r="Q439" i="9"/>
  <c r="O439" i="9"/>
  <c r="Q438" i="9"/>
  <c r="O438" i="9"/>
  <c r="Q437" i="9"/>
  <c r="O437" i="9"/>
  <c r="Q436" i="9"/>
  <c r="O436" i="9"/>
  <c r="Q435" i="9"/>
  <c r="O435" i="9"/>
  <c r="Q434" i="9"/>
  <c r="O434" i="9"/>
  <c r="Q433" i="9"/>
  <c r="O433" i="9"/>
  <c r="Q432" i="9"/>
  <c r="O432" i="9"/>
  <c r="Q431" i="9"/>
  <c r="O431" i="9"/>
  <c r="Q430" i="9"/>
  <c r="O430" i="9"/>
  <c r="Q429" i="9"/>
  <c r="O429" i="9"/>
  <c r="Q428" i="9"/>
  <c r="O428" i="9"/>
  <c r="Q427" i="9"/>
  <c r="O427" i="9"/>
  <c r="Q426" i="9"/>
  <c r="O426" i="9"/>
  <c r="Q425" i="9"/>
  <c r="O425" i="9"/>
  <c r="Q424" i="9"/>
  <c r="O424" i="9"/>
  <c r="Q423" i="9"/>
  <c r="O423" i="9"/>
  <c r="Q422" i="9"/>
  <c r="O422" i="9"/>
  <c r="Q421" i="9"/>
  <c r="O421" i="9"/>
  <c r="Q420" i="9"/>
  <c r="O420" i="9"/>
  <c r="Q419" i="9"/>
  <c r="O419" i="9"/>
  <c r="Q418" i="9"/>
  <c r="O418" i="9"/>
  <c r="Q417" i="9"/>
  <c r="O417" i="9"/>
  <c r="Q416" i="9"/>
  <c r="O416" i="9"/>
  <c r="Q415" i="9"/>
  <c r="O415" i="9"/>
  <c r="Q414" i="9"/>
  <c r="O414" i="9"/>
  <c r="Q413" i="9"/>
  <c r="O413" i="9"/>
  <c r="Q412" i="9"/>
  <c r="O412" i="9"/>
  <c r="Q411" i="9"/>
  <c r="O411" i="9"/>
  <c r="Q410" i="9"/>
  <c r="O410" i="9"/>
  <c r="Q409" i="9"/>
  <c r="O409" i="9"/>
  <c r="Q408" i="9"/>
  <c r="O408" i="9"/>
  <c r="Q407" i="9"/>
  <c r="O407" i="9"/>
  <c r="Q406" i="9"/>
  <c r="O406" i="9"/>
  <c r="Q405" i="9"/>
  <c r="O405" i="9"/>
  <c r="Q404" i="9"/>
  <c r="O404" i="9"/>
  <c r="Q403" i="9"/>
  <c r="O403" i="9"/>
  <c r="Q402" i="9"/>
  <c r="O402" i="9"/>
  <c r="Q401" i="9"/>
  <c r="O401" i="9"/>
  <c r="Q400" i="9"/>
  <c r="O400" i="9"/>
  <c r="Q399" i="9"/>
  <c r="O399" i="9"/>
  <c r="Q398" i="9"/>
  <c r="O398" i="9"/>
  <c r="Q397" i="9"/>
  <c r="O397" i="9"/>
  <c r="Q396" i="9"/>
  <c r="O396" i="9"/>
  <c r="Q395" i="9"/>
  <c r="O395" i="9"/>
  <c r="Q394" i="9"/>
  <c r="O394" i="9"/>
  <c r="Q393" i="9"/>
  <c r="O393" i="9"/>
  <c r="Q392" i="9"/>
  <c r="O392" i="9"/>
  <c r="Q391" i="9"/>
  <c r="O391" i="9"/>
  <c r="Q390" i="9"/>
  <c r="O390" i="9"/>
  <c r="Q389" i="9"/>
  <c r="O389" i="9"/>
  <c r="Q388" i="9"/>
  <c r="O388" i="9"/>
  <c r="Q387" i="9"/>
  <c r="O387" i="9"/>
  <c r="Q386" i="9"/>
  <c r="O386" i="9"/>
  <c r="Q385" i="9"/>
  <c r="O385" i="9"/>
  <c r="Q384" i="9"/>
  <c r="O384" i="9"/>
  <c r="Q383" i="9"/>
  <c r="O383" i="9"/>
  <c r="Q382" i="9"/>
  <c r="O382" i="9"/>
  <c r="Q381" i="9"/>
  <c r="O381" i="9"/>
  <c r="Q380" i="9"/>
  <c r="O380" i="9"/>
  <c r="Q379" i="9"/>
  <c r="O379" i="9"/>
  <c r="Q378" i="9"/>
  <c r="O378" i="9"/>
  <c r="Q377" i="9"/>
  <c r="O377" i="9"/>
  <c r="Q376" i="9"/>
  <c r="O376" i="9"/>
  <c r="Q375" i="9"/>
  <c r="O375" i="9"/>
  <c r="Q374" i="9"/>
  <c r="O374" i="9"/>
  <c r="Q373" i="9"/>
  <c r="O373" i="9"/>
  <c r="Q372" i="9"/>
  <c r="O372" i="9"/>
  <c r="Q371" i="9"/>
  <c r="O371" i="9"/>
  <c r="Q370" i="9"/>
  <c r="O370" i="9"/>
  <c r="Q369" i="9"/>
  <c r="O369" i="9"/>
  <c r="Q368" i="9"/>
  <c r="O368" i="9"/>
  <c r="Q367" i="9"/>
  <c r="O367" i="9"/>
  <c r="Q366" i="9"/>
  <c r="O366" i="9"/>
  <c r="Q365" i="9"/>
  <c r="O365" i="9"/>
  <c r="Q364" i="9"/>
  <c r="O364" i="9"/>
  <c r="Q363" i="9"/>
  <c r="O363" i="9"/>
  <c r="Q362" i="9"/>
  <c r="O362" i="9"/>
  <c r="Q361" i="9"/>
  <c r="O361" i="9"/>
  <c r="Q360" i="9"/>
  <c r="O360" i="9"/>
  <c r="Q359" i="9"/>
  <c r="O359" i="9"/>
  <c r="Q358" i="9"/>
  <c r="O358" i="9"/>
  <c r="Q357" i="9"/>
  <c r="O357" i="9"/>
  <c r="Q356" i="9"/>
  <c r="O356" i="9"/>
  <c r="Q355" i="9"/>
  <c r="O355" i="9"/>
  <c r="Q354" i="9"/>
  <c r="O354" i="9"/>
  <c r="Q353" i="9"/>
  <c r="O353" i="9"/>
  <c r="Q352" i="9"/>
  <c r="O352" i="9"/>
  <c r="Q351" i="9"/>
  <c r="O351" i="9"/>
  <c r="Q350" i="9"/>
  <c r="O350" i="9"/>
  <c r="Q349" i="9"/>
  <c r="O349" i="9"/>
  <c r="Q348" i="9"/>
  <c r="O348" i="9"/>
  <c r="Q347" i="9"/>
  <c r="O347" i="9"/>
  <c r="Q346" i="9"/>
  <c r="O346" i="9"/>
  <c r="Q345" i="9"/>
  <c r="O345" i="9"/>
  <c r="Q344" i="9"/>
  <c r="O344" i="9"/>
  <c r="Q343" i="9"/>
  <c r="O343" i="9"/>
  <c r="Q342" i="9"/>
  <c r="O342" i="9"/>
  <c r="Q341" i="9"/>
  <c r="O341" i="9"/>
  <c r="Q340" i="9"/>
  <c r="O340" i="9"/>
  <c r="Q339" i="9"/>
  <c r="O339" i="9"/>
  <c r="Q338" i="9"/>
  <c r="O338" i="9"/>
  <c r="Q337" i="9"/>
  <c r="O337" i="9"/>
  <c r="Q336" i="9"/>
  <c r="O336" i="9"/>
  <c r="Q335" i="9"/>
  <c r="O335" i="9"/>
  <c r="Q334" i="9"/>
  <c r="O334" i="9"/>
  <c r="Q333" i="9"/>
  <c r="O333" i="9"/>
  <c r="Q332" i="9"/>
  <c r="O332" i="9"/>
  <c r="Q331" i="9"/>
  <c r="O331" i="9"/>
  <c r="Q330" i="9"/>
  <c r="O330" i="9"/>
  <c r="Q329" i="9"/>
  <c r="O329" i="9"/>
  <c r="Q328" i="9"/>
  <c r="O328" i="9"/>
  <c r="Q327" i="9"/>
  <c r="O327" i="9"/>
  <c r="Q326" i="9"/>
  <c r="O326" i="9"/>
  <c r="Q325" i="9"/>
  <c r="O325" i="9"/>
  <c r="Q324" i="9"/>
  <c r="O324" i="9"/>
  <c r="Q323" i="9"/>
  <c r="O323" i="9"/>
  <c r="Q322" i="9"/>
  <c r="O322" i="9"/>
  <c r="Q321" i="9"/>
  <c r="O321" i="9"/>
  <c r="Q320" i="9"/>
  <c r="O320" i="9"/>
  <c r="Q319" i="9"/>
  <c r="O319" i="9"/>
  <c r="Q318" i="9"/>
  <c r="O318" i="9"/>
  <c r="Q317" i="9"/>
  <c r="O317" i="9"/>
  <c r="Q316" i="9"/>
  <c r="O316" i="9"/>
  <c r="Q315" i="9"/>
  <c r="O315" i="9"/>
  <c r="Q314" i="9"/>
  <c r="O314" i="9"/>
  <c r="Q313" i="9"/>
  <c r="O313" i="9"/>
  <c r="Q312" i="9"/>
  <c r="O312" i="9"/>
  <c r="Q311" i="9"/>
  <c r="O311" i="9"/>
  <c r="Q310" i="9"/>
  <c r="O310" i="9"/>
  <c r="Q309" i="9"/>
  <c r="O309" i="9"/>
  <c r="Q308" i="9"/>
  <c r="O308" i="9"/>
  <c r="Q307" i="9"/>
  <c r="O307" i="9"/>
  <c r="Q306" i="9"/>
  <c r="O306" i="9"/>
  <c r="Q305" i="9"/>
  <c r="O305" i="9"/>
  <c r="Q304" i="9"/>
  <c r="O304" i="9"/>
  <c r="Q303" i="9"/>
  <c r="O303" i="9"/>
  <c r="Q302" i="9"/>
  <c r="O302" i="9"/>
  <c r="Q301" i="9"/>
  <c r="O301" i="9"/>
  <c r="Q300" i="9"/>
  <c r="O300" i="9"/>
  <c r="Q299" i="9"/>
  <c r="O299" i="9"/>
  <c r="Q298" i="9"/>
  <c r="O298" i="9"/>
  <c r="Q297" i="9"/>
  <c r="O297" i="9"/>
  <c r="Q296" i="9"/>
  <c r="O296" i="9"/>
  <c r="Q295" i="9"/>
  <c r="O295" i="9"/>
  <c r="Q294" i="9"/>
  <c r="O294" i="9"/>
  <c r="Q293" i="9"/>
  <c r="O293" i="9"/>
  <c r="Q292" i="9"/>
  <c r="O292" i="9"/>
  <c r="Q291" i="9"/>
  <c r="O291" i="9"/>
  <c r="Q290" i="9"/>
  <c r="O290" i="9"/>
  <c r="Q289" i="9"/>
  <c r="O289" i="9"/>
  <c r="Q288" i="9"/>
  <c r="O288" i="9"/>
  <c r="Q287" i="9"/>
  <c r="O287" i="9"/>
  <c r="Q286" i="9"/>
  <c r="O286" i="9"/>
  <c r="Q285" i="9"/>
  <c r="O285" i="9"/>
  <c r="Q284" i="9"/>
  <c r="O284" i="9"/>
  <c r="Q283" i="9"/>
  <c r="O283" i="9"/>
  <c r="Q282" i="9"/>
  <c r="O282" i="9"/>
  <c r="Q281" i="9"/>
  <c r="O281" i="9"/>
  <c r="Q280" i="9"/>
  <c r="O280" i="9"/>
  <c r="Q279" i="9"/>
  <c r="O279" i="9"/>
  <c r="Q278" i="9"/>
  <c r="O278" i="9"/>
  <c r="Q277" i="9"/>
  <c r="O277" i="9"/>
  <c r="Q276" i="9"/>
  <c r="O276" i="9"/>
  <c r="Q275" i="9"/>
  <c r="O275" i="9"/>
  <c r="Q274" i="9"/>
  <c r="O274" i="9"/>
  <c r="Q273" i="9"/>
  <c r="O273" i="9"/>
  <c r="Q272" i="9"/>
  <c r="O272" i="9"/>
  <c r="Q271" i="9"/>
  <c r="O271" i="9"/>
  <c r="Q270" i="9"/>
  <c r="O270" i="9"/>
  <c r="Q269" i="9"/>
  <c r="O269" i="9"/>
  <c r="Q268" i="9"/>
  <c r="O268" i="9"/>
  <c r="Q267" i="9"/>
  <c r="O267" i="9"/>
  <c r="Q266" i="9"/>
  <c r="O266" i="9"/>
  <c r="Q265" i="9"/>
  <c r="O265" i="9"/>
  <c r="Q264" i="9"/>
  <c r="O264" i="9"/>
  <c r="Q263" i="9"/>
  <c r="O263" i="9"/>
  <c r="Q262" i="9"/>
  <c r="O262" i="9"/>
  <c r="Q261" i="9"/>
  <c r="O261" i="9"/>
  <c r="Q260" i="9"/>
  <c r="O260" i="9"/>
  <c r="Q259" i="9"/>
  <c r="O259" i="9"/>
  <c r="Q258" i="9"/>
  <c r="O258" i="9"/>
  <c r="Q257" i="9"/>
  <c r="O257" i="9"/>
  <c r="Q256" i="9"/>
  <c r="O256" i="9"/>
  <c r="Q255" i="9"/>
  <c r="O255" i="9"/>
  <c r="Q254" i="9"/>
  <c r="O254" i="9"/>
  <c r="Q253" i="9"/>
  <c r="O253" i="9"/>
  <c r="Q252" i="9"/>
  <c r="O252" i="9"/>
  <c r="Q251" i="9"/>
  <c r="O251" i="9"/>
  <c r="Q250" i="9"/>
  <c r="O250" i="9"/>
  <c r="Q249" i="9"/>
  <c r="O249" i="9"/>
  <c r="Q248" i="9"/>
  <c r="O248" i="9"/>
  <c r="Q247" i="9"/>
  <c r="O247" i="9"/>
  <c r="Q246" i="9"/>
  <c r="O246" i="9"/>
  <c r="Q245" i="9"/>
  <c r="O245" i="9"/>
  <c r="Q244" i="9"/>
  <c r="O244" i="9"/>
  <c r="Q243" i="9"/>
  <c r="O243" i="9"/>
  <c r="Q242" i="9"/>
  <c r="O242" i="9"/>
  <c r="Q241" i="9"/>
  <c r="O241" i="9"/>
  <c r="Q240" i="9"/>
  <c r="O240" i="9"/>
  <c r="Q239" i="9"/>
  <c r="O239" i="9"/>
  <c r="Q238" i="9"/>
  <c r="O238" i="9"/>
  <c r="Q237" i="9"/>
  <c r="O237" i="9"/>
  <c r="Q236" i="9"/>
  <c r="O236" i="9"/>
  <c r="Q235" i="9"/>
  <c r="O235" i="9"/>
  <c r="Q234" i="9"/>
  <c r="O234" i="9"/>
  <c r="Q233" i="9"/>
  <c r="O233" i="9"/>
  <c r="Q232" i="9"/>
  <c r="O232" i="9"/>
  <c r="Q231" i="9"/>
  <c r="O231" i="9"/>
  <c r="Q230" i="9"/>
  <c r="O230" i="9"/>
  <c r="Q229" i="9"/>
  <c r="O229" i="9"/>
  <c r="Q228" i="9"/>
  <c r="O228" i="9"/>
  <c r="Q227" i="9"/>
  <c r="O227" i="9"/>
  <c r="Q226" i="9"/>
  <c r="O226" i="9"/>
  <c r="Q225" i="9"/>
  <c r="O225" i="9"/>
  <c r="Q224" i="9"/>
  <c r="O224" i="9"/>
  <c r="Q223" i="9"/>
  <c r="O223" i="9"/>
  <c r="Q222" i="9"/>
  <c r="O222" i="9"/>
  <c r="Q221" i="9"/>
  <c r="O221" i="9"/>
  <c r="Q220" i="9"/>
  <c r="O220" i="9"/>
  <c r="Q219" i="9"/>
  <c r="O219" i="9"/>
  <c r="Q218" i="9"/>
  <c r="O218" i="9"/>
  <c r="Q217" i="9"/>
  <c r="O217" i="9"/>
  <c r="Q216" i="9"/>
  <c r="O216" i="9"/>
  <c r="Q215" i="9"/>
  <c r="O215" i="9"/>
  <c r="Q214" i="9"/>
  <c r="O214" i="9"/>
  <c r="Q213" i="9"/>
  <c r="O213" i="9"/>
  <c r="Q212" i="9"/>
  <c r="O212" i="9"/>
  <c r="Q211" i="9"/>
  <c r="O211" i="9"/>
  <c r="Q210" i="9"/>
  <c r="O210" i="9"/>
  <c r="Q209" i="9"/>
  <c r="O209" i="9"/>
  <c r="Q208" i="9"/>
  <c r="O208" i="9"/>
  <c r="Q207" i="9"/>
  <c r="O207" i="9"/>
  <c r="Q206" i="9"/>
  <c r="O206" i="9"/>
  <c r="Q205" i="9"/>
  <c r="O205" i="9"/>
  <c r="Q204" i="9"/>
  <c r="O204" i="9"/>
  <c r="Q203" i="9"/>
  <c r="O203" i="9"/>
  <c r="Q202" i="9"/>
  <c r="O202" i="9"/>
  <c r="Q201" i="9"/>
  <c r="O201" i="9"/>
  <c r="Q200" i="9"/>
  <c r="O200" i="9"/>
  <c r="Q199" i="9"/>
  <c r="O199" i="9"/>
  <c r="Q198" i="9"/>
  <c r="O198" i="9"/>
  <c r="Q197" i="9"/>
  <c r="O197" i="9"/>
  <c r="Q196" i="9"/>
  <c r="O196" i="9"/>
  <c r="Q195" i="9"/>
  <c r="O195" i="9"/>
  <c r="Q194" i="9"/>
  <c r="O194" i="9"/>
  <c r="Q193" i="9"/>
  <c r="O193" i="9"/>
  <c r="Q192" i="9"/>
  <c r="O192" i="9"/>
  <c r="Q191" i="9"/>
  <c r="O191" i="9"/>
  <c r="Q190" i="9"/>
  <c r="O190" i="9"/>
  <c r="Q189" i="9"/>
  <c r="O189" i="9"/>
  <c r="Q188" i="9"/>
  <c r="O188" i="9"/>
  <c r="Q187" i="9"/>
  <c r="O187" i="9"/>
  <c r="Q186" i="9"/>
  <c r="O186" i="9"/>
  <c r="Q185" i="9"/>
  <c r="O185" i="9"/>
  <c r="Q184" i="9"/>
  <c r="O184" i="9"/>
  <c r="Q183" i="9"/>
  <c r="O183" i="9"/>
  <c r="Q182" i="9"/>
  <c r="O182" i="9"/>
  <c r="Q181" i="9"/>
  <c r="O181" i="9"/>
  <c r="Q180" i="9"/>
  <c r="O180" i="9"/>
  <c r="Q179" i="9"/>
  <c r="O179" i="9"/>
  <c r="Q178" i="9"/>
  <c r="O178" i="9"/>
  <c r="Q177" i="9"/>
  <c r="O177" i="9"/>
  <c r="Q176" i="9"/>
  <c r="O176" i="9"/>
  <c r="Q175" i="9"/>
  <c r="O175" i="9"/>
  <c r="Q174" i="9"/>
  <c r="O174" i="9"/>
  <c r="Q173" i="9"/>
  <c r="O173" i="9"/>
  <c r="Q172" i="9"/>
  <c r="O172" i="9"/>
  <c r="Q171" i="9"/>
  <c r="O171" i="9"/>
  <c r="Q170" i="9"/>
  <c r="O170" i="9"/>
  <c r="Q169" i="9"/>
  <c r="O169" i="9"/>
  <c r="Q168" i="9"/>
  <c r="O168" i="9"/>
  <c r="Q167" i="9"/>
  <c r="O167" i="9"/>
  <c r="Q166" i="9"/>
  <c r="O166" i="9"/>
  <c r="Q165" i="9"/>
  <c r="O165" i="9"/>
  <c r="Q164" i="9"/>
  <c r="O164" i="9"/>
  <c r="Q163" i="9"/>
  <c r="O163" i="9"/>
  <c r="Q162" i="9"/>
  <c r="O162" i="9"/>
  <c r="Q161" i="9"/>
  <c r="O161" i="9"/>
  <c r="Q160" i="9"/>
  <c r="O160" i="9"/>
  <c r="Q159" i="9"/>
  <c r="O159" i="9"/>
  <c r="Q158" i="9"/>
  <c r="O158" i="9"/>
  <c r="Q157" i="9"/>
  <c r="O157" i="9"/>
  <c r="Q156" i="9"/>
  <c r="O156" i="9"/>
  <c r="Q155" i="9"/>
  <c r="O155" i="9"/>
  <c r="Q154" i="9"/>
  <c r="O154" i="9"/>
  <c r="Q153" i="9"/>
  <c r="O153" i="9"/>
  <c r="Q152" i="9"/>
  <c r="O152" i="9"/>
  <c r="Q151" i="9"/>
  <c r="O151" i="9"/>
  <c r="Q150" i="9"/>
  <c r="O150" i="9"/>
  <c r="Q149" i="9"/>
  <c r="O149" i="9"/>
  <c r="Q148" i="9"/>
  <c r="O148" i="9"/>
  <c r="Q147" i="9"/>
  <c r="O147" i="9"/>
  <c r="Q146" i="9"/>
  <c r="O146" i="9"/>
  <c r="Q145" i="9"/>
  <c r="O145" i="9"/>
  <c r="Q144" i="9"/>
  <c r="O144" i="9"/>
  <c r="Q143" i="9"/>
  <c r="O143" i="9"/>
  <c r="Q142" i="9"/>
  <c r="O142" i="9"/>
  <c r="Q141" i="9"/>
  <c r="O141" i="9"/>
  <c r="Q140" i="9"/>
  <c r="O140" i="9"/>
  <c r="Q139" i="9"/>
  <c r="O139" i="9"/>
  <c r="Q138" i="9"/>
  <c r="O138" i="9"/>
  <c r="Q137" i="9"/>
  <c r="O137" i="9"/>
  <c r="Q136" i="9"/>
  <c r="O136" i="9"/>
  <c r="Q135" i="9"/>
  <c r="O135" i="9"/>
  <c r="Q134" i="9"/>
  <c r="O134" i="9"/>
  <c r="Q133" i="9"/>
  <c r="O133" i="9"/>
  <c r="Q132" i="9"/>
  <c r="O132" i="9"/>
  <c r="Q131" i="9"/>
  <c r="O131" i="9"/>
  <c r="Q130" i="9"/>
  <c r="O130" i="9"/>
  <c r="Q129" i="9"/>
  <c r="O129" i="9"/>
  <c r="Q128" i="9"/>
  <c r="O128" i="9"/>
  <c r="Q127" i="9"/>
  <c r="O127" i="9"/>
  <c r="Q126" i="9"/>
  <c r="O126" i="9"/>
  <c r="Q125" i="9"/>
  <c r="O125" i="9"/>
  <c r="Q124" i="9"/>
  <c r="O124" i="9"/>
  <c r="Q123" i="9"/>
  <c r="O123" i="9"/>
  <c r="Q122" i="9"/>
  <c r="O122" i="9"/>
  <c r="Q121" i="9"/>
  <c r="O121" i="9"/>
  <c r="Q120" i="9"/>
  <c r="O120" i="9"/>
  <c r="Q119" i="9"/>
  <c r="O119" i="9"/>
  <c r="Q118" i="9"/>
  <c r="O118" i="9"/>
  <c r="Q117" i="9"/>
  <c r="O117" i="9"/>
  <c r="Q116" i="9"/>
  <c r="O116" i="9"/>
  <c r="Q115" i="9"/>
  <c r="O115" i="9"/>
  <c r="Q114" i="9"/>
  <c r="O114" i="9"/>
  <c r="Q113" i="9"/>
  <c r="O113" i="9"/>
  <c r="Q112" i="9"/>
  <c r="O112" i="9"/>
  <c r="Q111" i="9"/>
  <c r="O111" i="9"/>
  <c r="Q110" i="9"/>
  <c r="O110" i="9"/>
  <c r="Q109" i="9"/>
  <c r="O109" i="9"/>
  <c r="Q108" i="9"/>
  <c r="O108" i="9"/>
  <c r="Q107" i="9"/>
  <c r="O107" i="9"/>
  <c r="Q106" i="9"/>
  <c r="O106" i="9"/>
  <c r="Q105" i="9"/>
  <c r="O105" i="9"/>
  <c r="Q104" i="9"/>
  <c r="O104" i="9"/>
  <c r="Q103" i="9"/>
  <c r="O103" i="9"/>
  <c r="Q102" i="9"/>
  <c r="O102" i="9"/>
  <c r="Q101" i="9"/>
  <c r="O101" i="9"/>
  <c r="Q100" i="9"/>
  <c r="O100" i="9"/>
  <c r="Q99" i="9"/>
  <c r="O99" i="9"/>
  <c r="Q98" i="9"/>
  <c r="O98" i="9"/>
  <c r="Q97" i="9"/>
  <c r="O97" i="9"/>
  <c r="Q96" i="9"/>
  <c r="O96" i="9"/>
  <c r="Q95" i="9"/>
  <c r="O95" i="9"/>
  <c r="Q94" i="9"/>
  <c r="O94" i="9"/>
  <c r="Q93" i="9"/>
  <c r="O93" i="9"/>
  <c r="Q92" i="9"/>
  <c r="O92" i="9"/>
  <c r="Q91" i="9"/>
  <c r="O91" i="9"/>
  <c r="Q90" i="9"/>
  <c r="O90" i="9"/>
  <c r="Q89" i="9"/>
  <c r="O89" i="9"/>
  <c r="Q88" i="9"/>
  <c r="O88" i="9"/>
  <c r="Q87" i="9"/>
  <c r="O87" i="9"/>
  <c r="Q86" i="9"/>
  <c r="O86" i="9"/>
  <c r="Q85" i="9"/>
  <c r="O85" i="9"/>
  <c r="Q84" i="9"/>
  <c r="O84" i="9"/>
  <c r="Q83" i="9"/>
  <c r="O83" i="9"/>
  <c r="Q82" i="9"/>
  <c r="O82" i="9"/>
  <c r="Q81" i="9"/>
  <c r="O81" i="9"/>
  <c r="Q80" i="9"/>
  <c r="O80" i="9"/>
  <c r="Q79" i="9"/>
  <c r="O79" i="9"/>
  <c r="Q78" i="9"/>
  <c r="O78" i="9"/>
  <c r="Q77" i="9"/>
  <c r="O77" i="9"/>
  <c r="Q76" i="9"/>
  <c r="O76" i="9"/>
  <c r="Q75" i="9"/>
  <c r="O75" i="9"/>
  <c r="Q74" i="9"/>
  <c r="O74" i="9"/>
  <c r="Q73" i="9"/>
  <c r="O73" i="9"/>
  <c r="Q72" i="9"/>
  <c r="O72" i="9"/>
  <c r="Q71" i="9"/>
  <c r="O71" i="9"/>
  <c r="Q70" i="9"/>
  <c r="O70" i="9"/>
  <c r="Q69" i="9"/>
  <c r="O69" i="9"/>
  <c r="Q68" i="9"/>
  <c r="O68" i="9"/>
  <c r="Q67" i="9"/>
  <c r="O67" i="9"/>
  <c r="Q66" i="9"/>
  <c r="O66" i="9"/>
  <c r="Q65" i="9"/>
  <c r="O65" i="9"/>
  <c r="Q64" i="9"/>
  <c r="O64" i="9"/>
  <c r="Q63" i="9"/>
  <c r="O63" i="9"/>
  <c r="Q62" i="9"/>
  <c r="O62" i="9"/>
  <c r="Q61" i="9"/>
  <c r="O61" i="9"/>
  <c r="Q60" i="9"/>
  <c r="O60" i="9"/>
  <c r="Q59" i="9"/>
  <c r="O59" i="9"/>
  <c r="Q58" i="9"/>
  <c r="O58" i="9"/>
  <c r="Q57" i="9"/>
  <c r="O57" i="9"/>
  <c r="Q56" i="9"/>
  <c r="O56" i="9"/>
  <c r="Q55" i="9"/>
  <c r="O55" i="9"/>
  <c r="Q54" i="9"/>
  <c r="O54" i="9"/>
  <c r="Q53" i="9"/>
  <c r="O53" i="9"/>
  <c r="Q52" i="9"/>
  <c r="O52" i="9"/>
  <c r="Q51" i="9"/>
  <c r="O51" i="9"/>
  <c r="Q50" i="9"/>
  <c r="O50" i="9"/>
  <c r="Q49" i="9"/>
  <c r="O49" i="9"/>
  <c r="Q48" i="9"/>
  <c r="O48" i="9"/>
  <c r="Q47" i="9"/>
  <c r="O47" i="9"/>
  <c r="Q46" i="9"/>
  <c r="O46" i="9"/>
  <c r="Q45" i="9"/>
  <c r="O45" i="9"/>
  <c r="Q44" i="9"/>
  <c r="O44" i="9"/>
  <c r="Q43" i="9"/>
  <c r="O43" i="9"/>
  <c r="Q42" i="9"/>
  <c r="O42" i="9"/>
  <c r="Q41" i="9"/>
  <c r="O41" i="9"/>
  <c r="Q40" i="9"/>
  <c r="O40" i="9"/>
  <c r="Q39" i="9"/>
  <c r="O39" i="9"/>
  <c r="Q38" i="9"/>
  <c r="O38" i="9"/>
  <c r="Q37" i="9"/>
  <c r="O37" i="9"/>
  <c r="Q36" i="9"/>
  <c r="O36" i="9"/>
  <c r="Q35" i="9"/>
  <c r="O35" i="9"/>
  <c r="Q34" i="9"/>
  <c r="O34" i="9"/>
  <c r="Q33" i="9"/>
  <c r="O33" i="9"/>
  <c r="Q32" i="9"/>
  <c r="O32" i="9"/>
  <c r="Q31" i="9"/>
  <c r="O31" i="9"/>
  <c r="Q30" i="9"/>
  <c r="O30" i="9"/>
  <c r="Q29" i="9"/>
  <c r="O29" i="9"/>
  <c r="Q28" i="9"/>
  <c r="O28" i="9"/>
  <c r="Q27" i="9"/>
  <c r="O27" i="9"/>
  <c r="Q26" i="9"/>
  <c r="O26" i="9"/>
  <c r="Q25" i="9"/>
  <c r="O25" i="9"/>
  <c r="Q24" i="9"/>
  <c r="O24" i="9"/>
  <c r="Q23" i="9"/>
  <c r="O23" i="9"/>
  <c r="Q22" i="9"/>
  <c r="O22" i="9"/>
  <c r="Q21" i="9"/>
  <c r="O21" i="9"/>
  <c r="Q20" i="9"/>
  <c r="O20" i="9"/>
  <c r="Q19" i="9"/>
  <c r="O19" i="9"/>
  <c r="Q18" i="9"/>
  <c r="O18" i="9"/>
  <c r="Q17" i="9"/>
  <c r="O17" i="9"/>
  <c r="Q16" i="9"/>
  <c r="O16" i="9"/>
  <c r="Q15" i="9"/>
  <c r="O15" i="9"/>
  <c r="O9" i="9" s="1"/>
  <c r="Q514" i="10"/>
  <c r="O514" i="10"/>
  <c r="Q513" i="10"/>
  <c r="O513" i="10"/>
  <c r="Q512" i="10"/>
  <c r="O512" i="10"/>
  <c r="Q511" i="10"/>
  <c r="O511" i="10"/>
  <c r="Q510" i="10"/>
  <c r="O510" i="10"/>
  <c r="Q509" i="10"/>
  <c r="O509" i="10"/>
  <c r="Q508" i="10"/>
  <c r="O508" i="10"/>
  <c r="Q507" i="10"/>
  <c r="O507" i="10"/>
  <c r="Q506" i="10"/>
  <c r="O506" i="10"/>
  <c r="Q505" i="10"/>
  <c r="O505" i="10"/>
  <c r="Q504" i="10"/>
  <c r="O504" i="10"/>
  <c r="Q503" i="10"/>
  <c r="O503" i="10"/>
  <c r="Q502" i="10"/>
  <c r="O502" i="10"/>
  <c r="Q501" i="10"/>
  <c r="O501" i="10"/>
  <c r="Q500" i="10"/>
  <c r="O500" i="10"/>
  <c r="Q499" i="10"/>
  <c r="O499" i="10"/>
  <c r="Q498" i="10"/>
  <c r="O498" i="10"/>
  <c r="Q497" i="10"/>
  <c r="O497" i="10"/>
  <c r="Q496" i="10"/>
  <c r="O496" i="10"/>
  <c r="Q495" i="10"/>
  <c r="O495" i="10"/>
  <c r="Q494" i="10"/>
  <c r="O494" i="10"/>
  <c r="Q493" i="10"/>
  <c r="O493" i="10"/>
  <c r="Q492" i="10"/>
  <c r="O492" i="10"/>
  <c r="Q491" i="10"/>
  <c r="O491" i="10"/>
  <c r="Q490" i="10"/>
  <c r="O490" i="10"/>
  <c r="Q489" i="10"/>
  <c r="O489" i="10"/>
  <c r="Q488" i="10"/>
  <c r="O488" i="10"/>
  <c r="Q487" i="10"/>
  <c r="O487" i="10"/>
  <c r="Q486" i="10"/>
  <c r="O486" i="10"/>
  <c r="Q485" i="10"/>
  <c r="O485" i="10"/>
  <c r="Q484" i="10"/>
  <c r="O484" i="10"/>
  <c r="Q483" i="10"/>
  <c r="O483" i="10"/>
  <c r="Q482" i="10"/>
  <c r="O482" i="10"/>
  <c r="Q481" i="10"/>
  <c r="O481" i="10"/>
  <c r="Q480" i="10"/>
  <c r="O480" i="10"/>
  <c r="Q479" i="10"/>
  <c r="O479" i="10"/>
  <c r="Q478" i="10"/>
  <c r="O478" i="10"/>
  <c r="Q477" i="10"/>
  <c r="O477" i="10"/>
  <c r="Q476" i="10"/>
  <c r="O476" i="10"/>
  <c r="Q475" i="10"/>
  <c r="O475" i="10"/>
  <c r="Q474" i="10"/>
  <c r="O474" i="10"/>
  <c r="Q473" i="10"/>
  <c r="O473" i="10"/>
  <c r="Q472" i="10"/>
  <c r="O472" i="10"/>
  <c r="Q471" i="10"/>
  <c r="O471" i="10"/>
  <c r="Q470" i="10"/>
  <c r="O470" i="10"/>
  <c r="Q469" i="10"/>
  <c r="O469" i="10"/>
  <c r="Q468" i="10"/>
  <c r="O468" i="10"/>
  <c r="Q467" i="10"/>
  <c r="O467" i="10"/>
  <c r="Q466" i="10"/>
  <c r="O466" i="10"/>
  <c r="Q465" i="10"/>
  <c r="O465" i="10"/>
  <c r="Q464" i="10"/>
  <c r="O464" i="10"/>
  <c r="Q463" i="10"/>
  <c r="O463" i="10"/>
  <c r="Q462" i="10"/>
  <c r="O462" i="10"/>
  <c r="Q461" i="10"/>
  <c r="O461" i="10"/>
  <c r="Q460" i="10"/>
  <c r="O460" i="10"/>
  <c r="Q459" i="10"/>
  <c r="O459" i="10"/>
  <c r="Q458" i="10"/>
  <c r="O458" i="10"/>
  <c r="Q457" i="10"/>
  <c r="O457" i="10"/>
  <c r="Q456" i="10"/>
  <c r="O456" i="10"/>
  <c r="Q455" i="10"/>
  <c r="O455" i="10"/>
  <c r="Q454" i="10"/>
  <c r="O454" i="10"/>
  <c r="Q453" i="10"/>
  <c r="O453" i="10"/>
  <c r="Q452" i="10"/>
  <c r="O452" i="10"/>
  <c r="Q451" i="10"/>
  <c r="O451" i="10"/>
  <c r="Q450" i="10"/>
  <c r="O450" i="10"/>
  <c r="Q449" i="10"/>
  <c r="O449" i="10"/>
  <c r="Q448" i="10"/>
  <c r="O448" i="10"/>
  <c r="Q447" i="10"/>
  <c r="O447" i="10"/>
  <c r="Q446" i="10"/>
  <c r="O446" i="10"/>
  <c r="Q445" i="10"/>
  <c r="O445" i="10"/>
  <c r="Q444" i="10"/>
  <c r="O444" i="10"/>
  <c r="Q443" i="10"/>
  <c r="O443" i="10"/>
  <c r="Q442" i="10"/>
  <c r="O442" i="10"/>
  <c r="Q441" i="10"/>
  <c r="O441" i="10"/>
  <c r="Q440" i="10"/>
  <c r="O440" i="10"/>
  <c r="Q439" i="10"/>
  <c r="O439" i="10"/>
  <c r="Q438" i="10"/>
  <c r="O438" i="10"/>
  <c r="Q437" i="10"/>
  <c r="O437" i="10"/>
  <c r="Q436" i="10"/>
  <c r="O436" i="10"/>
  <c r="Q435" i="10"/>
  <c r="O435" i="10"/>
  <c r="Q434" i="10"/>
  <c r="O434" i="10"/>
  <c r="Q433" i="10"/>
  <c r="O433" i="10"/>
  <c r="Q432" i="10"/>
  <c r="O432" i="10"/>
  <c r="Q431" i="10"/>
  <c r="O431" i="10"/>
  <c r="Q430" i="10"/>
  <c r="O430" i="10"/>
  <c r="Q429" i="10"/>
  <c r="O429" i="10"/>
  <c r="Q428" i="10"/>
  <c r="O428" i="10"/>
  <c r="Q427" i="10"/>
  <c r="O427" i="10"/>
  <c r="Q426" i="10"/>
  <c r="O426" i="10"/>
  <c r="Q425" i="10"/>
  <c r="O425" i="10"/>
  <c r="Q424" i="10"/>
  <c r="O424" i="10"/>
  <c r="Q423" i="10"/>
  <c r="O423" i="10"/>
  <c r="Q422" i="10"/>
  <c r="O422" i="10"/>
  <c r="Q421" i="10"/>
  <c r="O421" i="10"/>
  <c r="Q420" i="10"/>
  <c r="O420" i="10"/>
  <c r="Q419" i="10"/>
  <c r="O419" i="10"/>
  <c r="Q418" i="10"/>
  <c r="O418" i="10"/>
  <c r="Q417" i="10"/>
  <c r="O417" i="10"/>
  <c r="Q416" i="10"/>
  <c r="O416" i="10"/>
  <c r="Q415" i="10"/>
  <c r="O415" i="10"/>
  <c r="Q414" i="10"/>
  <c r="O414" i="10"/>
  <c r="Q413" i="10"/>
  <c r="O413" i="10"/>
  <c r="Q412" i="10"/>
  <c r="O412" i="10"/>
  <c r="Q411" i="10"/>
  <c r="O411" i="10"/>
  <c r="Q410" i="10"/>
  <c r="O410" i="10"/>
  <c r="Q409" i="10"/>
  <c r="O409" i="10"/>
  <c r="Q408" i="10"/>
  <c r="O408" i="10"/>
  <c r="Q407" i="10"/>
  <c r="O407" i="10"/>
  <c r="Q406" i="10"/>
  <c r="O406" i="10"/>
  <c r="Q405" i="10"/>
  <c r="O405" i="10"/>
  <c r="Q404" i="10"/>
  <c r="O404" i="10"/>
  <c r="Q403" i="10"/>
  <c r="O403" i="10"/>
  <c r="Q402" i="10"/>
  <c r="O402" i="10"/>
  <c r="Q401" i="10"/>
  <c r="O401" i="10"/>
  <c r="Q400" i="10"/>
  <c r="O400" i="10"/>
  <c r="Q399" i="10"/>
  <c r="O399" i="10"/>
  <c r="Q398" i="10"/>
  <c r="O398" i="10"/>
  <c r="Q397" i="10"/>
  <c r="O397" i="10"/>
  <c r="Q396" i="10"/>
  <c r="O396" i="10"/>
  <c r="Q395" i="10"/>
  <c r="O395" i="10"/>
  <c r="Q394" i="10"/>
  <c r="O394" i="10"/>
  <c r="Q393" i="10"/>
  <c r="O393" i="10"/>
  <c r="Q392" i="10"/>
  <c r="O392" i="10"/>
  <c r="Q391" i="10"/>
  <c r="O391" i="10"/>
  <c r="Q390" i="10"/>
  <c r="O390" i="10"/>
  <c r="Q389" i="10"/>
  <c r="O389" i="10"/>
  <c r="Q388" i="10"/>
  <c r="O388" i="10"/>
  <c r="Q387" i="10"/>
  <c r="O387" i="10"/>
  <c r="Q386" i="10"/>
  <c r="O386" i="10"/>
  <c r="Q385" i="10"/>
  <c r="O385" i="10"/>
  <c r="Q384" i="10"/>
  <c r="O384" i="10"/>
  <c r="Q383" i="10"/>
  <c r="O383" i="10"/>
  <c r="Q382" i="10"/>
  <c r="O382" i="10"/>
  <c r="Q381" i="10"/>
  <c r="O381" i="10"/>
  <c r="Q380" i="10"/>
  <c r="O380" i="10"/>
  <c r="Q379" i="10"/>
  <c r="O379" i="10"/>
  <c r="Q378" i="10"/>
  <c r="O378" i="10"/>
  <c r="Q377" i="10"/>
  <c r="O377" i="10"/>
  <c r="Q376" i="10"/>
  <c r="O376" i="10"/>
  <c r="Q375" i="10"/>
  <c r="O375" i="10"/>
  <c r="Q374" i="10"/>
  <c r="O374" i="10"/>
  <c r="Q373" i="10"/>
  <c r="O373" i="10"/>
  <c r="Q372" i="10"/>
  <c r="O372" i="10"/>
  <c r="Q371" i="10"/>
  <c r="O371" i="10"/>
  <c r="Q370" i="10"/>
  <c r="O370" i="10"/>
  <c r="Q369" i="10"/>
  <c r="O369" i="10"/>
  <c r="Q368" i="10"/>
  <c r="O368" i="10"/>
  <c r="Q367" i="10"/>
  <c r="O367" i="10"/>
  <c r="Q366" i="10"/>
  <c r="O366" i="10"/>
  <c r="Q365" i="10"/>
  <c r="O365" i="10"/>
  <c r="Q364" i="10"/>
  <c r="O364" i="10"/>
  <c r="Q363" i="10"/>
  <c r="O363" i="10"/>
  <c r="Q362" i="10"/>
  <c r="O362" i="10"/>
  <c r="Q361" i="10"/>
  <c r="O361" i="10"/>
  <c r="Q360" i="10"/>
  <c r="O360" i="10"/>
  <c r="Q359" i="10"/>
  <c r="O359" i="10"/>
  <c r="Q358" i="10"/>
  <c r="O358" i="10"/>
  <c r="Q357" i="10"/>
  <c r="O357" i="10"/>
  <c r="Q356" i="10"/>
  <c r="O356" i="10"/>
  <c r="Q355" i="10"/>
  <c r="O355" i="10"/>
  <c r="Q354" i="10"/>
  <c r="O354" i="10"/>
  <c r="Q353" i="10"/>
  <c r="O353" i="10"/>
  <c r="Q352" i="10"/>
  <c r="O352" i="10"/>
  <c r="Q351" i="10"/>
  <c r="O351" i="10"/>
  <c r="Q350" i="10"/>
  <c r="O350" i="10"/>
  <c r="Q349" i="10"/>
  <c r="O349" i="10"/>
  <c r="Q348" i="10"/>
  <c r="O348" i="10"/>
  <c r="Q347" i="10"/>
  <c r="O347" i="10"/>
  <c r="Q346" i="10"/>
  <c r="O346" i="10"/>
  <c r="Q345" i="10"/>
  <c r="O345" i="10"/>
  <c r="Q344" i="10"/>
  <c r="O344" i="10"/>
  <c r="Q343" i="10"/>
  <c r="O343" i="10"/>
  <c r="Q342" i="10"/>
  <c r="O342" i="10"/>
  <c r="Q341" i="10"/>
  <c r="O341" i="10"/>
  <c r="Q340" i="10"/>
  <c r="O340" i="10"/>
  <c r="Q339" i="10"/>
  <c r="O339" i="10"/>
  <c r="Q338" i="10"/>
  <c r="O338" i="10"/>
  <c r="Q337" i="10"/>
  <c r="O337" i="10"/>
  <c r="Q336" i="10"/>
  <c r="O336" i="10"/>
  <c r="Q335" i="10"/>
  <c r="O335" i="10"/>
  <c r="Q334" i="10"/>
  <c r="O334" i="10"/>
  <c r="Q333" i="10"/>
  <c r="O333" i="10"/>
  <c r="Q332" i="10"/>
  <c r="O332" i="10"/>
  <c r="Q331" i="10"/>
  <c r="O331" i="10"/>
  <c r="Q330" i="10"/>
  <c r="O330" i="10"/>
  <c r="Q329" i="10"/>
  <c r="O329" i="10"/>
  <c r="Q328" i="10"/>
  <c r="O328" i="10"/>
  <c r="Q327" i="10"/>
  <c r="O327" i="10"/>
  <c r="Q326" i="10"/>
  <c r="O326" i="10"/>
  <c r="Q325" i="10"/>
  <c r="O325" i="10"/>
  <c r="Q324" i="10"/>
  <c r="O324" i="10"/>
  <c r="Q323" i="10"/>
  <c r="O323" i="10"/>
  <c r="Q322" i="10"/>
  <c r="O322" i="10"/>
  <c r="Q321" i="10"/>
  <c r="O321" i="10"/>
  <c r="Q320" i="10"/>
  <c r="O320" i="10"/>
  <c r="Q319" i="10"/>
  <c r="O319" i="10"/>
  <c r="Q318" i="10"/>
  <c r="O318" i="10"/>
  <c r="Q317" i="10"/>
  <c r="O317" i="10"/>
  <c r="Q316" i="10"/>
  <c r="O316" i="10"/>
  <c r="Q315" i="10"/>
  <c r="O315" i="10"/>
  <c r="Q314" i="10"/>
  <c r="O314" i="10"/>
  <c r="Q313" i="10"/>
  <c r="O313" i="10"/>
  <c r="Q312" i="10"/>
  <c r="O312" i="10"/>
  <c r="Q311" i="10"/>
  <c r="O311" i="10"/>
  <c r="Q310" i="10"/>
  <c r="O310" i="10"/>
  <c r="Q309" i="10"/>
  <c r="O309" i="10"/>
  <c r="Q308" i="10"/>
  <c r="O308" i="10"/>
  <c r="Q307" i="10"/>
  <c r="O307" i="10"/>
  <c r="Q306" i="10"/>
  <c r="O306" i="10"/>
  <c r="Q305" i="10"/>
  <c r="O305" i="10"/>
  <c r="Q304" i="10"/>
  <c r="O304" i="10"/>
  <c r="Q303" i="10"/>
  <c r="O303" i="10"/>
  <c r="Q302" i="10"/>
  <c r="O302" i="10"/>
  <c r="Q301" i="10"/>
  <c r="O301" i="10"/>
  <c r="Q300" i="10"/>
  <c r="O300" i="10"/>
  <c r="Q299" i="10"/>
  <c r="O299" i="10"/>
  <c r="Q298" i="10"/>
  <c r="O298" i="10"/>
  <c r="Q297" i="10"/>
  <c r="O297" i="10"/>
  <c r="Q296" i="10"/>
  <c r="O296" i="10"/>
  <c r="Q295" i="10"/>
  <c r="O295" i="10"/>
  <c r="Q294" i="10"/>
  <c r="O294" i="10"/>
  <c r="Q293" i="10"/>
  <c r="O293" i="10"/>
  <c r="Q292" i="10"/>
  <c r="O292" i="10"/>
  <c r="Q291" i="10"/>
  <c r="O291" i="10"/>
  <c r="Q290" i="10"/>
  <c r="O290" i="10"/>
  <c r="Q289" i="10"/>
  <c r="O289" i="10"/>
  <c r="Q288" i="10"/>
  <c r="O288" i="10"/>
  <c r="Q287" i="10"/>
  <c r="O287" i="10"/>
  <c r="Q286" i="10"/>
  <c r="O286" i="10"/>
  <c r="Q285" i="10"/>
  <c r="O285" i="10"/>
  <c r="Q284" i="10"/>
  <c r="O284" i="10"/>
  <c r="Q283" i="10"/>
  <c r="O283" i="10"/>
  <c r="Q282" i="10"/>
  <c r="O282" i="10"/>
  <c r="Q281" i="10"/>
  <c r="O281" i="10"/>
  <c r="Q280" i="10"/>
  <c r="O280" i="10"/>
  <c r="Q279" i="10"/>
  <c r="O279" i="10"/>
  <c r="Q278" i="10"/>
  <c r="O278" i="10"/>
  <c r="Q277" i="10"/>
  <c r="O277" i="10"/>
  <c r="Q276" i="10"/>
  <c r="O276" i="10"/>
  <c r="Q275" i="10"/>
  <c r="O275" i="10"/>
  <c r="Q274" i="10"/>
  <c r="O274" i="10"/>
  <c r="Q273" i="10"/>
  <c r="O273" i="10"/>
  <c r="Q272" i="10"/>
  <c r="O272" i="10"/>
  <c r="Q271" i="10"/>
  <c r="O271" i="10"/>
  <c r="Q270" i="10"/>
  <c r="O270" i="10"/>
  <c r="Q269" i="10"/>
  <c r="O269" i="10"/>
  <c r="Q268" i="10"/>
  <c r="O268" i="10"/>
  <c r="Q267" i="10"/>
  <c r="O267" i="10"/>
  <c r="Q266" i="10"/>
  <c r="O266" i="10"/>
  <c r="Q265" i="10"/>
  <c r="O265" i="10"/>
  <c r="Q264" i="10"/>
  <c r="O264" i="10"/>
  <c r="Q263" i="10"/>
  <c r="O263" i="10"/>
  <c r="Q262" i="10"/>
  <c r="O262" i="10"/>
  <c r="Q261" i="10"/>
  <c r="O261" i="10"/>
  <c r="Q260" i="10"/>
  <c r="O260" i="10"/>
  <c r="Q259" i="10"/>
  <c r="O259" i="10"/>
  <c r="Q258" i="10"/>
  <c r="O258" i="10"/>
  <c r="Q257" i="10"/>
  <c r="O257" i="10"/>
  <c r="Q256" i="10"/>
  <c r="O256" i="10"/>
  <c r="Q255" i="10"/>
  <c r="O255" i="10"/>
  <c r="Q254" i="10"/>
  <c r="O254" i="10"/>
  <c r="Q253" i="10"/>
  <c r="O253" i="10"/>
  <c r="Q252" i="10"/>
  <c r="O252" i="10"/>
  <c r="Q251" i="10"/>
  <c r="O251" i="10"/>
  <c r="Q250" i="10"/>
  <c r="O250" i="10"/>
  <c r="Q249" i="10"/>
  <c r="O249" i="10"/>
  <c r="Q248" i="10"/>
  <c r="O248" i="10"/>
  <c r="Q247" i="10"/>
  <c r="O247" i="10"/>
  <c r="Q246" i="10"/>
  <c r="O246" i="10"/>
  <c r="Q245" i="10"/>
  <c r="O245" i="10"/>
  <c r="Q244" i="10"/>
  <c r="O244" i="10"/>
  <c r="Q243" i="10"/>
  <c r="O243" i="10"/>
  <c r="Q242" i="10"/>
  <c r="O242" i="10"/>
  <c r="Q241" i="10"/>
  <c r="O241" i="10"/>
  <c r="Q240" i="10"/>
  <c r="O240" i="10"/>
  <c r="Q239" i="10"/>
  <c r="O239" i="10"/>
  <c r="Q238" i="10"/>
  <c r="O238" i="10"/>
  <c r="Q237" i="10"/>
  <c r="O237" i="10"/>
  <c r="Q236" i="10"/>
  <c r="O236" i="10"/>
  <c r="Q235" i="10"/>
  <c r="O235" i="10"/>
  <c r="Q234" i="10"/>
  <c r="O234" i="10"/>
  <c r="Q233" i="10"/>
  <c r="O233" i="10"/>
  <c r="Q232" i="10"/>
  <c r="O232" i="10"/>
  <c r="Q231" i="10"/>
  <c r="O231" i="10"/>
  <c r="Q230" i="10"/>
  <c r="O230" i="10"/>
  <c r="Q229" i="10"/>
  <c r="O229" i="10"/>
  <c r="Q228" i="10"/>
  <c r="O228" i="10"/>
  <c r="Q227" i="10"/>
  <c r="O227" i="10"/>
  <c r="Q226" i="10"/>
  <c r="O226" i="10"/>
  <c r="Q225" i="10"/>
  <c r="O225" i="10"/>
  <c r="Q224" i="10"/>
  <c r="O224" i="10"/>
  <c r="Q223" i="10"/>
  <c r="O223" i="10"/>
  <c r="Q222" i="10"/>
  <c r="O222" i="10"/>
  <c r="Q221" i="10"/>
  <c r="O221" i="10"/>
  <c r="Q220" i="10"/>
  <c r="O220" i="10"/>
  <c r="Q219" i="10"/>
  <c r="O219" i="10"/>
  <c r="Q218" i="10"/>
  <c r="O218" i="10"/>
  <c r="Q217" i="10"/>
  <c r="O217" i="10"/>
  <c r="Q216" i="10"/>
  <c r="O216" i="10"/>
  <c r="Q215" i="10"/>
  <c r="O215" i="10"/>
  <c r="Q214" i="10"/>
  <c r="O214" i="10"/>
  <c r="Q213" i="10"/>
  <c r="O213" i="10"/>
  <c r="Q212" i="10"/>
  <c r="O212" i="10"/>
  <c r="Q211" i="10"/>
  <c r="O211" i="10"/>
  <c r="Q210" i="10"/>
  <c r="O210" i="10"/>
  <c r="Q209" i="10"/>
  <c r="O209" i="10"/>
  <c r="Q208" i="10"/>
  <c r="O208" i="10"/>
  <c r="Q207" i="10"/>
  <c r="O207" i="10"/>
  <c r="Q206" i="10"/>
  <c r="O206" i="10"/>
  <c r="Q205" i="10"/>
  <c r="O205" i="10"/>
  <c r="Q204" i="10"/>
  <c r="O204" i="10"/>
  <c r="Q203" i="10"/>
  <c r="O203" i="10"/>
  <c r="Q202" i="10"/>
  <c r="O202" i="10"/>
  <c r="Q201" i="10"/>
  <c r="O201" i="10"/>
  <c r="Q200" i="10"/>
  <c r="O200" i="10"/>
  <c r="Q199" i="10"/>
  <c r="O199" i="10"/>
  <c r="Q198" i="10"/>
  <c r="O198" i="10"/>
  <c r="Q197" i="10"/>
  <c r="O197" i="10"/>
  <c r="Q196" i="10"/>
  <c r="O196" i="10"/>
  <c r="Q195" i="10"/>
  <c r="O195" i="10"/>
  <c r="Q194" i="10"/>
  <c r="O194" i="10"/>
  <c r="Q193" i="10"/>
  <c r="O193" i="10"/>
  <c r="Q192" i="10"/>
  <c r="O192" i="10"/>
  <c r="Q191" i="10"/>
  <c r="O191" i="10"/>
  <c r="Q190" i="10"/>
  <c r="O190" i="10"/>
  <c r="Q189" i="10"/>
  <c r="O189" i="10"/>
  <c r="Q188" i="10"/>
  <c r="O188" i="10"/>
  <c r="Q187" i="10"/>
  <c r="O187" i="10"/>
  <c r="Q186" i="10"/>
  <c r="O186" i="10"/>
  <c r="Q185" i="10"/>
  <c r="O185" i="10"/>
  <c r="Q184" i="10"/>
  <c r="O184" i="10"/>
  <c r="Q183" i="10"/>
  <c r="O183" i="10"/>
  <c r="Q182" i="10"/>
  <c r="O182" i="10"/>
  <c r="Q181" i="10"/>
  <c r="O181" i="10"/>
  <c r="Q180" i="10"/>
  <c r="O180" i="10"/>
  <c r="Q179" i="10"/>
  <c r="O179" i="10"/>
  <c r="Q178" i="10"/>
  <c r="O178" i="10"/>
  <c r="Q177" i="10"/>
  <c r="O177" i="10"/>
  <c r="Q176" i="10"/>
  <c r="O176" i="10"/>
  <c r="Q175" i="10"/>
  <c r="O175" i="10"/>
  <c r="Q174" i="10"/>
  <c r="O174" i="10"/>
  <c r="Q173" i="10"/>
  <c r="O173" i="10"/>
  <c r="Q172" i="10"/>
  <c r="O172" i="10"/>
  <c r="Q171" i="10"/>
  <c r="O171" i="10"/>
  <c r="Q170" i="10"/>
  <c r="O170" i="10"/>
  <c r="Q169" i="10"/>
  <c r="O169" i="10"/>
  <c r="Q168" i="10"/>
  <c r="O168" i="10"/>
  <c r="Q167" i="10"/>
  <c r="O167" i="10"/>
  <c r="Q166" i="10"/>
  <c r="O166" i="10"/>
  <c r="Q165" i="10"/>
  <c r="O165" i="10"/>
  <c r="Q164" i="10"/>
  <c r="O164" i="10"/>
  <c r="Q163" i="10"/>
  <c r="O163" i="10"/>
  <c r="Q162" i="10"/>
  <c r="O162" i="10"/>
  <c r="Q161" i="10"/>
  <c r="O161" i="10"/>
  <c r="Q160" i="10"/>
  <c r="O160" i="10"/>
  <c r="Q159" i="10"/>
  <c r="O159" i="10"/>
  <c r="Q158" i="10"/>
  <c r="O158" i="10"/>
  <c r="Q157" i="10"/>
  <c r="O157" i="10"/>
  <c r="Q156" i="10"/>
  <c r="O156" i="10"/>
  <c r="Q155" i="10"/>
  <c r="O155" i="10"/>
  <c r="Q154" i="10"/>
  <c r="O154" i="10"/>
  <c r="Q153" i="10"/>
  <c r="O153" i="10"/>
  <c r="Q152" i="10"/>
  <c r="O152" i="10"/>
  <c r="Q151" i="10"/>
  <c r="O151" i="10"/>
  <c r="Q150" i="10"/>
  <c r="O150" i="10"/>
  <c r="Q149" i="10"/>
  <c r="O149" i="10"/>
  <c r="Q148" i="10"/>
  <c r="O148" i="10"/>
  <c r="Q147" i="10"/>
  <c r="O147" i="10"/>
  <c r="Q146" i="10"/>
  <c r="O146" i="10"/>
  <c r="Q145" i="10"/>
  <c r="O145" i="10"/>
  <c r="Q144" i="10"/>
  <c r="O144" i="10"/>
  <c r="Q143" i="10"/>
  <c r="O143" i="10"/>
  <c r="Q142" i="10"/>
  <c r="O142" i="10"/>
  <c r="Q141" i="10"/>
  <c r="O141" i="10"/>
  <c r="Q140" i="10"/>
  <c r="O140" i="10"/>
  <c r="Q139" i="10"/>
  <c r="O139" i="10"/>
  <c r="Q138" i="10"/>
  <c r="O138" i="10"/>
  <c r="Q137" i="10"/>
  <c r="O137" i="10"/>
  <c r="Q136" i="10"/>
  <c r="O136" i="10"/>
  <c r="Q135" i="10"/>
  <c r="O135" i="10"/>
  <c r="Q134" i="10"/>
  <c r="O134" i="10"/>
  <c r="Q133" i="10"/>
  <c r="O133" i="10"/>
  <c r="Q132" i="10"/>
  <c r="O132" i="10"/>
  <c r="Q131" i="10"/>
  <c r="O131" i="10"/>
  <c r="Q130" i="10"/>
  <c r="O130" i="10"/>
  <c r="Q129" i="10"/>
  <c r="O129" i="10"/>
  <c r="Q128" i="10"/>
  <c r="O128" i="10"/>
  <c r="Q127" i="10"/>
  <c r="O127" i="10"/>
  <c r="Q126" i="10"/>
  <c r="O126" i="10"/>
  <c r="Q125" i="10"/>
  <c r="O125" i="10"/>
  <c r="Q124" i="10"/>
  <c r="O124" i="10"/>
  <c r="Q123" i="10"/>
  <c r="O123" i="10"/>
  <c r="Q122" i="10"/>
  <c r="O122" i="10"/>
  <c r="Q121" i="10"/>
  <c r="O121" i="10"/>
  <c r="Q120" i="10"/>
  <c r="O120" i="10"/>
  <c r="Q119" i="10"/>
  <c r="O119" i="10"/>
  <c r="Q118" i="10"/>
  <c r="O118" i="10"/>
  <c r="Q117" i="10"/>
  <c r="O117" i="10"/>
  <c r="Q116" i="10"/>
  <c r="O116" i="10"/>
  <c r="Q115" i="10"/>
  <c r="O115" i="10"/>
  <c r="Q114" i="10"/>
  <c r="O114" i="10"/>
  <c r="Q113" i="10"/>
  <c r="O113" i="10"/>
  <c r="Q112" i="10"/>
  <c r="O112" i="10"/>
  <c r="Q111" i="10"/>
  <c r="O111" i="10"/>
  <c r="Q110" i="10"/>
  <c r="O110" i="10"/>
  <c r="Q109" i="10"/>
  <c r="O109" i="10"/>
  <c r="Q108" i="10"/>
  <c r="O108" i="10"/>
  <c r="Q107" i="10"/>
  <c r="O107" i="10"/>
  <c r="Q106" i="10"/>
  <c r="O106" i="10"/>
  <c r="Q105" i="10"/>
  <c r="O105" i="10"/>
  <c r="Q104" i="10"/>
  <c r="O104" i="10"/>
  <c r="Q103" i="10"/>
  <c r="O103" i="10"/>
  <c r="Q102" i="10"/>
  <c r="O102" i="10"/>
  <c r="Q101" i="10"/>
  <c r="O101" i="10"/>
  <c r="Q100" i="10"/>
  <c r="O100" i="10"/>
  <c r="Q99" i="10"/>
  <c r="O99" i="10"/>
  <c r="Q98" i="10"/>
  <c r="O98" i="10"/>
  <c r="Q97" i="10"/>
  <c r="O97" i="10"/>
  <c r="Q96" i="10"/>
  <c r="O96" i="10"/>
  <c r="Q95" i="10"/>
  <c r="O95" i="10"/>
  <c r="Q94" i="10"/>
  <c r="O94" i="10"/>
  <c r="Q93" i="10"/>
  <c r="O93" i="10"/>
  <c r="Q92" i="10"/>
  <c r="O92" i="10"/>
  <c r="Q91" i="10"/>
  <c r="O91" i="10"/>
  <c r="Q90" i="10"/>
  <c r="O90" i="10"/>
  <c r="Q89" i="10"/>
  <c r="O89" i="10"/>
  <c r="Q88" i="10"/>
  <c r="O88" i="10"/>
  <c r="Q87" i="10"/>
  <c r="O87" i="10"/>
  <c r="Q86" i="10"/>
  <c r="O86" i="10"/>
  <c r="Q85" i="10"/>
  <c r="O85" i="10"/>
  <c r="Q84" i="10"/>
  <c r="O84" i="10"/>
  <c r="Q83" i="10"/>
  <c r="O83" i="10"/>
  <c r="Q82" i="10"/>
  <c r="O82" i="10"/>
  <c r="Q81" i="10"/>
  <c r="O81" i="10"/>
  <c r="Q80" i="10"/>
  <c r="O80" i="10"/>
  <c r="Q79" i="10"/>
  <c r="O79" i="10"/>
  <c r="Q78" i="10"/>
  <c r="O78" i="10"/>
  <c r="Q77" i="10"/>
  <c r="O77" i="10"/>
  <c r="Q76" i="10"/>
  <c r="O76" i="10"/>
  <c r="Q75" i="10"/>
  <c r="O75" i="10"/>
  <c r="Q74" i="10"/>
  <c r="O74" i="10"/>
  <c r="Q73" i="10"/>
  <c r="O73" i="10"/>
  <c r="Q72" i="10"/>
  <c r="O72" i="10"/>
  <c r="Q71" i="10"/>
  <c r="O71" i="10"/>
  <c r="Q70" i="10"/>
  <c r="O70" i="10"/>
  <c r="Q69" i="10"/>
  <c r="O69" i="10"/>
  <c r="Q68" i="10"/>
  <c r="O68" i="10"/>
  <c r="Q67" i="10"/>
  <c r="O67" i="10"/>
  <c r="Q66" i="10"/>
  <c r="O66" i="10"/>
  <c r="Q65" i="10"/>
  <c r="O65" i="10"/>
  <c r="Q64" i="10"/>
  <c r="O64" i="10"/>
  <c r="Q63" i="10"/>
  <c r="O63" i="10"/>
  <c r="Q62" i="10"/>
  <c r="O62" i="10"/>
  <c r="Q61" i="10"/>
  <c r="O61" i="10"/>
  <c r="Q60" i="10"/>
  <c r="O60" i="10"/>
  <c r="Q59" i="10"/>
  <c r="O59" i="10"/>
  <c r="Q58" i="10"/>
  <c r="O58" i="10"/>
  <c r="Q57" i="10"/>
  <c r="O57" i="10"/>
  <c r="Q56" i="10"/>
  <c r="O56" i="10"/>
  <c r="Q55" i="10"/>
  <c r="O55" i="10"/>
  <c r="Q54" i="10"/>
  <c r="O54" i="10"/>
  <c r="Q53" i="10"/>
  <c r="O53" i="10"/>
  <c r="Q52" i="10"/>
  <c r="O52" i="10"/>
  <c r="Q51" i="10"/>
  <c r="O51" i="10"/>
  <c r="Q50" i="10"/>
  <c r="O50" i="10"/>
  <c r="Q49" i="10"/>
  <c r="O49" i="10"/>
  <c r="Q48" i="10"/>
  <c r="O48" i="10"/>
  <c r="Q47" i="10"/>
  <c r="O47" i="10"/>
  <c r="Q46" i="10"/>
  <c r="O46" i="10"/>
  <c r="Q45" i="10"/>
  <c r="O45" i="10"/>
  <c r="Q44" i="10"/>
  <c r="O44" i="10"/>
  <c r="Q43" i="10"/>
  <c r="O43" i="10"/>
  <c r="Q42" i="10"/>
  <c r="O42" i="10"/>
  <c r="Q41" i="10"/>
  <c r="O41" i="10"/>
  <c r="Q40" i="10"/>
  <c r="O40" i="10"/>
  <c r="Q39" i="10"/>
  <c r="O39" i="10"/>
  <c r="Q38" i="10"/>
  <c r="O38" i="10"/>
  <c r="Q37" i="10"/>
  <c r="O37" i="10"/>
  <c r="Q36" i="10"/>
  <c r="O36" i="10"/>
  <c r="Q35" i="10"/>
  <c r="O35" i="10"/>
  <c r="Q34" i="10"/>
  <c r="O34" i="10"/>
  <c r="Q33" i="10"/>
  <c r="O33" i="10"/>
  <c r="Q32" i="10"/>
  <c r="O32" i="10"/>
  <c r="Q31" i="10"/>
  <c r="O31" i="10"/>
  <c r="Q30" i="10"/>
  <c r="O30" i="10"/>
  <c r="Q29" i="10"/>
  <c r="O29" i="10"/>
  <c r="Q28" i="10"/>
  <c r="O28" i="10"/>
  <c r="Q27" i="10"/>
  <c r="O27" i="10"/>
  <c r="Q26" i="10"/>
  <c r="O26" i="10"/>
  <c r="Q25" i="10"/>
  <c r="O25" i="10"/>
  <c r="Q24" i="10"/>
  <c r="O24" i="10"/>
  <c r="Q23" i="10"/>
  <c r="O23" i="10"/>
  <c r="Q22" i="10"/>
  <c r="O22" i="10"/>
  <c r="Q21" i="10"/>
  <c r="O21" i="10"/>
  <c r="Q20" i="10"/>
  <c r="O20" i="10"/>
  <c r="Q19" i="10"/>
  <c r="O19" i="10"/>
  <c r="Q18" i="10"/>
  <c r="O18" i="10"/>
  <c r="Q17" i="10"/>
  <c r="O17" i="10"/>
  <c r="Q16" i="10"/>
  <c r="O16" i="10"/>
  <c r="Q15" i="10"/>
  <c r="Q9" i="10" s="1"/>
  <c r="O15" i="10"/>
  <c r="O9" i="10" s="1"/>
  <c r="H9" i="10" s="1"/>
  <c r="Q514" i="11"/>
  <c r="O514" i="11"/>
  <c r="Q513" i="11"/>
  <c r="O513" i="11"/>
  <c r="Q512" i="11"/>
  <c r="O512" i="11"/>
  <c r="Q511" i="11"/>
  <c r="O511" i="11"/>
  <c r="Q510" i="11"/>
  <c r="O510" i="11"/>
  <c r="Q509" i="11"/>
  <c r="O509" i="11"/>
  <c r="Q508" i="11"/>
  <c r="O508" i="11"/>
  <c r="Q507" i="11"/>
  <c r="O507" i="11"/>
  <c r="Q506" i="11"/>
  <c r="O506" i="11"/>
  <c r="Q505" i="11"/>
  <c r="O505" i="11"/>
  <c r="Q504" i="11"/>
  <c r="O504" i="11"/>
  <c r="Q503" i="11"/>
  <c r="O503" i="11"/>
  <c r="Q502" i="11"/>
  <c r="O502" i="11"/>
  <c r="Q501" i="11"/>
  <c r="O501" i="11"/>
  <c r="Q500" i="11"/>
  <c r="O500" i="11"/>
  <c r="Q499" i="11"/>
  <c r="O499" i="11"/>
  <c r="Q498" i="11"/>
  <c r="O498" i="11"/>
  <c r="Q497" i="11"/>
  <c r="O497" i="11"/>
  <c r="Q496" i="11"/>
  <c r="O496" i="11"/>
  <c r="Q495" i="11"/>
  <c r="O495" i="11"/>
  <c r="Q494" i="11"/>
  <c r="O494" i="11"/>
  <c r="Q493" i="11"/>
  <c r="O493" i="11"/>
  <c r="Q492" i="11"/>
  <c r="O492" i="11"/>
  <c r="Q491" i="11"/>
  <c r="O491" i="11"/>
  <c r="Q490" i="11"/>
  <c r="O490" i="11"/>
  <c r="Q489" i="11"/>
  <c r="O489" i="11"/>
  <c r="Q488" i="11"/>
  <c r="O488" i="11"/>
  <c r="Q487" i="11"/>
  <c r="O487" i="11"/>
  <c r="Q486" i="11"/>
  <c r="O486" i="11"/>
  <c r="Q485" i="11"/>
  <c r="O485" i="11"/>
  <c r="Q484" i="11"/>
  <c r="O484" i="11"/>
  <c r="Q483" i="11"/>
  <c r="O483" i="11"/>
  <c r="Q482" i="11"/>
  <c r="O482" i="11"/>
  <c r="Q481" i="11"/>
  <c r="O481" i="11"/>
  <c r="Q480" i="11"/>
  <c r="O480" i="11"/>
  <c r="Q479" i="11"/>
  <c r="O479" i="11"/>
  <c r="Q478" i="11"/>
  <c r="O478" i="11"/>
  <c r="Q477" i="11"/>
  <c r="O477" i="11"/>
  <c r="Q476" i="11"/>
  <c r="O476" i="11"/>
  <c r="Q475" i="11"/>
  <c r="O475" i="11"/>
  <c r="Q474" i="11"/>
  <c r="O474" i="11"/>
  <c r="Q473" i="11"/>
  <c r="O473" i="11"/>
  <c r="Q472" i="11"/>
  <c r="O472" i="11"/>
  <c r="Q471" i="11"/>
  <c r="O471" i="11"/>
  <c r="Q470" i="11"/>
  <c r="O470" i="11"/>
  <c r="Q469" i="11"/>
  <c r="O469" i="11"/>
  <c r="Q468" i="11"/>
  <c r="O468" i="11"/>
  <c r="Q467" i="11"/>
  <c r="O467" i="11"/>
  <c r="Q466" i="11"/>
  <c r="O466" i="11"/>
  <c r="Q465" i="11"/>
  <c r="O465" i="11"/>
  <c r="Q464" i="11"/>
  <c r="O464" i="11"/>
  <c r="Q463" i="11"/>
  <c r="O463" i="11"/>
  <c r="Q462" i="11"/>
  <c r="O462" i="11"/>
  <c r="Q461" i="11"/>
  <c r="O461" i="11"/>
  <c r="Q460" i="11"/>
  <c r="O460" i="11"/>
  <c r="Q459" i="11"/>
  <c r="O459" i="11"/>
  <c r="Q458" i="11"/>
  <c r="O458" i="11"/>
  <c r="Q457" i="11"/>
  <c r="O457" i="11"/>
  <c r="Q456" i="11"/>
  <c r="O456" i="11"/>
  <c r="Q455" i="11"/>
  <c r="O455" i="11"/>
  <c r="Q454" i="11"/>
  <c r="O454" i="11"/>
  <c r="Q453" i="11"/>
  <c r="O453" i="11"/>
  <c r="Q452" i="11"/>
  <c r="O452" i="11"/>
  <c r="Q451" i="11"/>
  <c r="O451" i="11"/>
  <c r="Q450" i="11"/>
  <c r="O450" i="11"/>
  <c r="Q449" i="11"/>
  <c r="O449" i="11"/>
  <c r="Q448" i="11"/>
  <c r="O448" i="11"/>
  <c r="Q447" i="11"/>
  <c r="O447" i="11"/>
  <c r="Q446" i="11"/>
  <c r="O446" i="11"/>
  <c r="Q445" i="11"/>
  <c r="O445" i="11"/>
  <c r="Q444" i="11"/>
  <c r="O444" i="11"/>
  <c r="Q443" i="11"/>
  <c r="O443" i="11"/>
  <c r="Q442" i="11"/>
  <c r="O442" i="11"/>
  <c r="Q441" i="11"/>
  <c r="O441" i="11"/>
  <c r="Q440" i="11"/>
  <c r="O440" i="11"/>
  <c r="Q439" i="11"/>
  <c r="O439" i="11"/>
  <c r="Q438" i="11"/>
  <c r="O438" i="11"/>
  <c r="Q437" i="11"/>
  <c r="O437" i="11"/>
  <c r="Q436" i="11"/>
  <c r="O436" i="11"/>
  <c r="Q435" i="11"/>
  <c r="O435" i="11"/>
  <c r="Q434" i="11"/>
  <c r="O434" i="11"/>
  <c r="Q433" i="11"/>
  <c r="O433" i="11"/>
  <c r="Q432" i="11"/>
  <c r="O432" i="11"/>
  <c r="Q431" i="11"/>
  <c r="O431" i="11"/>
  <c r="Q430" i="11"/>
  <c r="O430" i="11"/>
  <c r="Q429" i="11"/>
  <c r="O429" i="11"/>
  <c r="Q428" i="11"/>
  <c r="O428" i="11"/>
  <c r="Q427" i="11"/>
  <c r="O427" i="11"/>
  <c r="Q426" i="11"/>
  <c r="O426" i="11"/>
  <c r="Q425" i="11"/>
  <c r="O425" i="11"/>
  <c r="Q424" i="11"/>
  <c r="O424" i="11"/>
  <c r="Q423" i="11"/>
  <c r="O423" i="11"/>
  <c r="Q422" i="11"/>
  <c r="O422" i="11"/>
  <c r="Q421" i="11"/>
  <c r="O421" i="11"/>
  <c r="Q420" i="11"/>
  <c r="O420" i="11"/>
  <c r="Q419" i="11"/>
  <c r="O419" i="11"/>
  <c r="Q418" i="11"/>
  <c r="O418" i="11"/>
  <c r="Q417" i="11"/>
  <c r="O417" i="11"/>
  <c r="Q416" i="11"/>
  <c r="O416" i="11"/>
  <c r="Q415" i="11"/>
  <c r="O415" i="11"/>
  <c r="Q414" i="11"/>
  <c r="O414" i="11"/>
  <c r="Q413" i="11"/>
  <c r="O413" i="11"/>
  <c r="Q412" i="11"/>
  <c r="O412" i="11"/>
  <c r="Q411" i="11"/>
  <c r="O411" i="11"/>
  <c r="Q410" i="11"/>
  <c r="O410" i="11"/>
  <c r="Q409" i="11"/>
  <c r="O409" i="11"/>
  <c r="Q408" i="11"/>
  <c r="O408" i="11"/>
  <c r="Q407" i="11"/>
  <c r="O407" i="11"/>
  <c r="Q406" i="11"/>
  <c r="O406" i="11"/>
  <c r="Q405" i="11"/>
  <c r="O405" i="11"/>
  <c r="Q404" i="11"/>
  <c r="O404" i="11"/>
  <c r="Q403" i="11"/>
  <c r="O403" i="11"/>
  <c r="Q402" i="11"/>
  <c r="O402" i="11"/>
  <c r="Q401" i="11"/>
  <c r="O401" i="11"/>
  <c r="Q400" i="11"/>
  <c r="O400" i="11"/>
  <c r="Q399" i="11"/>
  <c r="O399" i="11"/>
  <c r="Q398" i="11"/>
  <c r="O398" i="11"/>
  <c r="Q397" i="11"/>
  <c r="O397" i="11"/>
  <c r="Q396" i="11"/>
  <c r="O396" i="11"/>
  <c r="Q395" i="11"/>
  <c r="O395" i="11"/>
  <c r="Q394" i="11"/>
  <c r="O394" i="11"/>
  <c r="Q393" i="11"/>
  <c r="O393" i="11"/>
  <c r="Q392" i="11"/>
  <c r="O392" i="11"/>
  <c r="Q391" i="11"/>
  <c r="O391" i="11"/>
  <c r="Q390" i="11"/>
  <c r="O390" i="11"/>
  <c r="Q389" i="11"/>
  <c r="O389" i="11"/>
  <c r="Q388" i="11"/>
  <c r="O388" i="11"/>
  <c r="Q387" i="11"/>
  <c r="O387" i="11"/>
  <c r="Q386" i="11"/>
  <c r="O386" i="11"/>
  <c r="Q385" i="11"/>
  <c r="O385" i="11"/>
  <c r="Q384" i="11"/>
  <c r="O384" i="11"/>
  <c r="Q383" i="11"/>
  <c r="O383" i="11"/>
  <c r="Q382" i="11"/>
  <c r="O382" i="11"/>
  <c r="Q381" i="11"/>
  <c r="O381" i="11"/>
  <c r="Q380" i="11"/>
  <c r="O380" i="11"/>
  <c r="Q379" i="11"/>
  <c r="O379" i="11"/>
  <c r="Q378" i="11"/>
  <c r="O378" i="11"/>
  <c r="Q377" i="11"/>
  <c r="O377" i="11"/>
  <c r="Q376" i="11"/>
  <c r="O376" i="11"/>
  <c r="Q375" i="11"/>
  <c r="O375" i="11"/>
  <c r="Q374" i="11"/>
  <c r="O374" i="11"/>
  <c r="Q373" i="11"/>
  <c r="O373" i="11"/>
  <c r="Q372" i="11"/>
  <c r="O372" i="11"/>
  <c r="Q371" i="11"/>
  <c r="O371" i="11"/>
  <c r="Q370" i="11"/>
  <c r="O370" i="11"/>
  <c r="Q369" i="11"/>
  <c r="O369" i="11"/>
  <c r="Q368" i="11"/>
  <c r="O368" i="11"/>
  <c r="Q367" i="11"/>
  <c r="O367" i="11"/>
  <c r="Q366" i="11"/>
  <c r="O366" i="11"/>
  <c r="Q365" i="11"/>
  <c r="O365" i="11"/>
  <c r="Q364" i="11"/>
  <c r="O364" i="11"/>
  <c r="Q363" i="11"/>
  <c r="O363" i="11"/>
  <c r="Q362" i="11"/>
  <c r="O362" i="11"/>
  <c r="Q361" i="11"/>
  <c r="O361" i="11"/>
  <c r="Q360" i="11"/>
  <c r="O360" i="11"/>
  <c r="Q359" i="11"/>
  <c r="O359" i="11"/>
  <c r="Q358" i="11"/>
  <c r="O358" i="11"/>
  <c r="Q357" i="11"/>
  <c r="O357" i="11"/>
  <c r="Q356" i="11"/>
  <c r="O356" i="11"/>
  <c r="Q355" i="11"/>
  <c r="O355" i="11"/>
  <c r="Q354" i="11"/>
  <c r="O354" i="11"/>
  <c r="Q353" i="11"/>
  <c r="O353" i="11"/>
  <c r="Q352" i="11"/>
  <c r="O352" i="11"/>
  <c r="Q351" i="11"/>
  <c r="O351" i="11"/>
  <c r="Q350" i="11"/>
  <c r="O350" i="11"/>
  <c r="Q349" i="11"/>
  <c r="O349" i="11"/>
  <c r="Q348" i="11"/>
  <c r="O348" i="11"/>
  <c r="Q347" i="11"/>
  <c r="O347" i="11"/>
  <c r="Q346" i="11"/>
  <c r="O346" i="11"/>
  <c r="Q345" i="11"/>
  <c r="O345" i="11"/>
  <c r="Q344" i="11"/>
  <c r="O344" i="11"/>
  <c r="Q343" i="11"/>
  <c r="O343" i="11"/>
  <c r="Q342" i="11"/>
  <c r="O342" i="11"/>
  <c r="Q341" i="11"/>
  <c r="O341" i="11"/>
  <c r="Q340" i="11"/>
  <c r="O340" i="11"/>
  <c r="Q339" i="11"/>
  <c r="O339" i="11"/>
  <c r="Q338" i="11"/>
  <c r="O338" i="11"/>
  <c r="Q337" i="11"/>
  <c r="O337" i="11"/>
  <c r="Q336" i="11"/>
  <c r="O336" i="11"/>
  <c r="Q335" i="11"/>
  <c r="O335" i="11"/>
  <c r="Q334" i="11"/>
  <c r="O334" i="11"/>
  <c r="Q333" i="11"/>
  <c r="O333" i="11"/>
  <c r="Q332" i="11"/>
  <c r="O332" i="11"/>
  <c r="Q331" i="11"/>
  <c r="O331" i="11"/>
  <c r="Q330" i="11"/>
  <c r="O330" i="11"/>
  <c r="Q329" i="11"/>
  <c r="O329" i="11"/>
  <c r="Q328" i="11"/>
  <c r="O328" i="11"/>
  <c r="Q327" i="11"/>
  <c r="O327" i="11"/>
  <c r="Q326" i="11"/>
  <c r="O326" i="11"/>
  <c r="Q325" i="11"/>
  <c r="O325" i="11"/>
  <c r="Q324" i="11"/>
  <c r="O324" i="11"/>
  <c r="Q323" i="11"/>
  <c r="O323" i="11"/>
  <c r="Q322" i="11"/>
  <c r="O322" i="11"/>
  <c r="Q321" i="11"/>
  <c r="O321" i="11"/>
  <c r="Q320" i="11"/>
  <c r="O320" i="11"/>
  <c r="Q319" i="11"/>
  <c r="O319" i="11"/>
  <c r="Q318" i="11"/>
  <c r="O318" i="11"/>
  <c r="Q317" i="11"/>
  <c r="O317" i="11"/>
  <c r="Q316" i="11"/>
  <c r="O316" i="11"/>
  <c r="Q315" i="11"/>
  <c r="O315" i="11"/>
  <c r="Q314" i="11"/>
  <c r="O314" i="11"/>
  <c r="Q313" i="11"/>
  <c r="O313" i="11"/>
  <c r="Q312" i="11"/>
  <c r="O312" i="11"/>
  <c r="Q311" i="11"/>
  <c r="O311" i="11"/>
  <c r="Q310" i="11"/>
  <c r="O310" i="11"/>
  <c r="Q309" i="11"/>
  <c r="O309" i="11"/>
  <c r="Q308" i="11"/>
  <c r="O308" i="11"/>
  <c r="Q307" i="11"/>
  <c r="O307" i="11"/>
  <c r="Q306" i="11"/>
  <c r="O306" i="11"/>
  <c r="Q305" i="11"/>
  <c r="O305" i="11"/>
  <c r="Q304" i="11"/>
  <c r="O304" i="11"/>
  <c r="Q303" i="11"/>
  <c r="O303" i="11"/>
  <c r="Q302" i="11"/>
  <c r="O302" i="11"/>
  <c r="Q301" i="11"/>
  <c r="O301" i="11"/>
  <c r="Q300" i="11"/>
  <c r="O300" i="11"/>
  <c r="Q299" i="11"/>
  <c r="O299" i="11"/>
  <c r="Q298" i="11"/>
  <c r="O298" i="11"/>
  <c r="Q297" i="11"/>
  <c r="O297" i="11"/>
  <c r="Q296" i="11"/>
  <c r="O296" i="11"/>
  <c r="Q295" i="11"/>
  <c r="O295" i="11"/>
  <c r="Q294" i="11"/>
  <c r="O294" i="11"/>
  <c r="Q293" i="11"/>
  <c r="O293" i="11"/>
  <c r="Q292" i="11"/>
  <c r="O292" i="11"/>
  <c r="Q291" i="11"/>
  <c r="O291" i="11"/>
  <c r="Q290" i="11"/>
  <c r="O290" i="11"/>
  <c r="Q289" i="11"/>
  <c r="O289" i="11"/>
  <c r="Q288" i="11"/>
  <c r="O288" i="11"/>
  <c r="Q287" i="11"/>
  <c r="O287" i="11"/>
  <c r="Q286" i="11"/>
  <c r="O286" i="11"/>
  <c r="Q285" i="11"/>
  <c r="O285" i="11"/>
  <c r="Q284" i="11"/>
  <c r="O284" i="11"/>
  <c r="Q283" i="11"/>
  <c r="O283" i="11"/>
  <c r="Q282" i="11"/>
  <c r="O282" i="11"/>
  <c r="Q281" i="11"/>
  <c r="O281" i="11"/>
  <c r="Q280" i="11"/>
  <c r="O280" i="11"/>
  <c r="Q279" i="11"/>
  <c r="O279" i="11"/>
  <c r="Q278" i="11"/>
  <c r="O278" i="11"/>
  <c r="Q277" i="11"/>
  <c r="O277" i="11"/>
  <c r="Q276" i="11"/>
  <c r="O276" i="11"/>
  <c r="Q275" i="11"/>
  <c r="O275" i="11"/>
  <c r="Q274" i="11"/>
  <c r="O274" i="11"/>
  <c r="Q273" i="11"/>
  <c r="O273" i="11"/>
  <c r="Q272" i="11"/>
  <c r="O272" i="11"/>
  <c r="Q271" i="11"/>
  <c r="O271" i="11"/>
  <c r="Q270" i="11"/>
  <c r="O270" i="11"/>
  <c r="Q269" i="11"/>
  <c r="O269" i="11"/>
  <c r="Q268" i="11"/>
  <c r="O268" i="11"/>
  <c r="Q267" i="11"/>
  <c r="O267" i="11"/>
  <c r="Q266" i="11"/>
  <c r="O266" i="11"/>
  <c r="Q265" i="11"/>
  <c r="O265" i="11"/>
  <c r="Q264" i="11"/>
  <c r="O264" i="11"/>
  <c r="Q263" i="11"/>
  <c r="O263" i="11"/>
  <c r="Q262" i="11"/>
  <c r="O262" i="11"/>
  <c r="Q261" i="11"/>
  <c r="O261" i="11"/>
  <c r="Q260" i="11"/>
  <c r="O260" i="11"/>
  <c r="Q259" i="11"/>
  <c r="O259" i="11"/>
  <c r="Q258" i="11"/>
  <c r="O258" i="11"/>
  <c r="Q257" i="11"/>
  <c r="O257" i="11"/>
  <c r="Q256" i="11"/>
  <c r="O256" i="11"/>
  <c r="Q255" i="11"/>
  <c r="O255" i="11"/>
  <c r="Q254" i="11"/>
  <c r="O254" i="11"/>
  <c r="Q253" i="11"/>
  <c r="O253" i="11"/>
  <c r="Q252" i="11"/>
  <c r="O252" i="11"/>
  <c r="Q251" i="11"/>
  <c r="O251" i="11"/>
  <c r="Q250" i="11"/>
  <c r="O250" i="11"/>
  <c r="Q249" i="11"/>
  <c r="O249" i="11"/>
  <c r="Q248" i="11"/>
  <c r="O248" i="11"/>
  <c r="Q247" i="11"/>
  <c r="O247" i="11"/>
  <c r="Q246" i="11"/>
  <c r="O246" i="11"/>
  <c r="Q245" i="11"/>
  <c r="O245" i="11"/>
  <c r="Q244" i="11"/>
  <c r="O244" i="11"/>
  <c r="Q243" i="11"/>
  <c r="O243" i="11"/>
  <c r="Q242" i="11"/>
  <c r="O242" i="11"/>
  <c r="Q241" i="11"/>
  <c r="O241" i="11"/>
  <c r="Q240" i="11"/>
  <c r="O240" i="11"/>
  <c r="Q239" i="11"/>
  <c r="O239" i="11"/>
  <c r="Q238" i="11"/>
  <c r="O238" i="11"/>
  <c r="Q237" i="11"/>
  <c r="O237" i="11"/>
  <c r="Q236" i="11"/>
  <c r="O236" i="11"/>
  <c r="Q235" i="11"/>
  <c r="O235" i="11"/>
  <c r="Q234" i="11"/>
  <c r="O234" i="11"/>
  <c r="Q233" i="11"/>
  <c r="O233" i="11"/>
  <c r="Q232" i="11"/>
  <c r="O232" i="11"/>
  <c r="Q231" i="11"/>
  <c r="O231" i="11"/>
  <c r="Q230" i="11"/>
  <c r="O230" i="11"/>
  <c r="Q229" i="11"/>
  <c r="O229" i="11"/>
  <c r="Q228" i="11"/>
  <c r="O228" i="11"/>
  <c r="Q227" i="11"/>
  <c r="O227" i="11"/>
  <c r="Q226" i="11"/>
  <c r="O226" i="11"/>
  <c r="Q225" i="11"/>
  <c r="O225" i="11"/>
  <c r="Q224" i="11"/>
  <c r="O224" i="11"/>
  <c r="Q223" i="11"/>
  <c r="O223" i="11"/>
  <c r="Q222" i="11"/>
  <c r="O222" i="11"/>
  <c r="Q221" i="11"/>
  <c r="O221" i="11"/>
  <c r="Q220" i="11"/>
  <c r="O220" i="11"/>
  <c r="Q219" i="11"/>
  <c r="O219" i="11"/>
  <c r="Q218" i="11"/>
  <c r="O218" i="11"/>
  <c r="Q217" i="11"/>
  <c r="O217" i="11"/>
  <c r="Q216" i="11"/>
  <c r="O216" i="11"/>
  <c r="Q215" i="11"/>
  <c r="O215" i="11"/>
  <c r="Q214" i="11"/>
  <c r="O214" i="11"/>
  <c r="Q213" i="11"/>
  <c r="O213" i="11"/>
  <c r="Q212" i="11"/>
  <c r="O212" i="11"/>
  <c r="Q211" i="11"/>
  <c r="O211" i="11"/>
  <c r="Q210" i="11"/>
  <c r="O210" i="11"/>
  <c r="Q209" i="11"/>
  <c r="O209" i="11"/>
  <c r="Q208" i="11"/>
  <c r="O208" i="11"/>
  <c r="Q207" i="11"/>
  <c r="O207" i="11"/>
  <c r="Q206" i="11"/>
  <c r="O206" i="11"/>
  <c r="Q205" i="11"/>
  <c r="O205" i="11"/>
  <c r="Q204" i="11"/>
  <c r="O204" i="11"/>
  <c r="Q203" i="11"/>
  <c r="O203" i="11"/>
  <c r="Q202" i="11"/>
  <c r="O202" i="11"/>
  <c r="Q201" i="11"/>
  <c r="O201" i="11"/>
  <c r="Q200" i="11"/>
  <c r="O200" i="11"/>
  <c r="Q199" i="11"/>
  <c r="O199" i="11"/>
  <c r="Q198" i="11"/>
  <c r="O198" i="11"/>
  <c r="Q197" i="11"/>
  <c r="O197" i="11"/>
  <c r="Q196" i="11"/>
  <c r="O196" i="11"/>
  <c r="Q195" i="11"/>
  <c r="O195" i="11"/>
  <c r="Q194" i="11"/>
  <c r="O194" i="11"/>
  <c r="Q193" i="11"/>
  <c r="O193" i="11"/>
  <c r="Q192" i="11"/>
  <c r="O192" i="11"/>
  <c r="Q191" i="11"/>
  <c r="O191" i="11"/>
  <c r="Q190" i="11"/>
  <c r="O190" i="11"/>
  <c r="Q189" i="11"/>
  <c r="O189" i="11"/>
  <c r="Q188" i="11"/>
  <c r="O188" i="11"/>
  <c r="Q187" i="11"/>
  <c r="O187" i="11"/>
  <c r="Q186" i="11"/>
  <c r="O186" i="11"/>
  <c r="Q185" i="11"/>
  <c r="O185" i="11"/>
  <c r="Q184" i="11"/>
  <c r="O184" i="11"/>
  <c r="Q183" i="11"/>
  <c r="O183" i="11"/>
  <c r="Q182" i="11"/>
  <c r="O182" i="11"/>
  <c r="Q181" i="11"/>
  <c r="O181" i="11"/>
  <c r="Q180" i="11"/>
  <c r="O180" i="11"/>
  <c r="Q179" i="11"/>
  <c r="O179" i="11"/>
  <c r="Q178" i="11"/>
  <c r="O178" i="11"/>
  <c r="Q177" i="11"/>
  <c r="O177" i="11"/>
  <c r="Q176" i="11"/>
  <c r="O176" i="11"/>
  <c r="Q175" i="11"/>
  <c r="O175" i="11"/>
  <c r="Q174" i="11"/>
  <c r="O174" i="11"/>
  <c r="Q173" i="11"/>
  <c r="O173" i="11"/>
  <c r="Q172" i="11"/>
  <c r="O172" i="11"/>
  <c r="Q171" i="11"/>
  <c r="O171" i="11"/>
  <c r="Q170" i="11"/>
  <c r="O170" i="11"/>
  <c r="Q169" i="11"/>
  <c r="O169" i="11"/>
  <c r="Q168" i="11"/>
  <c r="O168" i="11"/>
  <c r="Q167" i="11"/>
  <c r="O167" i="11"/>
  <c r="Q166" i="11"/>
  <c r="O166" i="11"/>
  <c r="Q165" i="11"/>
  <c r="O165" i="11"/>
  <c r="Q164" i="11"/>
  <c r="O164" i="11"/>
  <c r="Q163" i="11"/>
  <c r="O163" i="11"/>
  <c r="Q162" i="11"/>
  <c r="O162" i="11"/>
  <c r="Q161" i="11"/>
  <c r="O161" i="11"/>
  <c r="Q160" i="11"/>
  <c r="O160" i="11"/>
  <c r="Q159" i="11"/>
  <c r="O159" i="11"/>
  <c r="Q158" i="11"/>
  <c r="O158" i="11"/>
  <c r="Q157" i="11"/>
  <c r="O157" i="11"/>
  <c r="Q156" i="11"/>
  <c r="O156" i="11"/>
  <c r="Q155" i="11"/>
  <c r="O155" i="11"/>
  <c r="Q154" i="11"/>
  <c r="O154" i="11"/>
  <c r="Q153" i="11"/>
  <c r="O153" i="11"/>
  <c r="Q152" i="11"/>
  <c r="O152" i="11"/>
  <c r="Q151" i="11"/>
  <c r="O151" i="11"/>
  <c r="Q150" i="11"/>
  <c r="O150" i="11"/>
  <c r="Q149" i="11"/>
  <c r="O149" i="11"/>
  <c r="Q148" i="11"/>
  <c r="O148" i="11"/>
  <c r="Q147" i="11"/>
  <c r="O147" i="11"/>
  <c r="Q146" i="11"/>
  <c r="O146" i="11"/>
  <c r="Q145" i="11"/>
  <c r="O145" i="11"/>
  <c r="Q144" i="11"/>
  <c r="O144" i="11"/>
  <c r="Q143" i="11"/>
  <c r="O143" i="11"/>
  <c r="Q142" i="11"/>
  <c r="O142" i="11"/>
  <c r="Q141" i="11"/>
  <c r="O141" i="11"/>
  <c r="Q140" i="11"/>
  <c r="O140" i="11"/>
  <c r="Q139" i="11"/>
  <c r="O139" i="11"/>
  <c r="Q138" i="11"/>
  <c r="O138" i="11"/>
  <c r="Q137" i="11"/>
  <c r="O137" i="11"/>
  <c r="Q136" i="11"/>
  <c r="O136" i="11"/>
  <c r="Q135" i="11"/>
  <c r="O135" i="11"/>
  <c r="Q134" i="11"/>
  <c r="O134" i="11"/>
  <c r="Q133" i="11"/>
  <c r="O133" i="11"/>
  <c r="Q132" i="11"/>
  <c r="O132" i="11"/>
  <c r="Q131" i="11"/>
  <c r="O131" i="11"/>
  <c r="Q130" i="11"/>
  <c r="O130" i="11"/>
  <c r="Q129" i="11"/>
  <c r="O129" i="11"/>
  <c r="Q128" i="11"/>
  <c r="O128" i="11"/>
  <c r="Q127" i="11"/>
  <c r="O127" i="11"/>
  <c r="Q126" i="11"/>
  <c r="O126" i="11"/>
  <c r="Q125" i="11"/>
  <c r="O125" i="11"/>
  <c r="Q124" i="11"/>
  <c r="O124" i="11"/>
  <c r="Q123" i="11"/>
  <c r="O123" i="11"/>
  <c r="Q122" i="11"/>
  <c r="O122" i="11"/>
  <c r="Q121" i="11"/>
  <c r="O121" i="11"/>
  <c r="Q120" i="11"/>
  <c r="O120" i="11"/>
  <c r="Q119" i="11"/>
  <c r="O119" i="11"/>
  <c r="Q118" i="11"/>
  <c r="O118" i="11"/>
  <c r="Q117" i="11"/>
  <c r="O117" i="11"/>
  <c r="Q116" i="11"/>
  <c r="O116" i="11"/>
  <c r="Q115" i="11"/>
  <c r="O115" i="11"/>
  <c r="Q114" i="11"/>
  <c r="O114" i="11"/>
  <c r="Q113" i="11"/>
  <c r="O113" i="11"/>
  <c r="Q112" i="11"/>
  <c r="O112" i="11"/>
  <c r="Q111" i="11"/>
  <c r="O111" i="11"/>
  <c r="Q110" i="11"/>
  <c r="O110" i="11"/>
  <c r="Q109" i="11"/>
  <c r="O109" i="11"/>
  <c r="Q108" i="11"/>
  <c r="O108" i="11"/>
  <c r="Q107" i="11"/>
  <c r="O107" i="11"/>
  <c r="Q106" i="11"/>
  <c r="O106" i="11"/>
  <c r="Q105" i="11"/>
  <c r="O105" i="11"/>
  <c r="Q104" i="11"/>
  <c r="O104" i="11"/>
  <c r="Q103" i="11"/>
  <c r="O103" i="11"/>
  <c r="Q102" i="11"/>
  <c r="O102" i="11"/>
  <c r="Q101" i="11"/>
  <c r="O101" i="11"/>
  <c r="Q100" i="11"/>
  <c r="O100" i="11"/>
  <c r="Q99" i="11"/>
  <c r="O99" i="11"/>
  <c r="Q98" i="11"/>
  <c r="O98" i="11"/>
  <c r="Q97" i="11"/>
  <c r="O97" i="11"/>
  <c r="Q96" i="11"/>
  <c r="O96" i="11"/>
  <c r="Q95" i="11"/>
  <c r="O95" i="11"/>
  <c r="Q94" i="11"/>
  <c r="O94" i="11"/>
  <c r="Q93" i="11"/>
  <c r="O93" i="11"/>
  <c r="Q92" i="11"/>
  <c r="O92" i="11"/>
  <c r="Q91" i="11"/>
  <c r="O91" i="11"/>
  <c r="Q90" i="11"/>
  <c r="O90" i="11"/>
  <c r="Q89" i="11"/>
  <c r="O89" i="11"/>
  <c r="Q88" i="11"/>
  <c r="O88" i="11"/>
  <c r="Q87" i="11"/>
  <c r="O87" i="11"/>
  <c r="Q86" i="11"/>
  <c r="O86" i="11"/>
  <c r="Q85" i="11"/>
  <c r="O85" i="11"/>
  <c r="Q84" i="11"/>
  <c r="O84" i="11"/>
  <c r="Q83" i="11"/>
  <c r="O83" i="11"/>
  <c r="Q82" i="11"/>
  <c r="O82" i="11"/>
  <c r="Q81" i="11"/>
  <c r="O81" i="11"/>
  <c r="Q80" i="11"/>
  <c r="O80" i="11"/>
  <c r="Q79" i="11"/>
  <c r="O79" i="11"/>
  <c r="Q78" i="11"/>
  <c r="O78" i="11"/>
  <c r="Q77" i="11"/>
  <c r="O77" i="11"/>
  <c r="Q76" i="11"/>
  <c r="O76" i="11"/>
  <c r="Q75" i="11"/>
  <c r="O75" i="11"/>
  <c r="Q74" i="11"/>
  <c r="O74" i="11"/>
  <c r="Q73" i="11"/>
  <c r="O73" i="11"/>
  <c r="Q72" i="11"/>
  <c r="O72" i="11"/>
  <c r="Q71" i="11"/>
  <c r="O71" i="11"/>
  <c r="Q70" i="11"/>
  <c r="O70" i="11"/>
  <c r="Q69" i="11"/>
  <c r="O69" i="11"/>
  <c r="Q68" i="11"/>
  <c r="O68" i="11"/>
  <c r="Q67" i="11"/>
  <c r="O67" i="11"/>
  <c r="Q66" i="11"/>
  <c r="O66" i="11"/>
  <c r="Q65" i="11"/>
  <c r="O65" i="11"/>
  <c r="Q64" i="11"/>
  <c r="O64" i="11"/>
  <c r="Q63" i="11"/>
  <c r="O63" i="11"/>
  <c r="Q62" i="11"/>
  <c r="O62" i="11"/>
  <c r="Q61" i="11"/>
  <c r="O61" i="11"/>
  <c r="Q60" i="11"/>
  <c r="O60" i="11"/>
  <c r="Q59" i="11"/>
  <c r="O59" i="11"/>
  <c r="Q58" i="11"/>
  <c r="O58" i="11"/>
  <c r="Q57" i="11"/>
  <c r="O57" i="11"/>
  <c r="Q56" i="11"/>
  <c r="O56" i="11"/>
  <c r="Q55" i="11"/>
  <c r="O55" i="11"/>
  <c r="Q54" i="11"/>
  <c r="O54" i="11"/>
  <c r="Q53" i="11"/>
  <c r="O53" i="11"/>
  <c r="Q52" i="11"/>
  <c r="O52" i="11"/>
  <c r="Q51" i="11"/>
  <c r="O51" i="11"/>
  <c r="Q50" i="11"/>
  <c r="O50" i="11"/>
  <c r="Q49" i="11"/>
  <c r="O49" i="11"/>
  <c r="Q48" i="11"/>
  <c r="O48" i="11"/>
  <c r="Q47" i="11"/>
  <c r="O47" i="11"/>
  <c r="Q46" i="11"/>
  <c r="O46" i="11"/>
  <c r="Q45" i="11"/>
  <c r="O45" i="11"/>
  <c r="Q44" i="11"/>
  <c r="O44" i="11"/>
  <c r="Q43" i="11"/>
  <c r="O43" i="11"/>
  <c r="Q42" i="11"/>
  <c r="O42" i="11"/>
  <c r="Q41" i="11"/>
  <c r="O41" i="11"/>
  <c r="Q40" i="11"/>
  <c r="O40" i="11"/>
  <c r="Q39" i="11"/>
  <c r="O39" i="11"/>
  <c r="Q38" i="11"/>
  <c r="O38" i="11"/>
  <c r="Q37" i="11"/>
  <c r="O37" i="11"/>
  <c r="Q36" i="11"/>
  <c r="O36" i="11"/>
  <c r="Q35" i="11"/>
  <c r="O35" i="11"/>
  <c r="Q34" i="11"/>
  <c r="O34" i="11"/>
  <c r="Q33" i="11"/>
  <c r="O33" i="11"/>
  <c r="Q32" i="11"/>
  <c r="O32" i="11"/>
  <c r="Q31" i="11"/>
  <c r="O31" i="11"/>
  <c r="Q30" i="11"/>
  <c r="O30" i="11"/>
  <c r="Q29" i="11"/>
  <c r="O29" i="11"/>
  <c r="Q28" i="11"/>
  <c r="O28" i="11"/>
  <c r="Q27" i="11"/>
  <c r="O27" i="11"/>
  <c r="Q26" i="11"/>
  <c r="O26" i="11"/>
  <c r="Q25" i="11"/>
  <c r="O25" i="11"/>
  <c r="Q24" i="11"/>
  <c r="O24" i="11"/>
  <c r="Q23" i="11"/>
  <c r="O23" i="11"/>
  <c r="Q22" i="11"/>
  <c r="O22" i="11"/>
  <c r="Q21" i="11"/>
  <c r="O21" i="11"/>
  <c r="Q20" i="11"/>
  <c r="O20" i="11"/>
  <c r="Q19" i="11"/>
  <c r="O19" i="11"/>
  <c r="Q18" i="11"/>
  <c r="O18" i="11"/>
  <c r="Q17" i="11"/>
  <c r="O17" i="11"/>
  <c r="Q16" i="11"/>
  <c r="O16" i="11"/>
  <c r="Q15" i="11"/>
  <c r="Q9" i="11" s="1"/>
  <c r="O15" i="11"/>
  <c r="O9" i="11" s="1"/>
  <c r="H9" i="11" s="1"/>
  <c r="Q514" i="12"/>
  <c r="O514" i="12"/>
  <c r="Q513" i="12"/>
  <c r="O513" i="12"/>
  <c r="Q512" i="12"/>
  <c r="O512" i="12"/>
  <c r="Q511" i="12"/>
  <c r="O511" i="12"/>
  <c r="Q510" i="12"/>
  <c r="O510" i="12"/>
  <c r="Q509" i="12"/>
  <c r="O509" i="12"/>
  <c r="Q508" i="12"/>
  <c r="O508" i="12"/>
  <c r="Q507" i="12"/>
  <c r="O507" i="12"/>
  <c r="Q506" i="12"/>
  <c r="O506" i="12"/>
  <c r="Q505" i="12"/>
  <c r="O505" i="12"/>
  <c r="Q504" i="12"/>
  <c r="O504" i="12"/>
  <c r="Q503" i="12"/>
  <c r="O503" i="12"/>
  <c r="Q502" i="12"/>
  <c r="O502" i="12"/>
  <c r="Q501" i="12"/>
  <c r="O501" i="12"/>
  <c r="Q500" i="12"/>
  <c r="O500" i="12"/>
  <c r="Q499" i="12"/>
  <c r="O499" i="12"/>
  <c r="Q498" i="12"/>
  <c r="O498" i="12"/>
  <c r="Q497" i="12"/>
  <c r="O497" i="12"/>
  <c r="Q496" i="12"/>
  <c r="O496" i="12"/>
  <c r="Q495" i="12"/>
  <c r="O495" i="12"/>
  <c r="Q494" i="12"/>
  <c r="O494" i="12"/>
  <c r="Q493" i="12"/>
  <c r="O493" i="12"/>
  <c r="Q492" i="12"/>
  <c r="O492" i="12"/>
  <c r="Q491" i="12"/>
  <c r="O491" i="12"/>
  <c r="Q490" i="12"/>
  <c r="O490" i="12"/>
  <c r="Q489" i="12"/>
  <c r="O489" i="12"/>
  <c r="Q488" i="12"/>
  <c r="O488" i="12"/>
  <c r="Q487" i="12"/>
  <c r="O487" i="12"/>
  <c r="Q486" i="12"/>
  <c r="O486" i="12"/>
  <c r="Q485" i="12"/>
  <c r="O485" i="12"/>
  <c r="Q484" i="12"/>
  <c r="O484" i="12"/>
  <c r="Q483" i="12"/>
  <c r="O483" i="12"/>
  <c r="Q482" i="12"/>
  <c r="O482" i="12"/>
  <c r="Q481" i="12"/>
  <c r="O481" i="12"/>
  <c r="Q480" i="12"/>
  <c r="O480" i="12"/>
  <c r="Q479" i="12"/>
  <c r="O479" i="12"/>
  <c r="Q478" i="12"/>
  <c r="O478" i="12"/>
  <c r="Q477" i="12"/>
  <c r="O477" i="12"/>
  <c r="Q476" i="12"/>
  <c r="O476" i="12"/>
  <c r="Q475" i="12"/>
  <c r="O475" i="12"/>
  <c r="Q474" i="12"/>
  <c r="O474" i="12"/>
  <c r="Q473" i="12"/>
  <c r="O473" i="12"/>
  <c r="Q472" i="12"/>
  <c r="O472" i="12"/>
  <c r="Q471" i="12"/>
  <c r="O471" i="12"/>
  <c r="Q470" i="12"/>
  <c r="O470" i="12"/>
  <c r="Q469" i="12"/>
  <c r="O469" i="12"/>
  <c r="Q468" i="12"/>
  <c r="O468" i="12"/>
  <c r="Q467" i="12"/>
  <c r="O467" i="12"/>
  <c r="Q466" i="12"/>
  <c r="O466" i="12"/>
  <c r="Q465" i="12"/>
  <c r="O465" i="12"/>
  <c r="Q464" i="12"/>
  <c r="O464" i="12"/>
  <c r="Q463" i="12"/>
  <c r="O463" i="12"/>
  <c r="Q462" i="12"/>
  <c r="O462" i="12"/>
  <c r="Q461" i="12"/>
  <c r="O461" i="12"/>
  <c r="Q460" i="12"/>
  <c r="O460" i="12"/>
  <c r="Q459" i="12"/>
  <c r="O459" i="12"/>
  <c r="Q458" i="12"/>
  <c r="O458" i="12"/>
  <c r="Q457" i="12"/>
  <c r="O457" i="12"/>
  <c r="Q456" i="12"/>
  <c r="O456" i="12"/>
  <c r="Q455" i="12"/>
  <c r="O455" i="12"/>
  <c r="Q454" i="12"/>
  <c r="O454" i="12"/>
  <c r="Q453" i="12"/>
  <c r="O453" i="12"/>
  <c r="Q452" i="12"/>
  <c r="O452" i="12"/>
  <c r="Q451" i="12"/>
  <c r="O451" i="12"/>
  <c r="Q450" i="12"/>
  <c r="O450" i="12"/>
  <c r="Q449" i="12"/>
  <c r="O449" i="12"/>
  <c r="Q448" i="12"/>
  <c r="O448" i="12"/>
  <c r="Q447" i="12"/>
  <c r="O447" i="12"/>
  <c r="Q446" i="12"/>
  <c r="O446" i="12"/>
  <c r="Q445" i="12"/>
  <c r="O445" i="12"/>
  <c r="Q444" i="12"/>
  <c r="O444" i="12"/>
  <c r="Q443" i="12"/>
  <c r="O443" i="12"/>
  <c r="Q442" i="12"/>
  <c r="O442" i="12"/>
  <c r="Q441" i="12"/>
  <c r="O441" i="12"/>
  <c r="Q440" i="12"/>
  <c r="O440" i="12"/>
  <c r="Q439" i="12"/>
  <c r="O439" i="12"/>
  <c r="Q438" i="12"/>
  <c r="O438" i="12"/>
  <c r="Q437" i="12"/>
  <c r="O437" i="12"/>
  <c r="Q436" i="12"/>
  <c r="O436" i="12"/>
  <c r="Q435" i="12"/>
  <c r="O435" i="12"/>
  <c r="Q434" i="12"/>
  <c r="O434" i="12"/>
  <c r="Q433" i="12"/>
  <c r="O433" i="12"/>
  <c r="Q432" i="12"/>
  <c r="O432" i="12"/>
  <c r="Q431" i="12"/>
  <c r="O431" i="12"/>
  <c r="Q430" i="12"/>
  <c r="O430" i="12"/>
  <c r="Q429" i="12"/>
  <c r="O429" i="12"/>
  <c r="Q428" i="12"/>
  <c r="O428" i="12"/>
  <c r="Q427" i="12"/>
  <c r="O427" i="12"/>
  <c r="Q426" i="12"/>
  <c r="O426" i="12"/>
  <c r="Q425" i="12"/>
  <c r="O425" i="12"/>
  <c r="Q424" i="12"/>
  <c r="O424" i="12"/>
  <c r="Q423" i="12"/>
  <c r="O423" i="12"/>
  <c r="Q422" i="12"/>
  <c r="O422" i="12"/>
  <c r="Q421" i="12"/>
  <c r="O421" i="12"/>
  <c r="Q420" i="12"/>
  <c r="O420" i="12"/>
  <c r="Q419" i="12"/>
  <c r="O419" i="12"/>
  <c r="Q418" i="12"/>
  <c r="O418" i="12"/>
  <c r="Q417" i="12"/>
  <c r="O417" i="12"/>
  <c r="Q416" i="12"/>
  <c r="O416" i="12"/>
  <c r="Q415" i="12"/>
  <c r="O415" i="12"/>
  <c r="Q414" i="12"/>
  <c r="O414" i="12"/>
  <c r="Q413" i="12"/>
  <c r="O413" i="12"/>
  <c r="Q412" i="12"/>
  <c r="O412" i="12"/>
  <c r="Q411" i="12"/>
  <c r="O411" i="12"/>
  <c r="Q410" i="12"/>
  <c r="O410" i="12"/>
  <c r="Q409" i="12"/>
  <c r="O409" i="12"/>
  <c r="Q408" i="12"/>
  <c r="O408" i="12"/>
  <c r="Q407" i="12"/>
  <c r="O407" i="12"/>
  <c r="Q406" i="12"/>
  <c r="O406" i="12"/>
  <c r="Q405" i="12"/>
  <c r="O405" i="12"/>
  <c r="Q404" i="12"/>
  <c r="O404" i="12"/>
  <c r="Q403" i="12"/>
  <c r="O403" i="12"/>
  <c r="Q402" i="12"/>
  <c r="O402" i="12"/>
  <c r="Q401" i="12"/>
  <c r="O401" i="12"/>
  <c r="Q400" i="12"/>
  <c r="O400" i="12"/>
  <c r="Q399" i="12"/>
  <c r="O399" i="12"/>
  <c r="Q398" i="12"/>
  <c r="O398" i="12"/>
  <c r="Q397" i="12"/>
  <c r="O397" i="12"/>
  <c r="Q396" i="12"/>
  <c r="O396" i="12"/>
  <c r="Q395" i="12"/>
  <c r="O395" i="12"/>
  <c r="Q394" i="12"/>
  <c r="O394" i="12"/>
  <c r="Q393" i="12"/>
  <c r="O393" i="12"/>
  <c r="Q392" i="12"/>
  <c r="O392" i="12"/>
  <c r="Q391" i="12"/>
  <c r="O391" i="12"/>
  <c r="Q390" i="12"/>
  <c r="O390" i="12"/>
  <c r="Q389" i="12"/>
  <c r="O389" i="12"/>
  <c r="Q388" i="12"/>
  <c r="O388" i="12"/>
  <c r="Q387" i="12"/>
  <c r="O387" i="12"/>
  <c r="Q386" i="12"/>
  <c r="O386" i="12"/>
  <c r="Q385" i="12"/>
  <c r="O385" i="12"/>
  <c r="Q384" i="12"/>
  <c r="O384" i="12"/>
  <c r="Q383" i="12"/>
  <c r="O383" i="12"/>
  <c r="Q382" i="12"/>
  <c r="O382" i="12"/>
  <c r="Q381" i="12"/>
  <c r="O381" i="12"/>
  <c r="Q380" i="12"/>
  <c r="O380" i="12"/>
  <c r="Q379" i="12"/>
  <c r="O379" i="12"/>
  <c r="Q378" i="12"/>
  <c r="O378" i="12"/>
  <c r="Q377" i="12"/>
  <c r="O377" i="12"/>
  <c r="Q376" i="12"/>
  <c r="O376" i="12"/>
  <c r="Q375" i="12"/>
  <c r="O375" i="12"/>
  <c r="Q374" i="12"/>
  <c r="O374" i="12"/>
  <c r="Q373" i="12"/>
  <c r="O373" i="12"/>
  <c r="Q372" i="12"/>
  <c r="O372" i="12"/>
  <c r="Q371" i="12"/>
  <c r="O371" i="12"/>
  <c r="Q370" i="12"/>
  <c r="O370" i="12"/>
  <c r="Q369" i="12"/>
  <c r="O369" i="12"/>
  <c r="Q368" i="12"/>
  <c r="O368" i="12"/>
  <c r="Q367" i="12"/>
  <c r="O367" i="12"/>
  <c r="Q366" i="12"/>
  <c r="O366" i="12"/>
  <c r="Q365" i="12"/>
  <c r="O365" i="12"/>
  <c r="Q364" i="12"/>
  <c r="O364" i="12"/>
  <c r="Q363" i="12"/>
  <c r="O363" i="12"/>
  <c r="Q362" i="12"/>
  <c r="O362" i="12"/>
  <c r="Q361" i="12"/>
  <c r="O361" i="12"/>
  <c r="Q360" i="12"/>
  <c r="O360" i="12"/>
  <c r="Q359" i="12"/>
  <c r="O359" i="12"/>
  <c r="Q358" i="12"/>
  <c r="O358" i="12"/>
  <c r="Q357" i="12"/>
  <c r="O357" i="12"/>
  <c r="Q356" i="12"/>
  <c r="O356" i="12"/>
  <c r="Q355" i="12"/>
  <c r="O355" i="12"/>
  <c r="Q354" i="12"/>
  <c r="O354" i="12"/>
  <c r="Q353" i="12"/>
  <c r="O353" i="12"/>
  <c r="Q352" i="12"/>
  <c r="O352" i="12"/>
  <c r="Q351" i="12"/>
  <c r="O351" i="12"/>
  <c r="Q350" i="12"/>
  <c r="O350" i="12"/>
  <c r="Q349" i="12"/>
  <c r="O349" i="12"/>
  <c r="Q348" i="12"/>
  <c r="O348" i="12"/>
  <c r="Q347" i="12"/>
  <c r="O347" i="12"/>
  <c r="Q346" i="12"/>
  <c r="O346" i="12"/>
  <c r="Q345" i="12"/>
  <c r="O345" i="12"/>
  <c r="Q344" i="12"/>
  <c r="O344" i="12"/>
  <c r="Q343" i="12"/>
  <c r="O343" i="12"/>
  <c r="Q342" i="12"/>
  <c r="O342" i="12"/>
  <c r="Q341" i="12"/>
  <c r="O341" i="12"/>
  <c r="Q340" i="12"/>
  <c r="O340" i="12"/>
  <c r="Q339" i="12"/>
  <c r="O339" i="12"/>
  <c r="Q338" i="12"/>
  <c r="O338" i="12"/>
  <c r="Q337" i="12"/>
  <c r="O337" i="12"/>
  <c r="Q336" i="12"/>
  <c r="O336" i="12"/>
  <c r="Q335" i="12"/>
  <c r="O335" i="12"/>
  <c r="Q334" i="12"/>
  <c r="O334" i="12"/>
  <c r="Q333" i="12"/>
  <c r="O333" i="12"/>
  <c r="Q332" i="12"/>
  <c r="O332" i="12"/>
  <c r="Q331" i="12"/>
  <c r="O331" i="12"/>
  <c r="Q330" i="12"/>
  <c r="O330" i="12"/>
  <c r="Q329" i="12"/>
  <c r="O329" i="12"/>
  <c r="Q328" i="12"/>
  <c r="O328" i="12"/>
  <c r="Q327" i="12"/>
  <c r="O327" i="12"/>
  <c r="Q326" i="12"/>
  <c r="O326" i="12"/>
  <c r="Q325" i="12"/>
  <c r="O325" i="12"/>
  <c r="Q324" i="12"/>
  <c r="O324" i="12"/>
  <c r="Q323" i="12"/>
  <c r="O323" i="12"/>
  <c r="Q322" i="12"/>
  <c r="O322" i="12"/>
  <c r="Q321" i="12"/>
  <c r="O321" i="12"/>
  <c r="Q320" i="12"/>
  <c r="O320" i="12"/>
  <c r="Q319" i="12"/>
  <c r="O319" i="12"/>
  <c r="Q318" i="12"/>
  <c r="O318" i="12"/>
  <c r="Q317" i="12"/>
  <c r="O317" i="12"/>
  <c r="Q316" i="12"/>
  <c r="O316" i="12"/>
  <c r="Q315" i="12"/>
  <c r="O315" i="12"/>
  <c r="Q314" i="12"/>
  <c r="O314" i="12"/>
  <c r="Q313" i="12"/>
  <c r="O313" i="12"/>
  <c r="Q312" i="12"/>
  <c r="O312" i="12"/>
  <c r="Q311" i="12"/>
  <c r="O311" i="12"/>
  <c r="Q310" i="12"/>
  <c r="O310" i="12"/>
  <c r="Q309" i="12"/>
  <c r="O309" i="12"/>
  <c r="Q308" i="12"/>
  <c r="O308" i="12"/>
  <c r="Q307" i="12"/>
  <c r="O307" i="12"/>
  <c r="Q306" i="12"/>
  <c r="O306" i="12"/>
  <c r="Q305" i="12"/>
  <c r="O305" i="12"/>
  <c r="Q304" i="12"/>
  <c r="O304" i="12"/>
  <c r="Q303" i="12"/>
  <c r="O303" i="12"/>
  <c r="Q302" i="12"/>
  <c r="O302" i="12"/>
  <c r="Q301" i="12"/>
  <c r="O301" i="12"/>
  <c r="Q300" i="12"/>
  <c r="O300" i="12"/>
  <c r="Q299" i="12"/>
  <c r="O299" i="12"/>
  <c r="Q298" i="12"/>
  <c r="O298" i="12"/>
  <c r="Q297" i="12"/>
  <c r="O297" i="12"/>
  <c r="Q296" i="12"/>
  <c r="O296" i="12"/>
  <c r="Q295" i="12"/>
  <c r="O295" i="12"/>
  <c r="Q294" i="12"/>
  <c r="O294" i="12"/>
  <c r="Q293" i="12"/>
  <c r="O293" i="12"/>
  <c r="Q292" i="12"/>
  <c r="O292" i="12"/>
  <c r="Q291" i="12"/>
  <c r="O291" i="12"/>
  <c r="Q290" i="12"/>
  <c r="O290" i="12"/>
  <c r="Q289" i="12"/>
  <c r="O289" i="12"/>
  <c r="Q288" i="12"/>
  <c r="O288" i="12"/>
  <c r="Q287" i="12"/>
  <c r="O287" i="12"/>
  <c r="Q286" i="12"/>
  <c r="O286" i="12"/>
  <c r="Q285" i="12"/>
  <c r="O285" i="12"/>
  <c r="Q284" i="12"/>
  <c r="O284" i="12"/>
  <c r="Q283" i="12"/>
  <c r="O283" i="12"/>
  <c r="Q282" i="12"/>
  <c r="O282" i="12"/>
  <c r="Q281" i="12"/>
  <c r="O281" i="12"/>
  <c r="Q280" i="12"/>
  <c r="O280" i="12"/>
  <c r="Q279" i="12"/>
  <c r="O279" i="12"/>
  <c r="Q278" i="12"/>
  <c r="O278" i="12"/>
  <c r="Q277" i="12"/>
  <c r="O277" i="12"/>
  <c r="Q276" i="12"/>
  <c r="O276" i="12"/>
  <c r="Q275" i="12"/>
  <c r="O275" i="12"/>
  <c r="Q274" i="12"/>
  <c r="O274" i="12"/>
  <c r="Q273" i="12"/>
  <c r="O273" i="12"/>
  <c r="Q272" i="12"/>
  <c r="O272" i="12"/>
  <c r="Q271" i="12"/>
  <c r="O271" i="12"/>
  <c r="Q270" i="12"/>
  <c r="O270" i="12"/>
  <c r="Q269" i="12"/>
  <c r="O269" i="12"/>
  <c r="Q268" i="12"/>
  <c r="O268" i="12"/>
  <c r="Q267" i="12"/>
  <c r="O267" i="12"/>
  <c r="Q266" i="12"/>
  <c r="O266" i="12"/>
  <c r="Q265" i="12"/>
  <c r="O265" i="12"/>
  <c r="Q264" i="12"/>
  <c r="O264" i="12"/>
  <c r="Q263" i="12"/>
  <c r="O263" i="12"/>
  <c r="Q262" i="12"/>
  <c r="O262" i="12"/>
  <c r="Q261" i="12"/>
  <c r="O261" i="12"/>
  <c r="Q260" i="12"/>
  <c r="O260" i="12"/>
  <c r="Q259" i="12"/>
  <c r="O259" i="12"/>
  <c r="Q258" i="12"/>
  <c r="O258" i="12"/>
  <c r="Q257" i="12"/>
  <c r="O257" i="12"/>
  <c r="Q256" i="12"/>
  <c r="O256" i="12"/>
  <c r="Q255" i="12"/>
  <c r="O255" i="12"/>
  <c r="Q254" i="12"/>
  <c r="O254" i="12"/>
  <c r="Q253" i="12"/>
  <c r="O253" i="12"/>
  <c r="Q252" i="12"/>
  <c r="O252" i="12"/>
  <c r="Q251" i="12"/>
  <c r="O251" i="12"/>
  <c r="Q250" i="12"/>
  <c r="O250" i="12"/>
  <c r="Q249" i="12"/>
  <c r="O249" i="12"/>
  <c r="Q248" i="12"/>
  <c r="O248" i="12"/>
  <c r="Q247" i="12"/>
  <c r="O247" i="12"/>
  <c r="Q246" i="12"/>
  <c r="O246" i="12"/>
  <c r="Q245" i="12"/>
  <c r="O245" i="12"/>
  <c r="Q244" i="12"/>
  <c r="O244" i="12"/>
  <c r="Q243" i="12"/>
  <c r="O243" i="12"/>
  <c r="Q242" i="12"/>
  <c r="O242" i="12"/>
  <c r="Q241" i="12"/>
  <c r="O241" i="12"/>
  <c r="Q240" i="12"/>
  <c r="O240" i="12"/>
  <c r="Q239" i="12"/>
  <c r="O239" i="12"/>
  <c r="Q238" i="12"/>
  <c r="O238" i="12"/>
  <c r="Q237" i="12"/>
  <c r="O237" i="12"/>
  <c r="Q236" i="12"/>
  <c r="O236" i="12"/>
  <c r="Q235" i="12"/>
  <c r="O235" i="12"/>
  <c r="Q234" i="12"/>
  <c r="O234" i="12"/>
  <c r="Q233" i="12"/>
  <c r="O233" i="12"/>
  <c r="Q232" i="12"/>
  <c r="O232" i="12"/>
  <c r="Q231" i="12"/>
  <c r="O231" i="12"/>
  <c r="Q230" i="12"/>
  <c r="O230" i="12"/>
  <c r="Q229" i="12"/>
  <c r="O229" i="12"/>
  <c r="Q228" i="12"/>
  <c r="O228" i="12"/>
  <c r="Q227" i="12"/>
  <c r="O227" i="12"/>
  <c r="Q226" i="12"/>
  <c r="O226" i="12"/>
  <c r="Q225" i="12"/>
  <c r="O225" i="12"/>
  <c r="Q224" i="12"/>
  <c r="O224" i="12"/>
  <c r="Q223" i="12"/>
  <c r="O223" i="12"/>
  <c r="Q222" i="12"/>
  <c r="O222" i="12"/>
  <c r="Q221" i="12"/>
  <c r="O221" i="12"/>
  <c r="Q220" i="12"/>
  <c r="O220" i="12"/>
  <c r="Q219" i="12"/>
  <c r="O219" i="12"/>
  <c r="Q218" i="12"/>
  <c r="O218" i="12"/>
  <c r="Q217" i="12"/>
  <c r="O217" i="12"/>
  <c r="Q216" i="12"/>
  <c r="O216" i="12"/>
  <c r="Q215" i="12"/>
  <c r="O215" i="12"/>
  <c r="Q214" i="12"/>
  <c r="O214" i="12"/>
  <c r="Q213" i="12"/>
  <c r="O213" i="12"/>
  <c r="Q212" i="12"/>
  <c r="O212" i="12"/>
  <c r="Q211" i="12"/>
  <c r="O211" i="12"/>
  <c r="Q210" i="12"/>
  <c r="O210" i="12"/>
  <c r="Q209" i="12"/>
  <c r="O209" i="12"/>
  <c r="Q208" i="12"/>
  <c r="O208" i="12"/>
  <c r="Q207" i="12"/>
  <c r="O207" i="12"/>
  <c r="Q206" i="12"/>
  <c r="O206" i="12"/>
  <c r="Q205" i="12"/>
  <c r="O205" i="12"/>
  <c r="Q204" i="12"/>
  <c r="O204" i="12"/>
  <c r="Q203" i="12"/>
  <c r="O203" i="12"/>
  <c r="Q202" i="12"/>
  <c r="O202" i="12"/>
  <c r="Q201" i="12"/>
  <c r="O201" i="12"/>
  <c r="Q200" i="12"/>
  <c r="O200" i="12"/>
  <c r="Q199" i="12"/>
  <c r="O199" i="12"/>
  <c r="Q198" i="12"/>
  <c r="O198" i="12"/>
  <c r="Q197" i="12"/>
  <c r="O197" i="12"/>
  <c r="Q196" i="12"/>
  <c r="O196" i="12"/>
  <c r="Q195" i="12"/>
  <c r="O195" i="12"/>
  <c r="Q194" i="12"/>
  <c r="O194" i="12"/>
  <c r="Q193" i="12"/>
  <c r="O193" i="12"/>
  <c r="Q192" i="12"/>
  <c r="O192" i="12"/>
  <c r="Q191" i="12"/>
  <c r="O191" i="12"/>
  <c r="Q190" i="12"/>
  <c r="O190" i="12"/>
  <c r="Q189" i="12"/>
  <c r="O189" i="12"/>
  <c r="Q188" i="12"/>
  <c r="O188" i="12"/>
  <c r="Q187" i="12"/>
  <c r="O187" i="12"/>
  <c r="Q186" i="12"/>
  <c r="O186" i="12"/>
  <c r="Q185" i="12"/>
  <c r="O185" i="12"/>
  <c r="Q184" i="12"/>
  <c r="O184" i="12"/>
  <c r="Q183" i="12"/>
  <c r="O183" i="12"/>
  <c r="Q182" i="12"/>
  <c r="O182" i="12"/>
  <c r="Q181" i="12"/>
  <c r="O181" i="12"/>
  <c r="Q180" i="12"/>
  <c r="O180" i="12"/>
  <c r="Q179" i="12"/>
  <c r="O179" i="12"/>
  <c r="Q178" i="12"/>
  <c r="O178" i="12"/>
  <c r="Q177" i="12"/>
  <c r="O177" i="12"/>
  <c r="Q176" i="12"/>
  <c r="O176" i="12"/>
  <c r="Q175" i="12"/>
  <c r="O175" i="12"/>
  <c r="Q174" i="12"/>
  <c r="O174" i="12"/>
  <c r="Q173" i="12"/>
  <c r="O173" i="12"/>
  <c r="Q172" i="12"/>
  <c r="O172" i="12"/>
  <c r="Q171" i="12"/>
  <c r="O171" i="12"/>
  <c r="Q170" i="12"/>
  <c r="O170" i="12"/>
  <c r="Q169" i="12"/>
  <c r="O169" i="12"/>
  <c r="Q168" i="12"/>
  <c r="O168" i="12"/>
  <c r="Q167" i="12"/>
  <c r="O167" i="12"/>
  <c r="Q166" i="12"/>
  <c r="O166" i="12"/>
  <c r="Q165" i="12"/>
  <c r="O165" i="12"/>
  <c r="Q164" i="12"/>
  <c r="O164" i="12"/>
  <c r="Q163" i="12"/>
  <c r="O163" i="12"/>
  <c r="Q162" i="12"/>
  <c r="O162" i="12"/>
  <c r="Q161" i="12"/>
  <c r="O161" i="12"/>
  <c r="Q160" i="12"/>
  <c r="O160" i="12"/>
  <c r="Q159" i="12"/>
  <c r="O159" i="12"/>
  <c r="Q158" i="12"/>
  <c r="O158" i="12"/>
  <c r="Q157" i="12"/>
  <c r="O157" i="12"/>
  <c r="Q156" i="12"/>
  <c r="O156" i="12"/>
  <c r="Q155" i="12"/>
  <c r="O155" i="12"/>
  <c r="Q154" i="12"/>
  <c r="O154" i="12"/>
  <c r="Q153" i="12"/>
  <c r="O153" i="12"/>
  <c r="Q152" i="12"/>
  <c r="O152" i="12"/>
  <c r="Q151" i="12"/>
  <c r="O151" i="12"/>
  <c r="Q150" i="12"/>
  <c r="O150" i="12"/>
  <c r="Q149" i="12"/>
  <c r="O149" i="12"/>
  <c r="Q148" i="12"/>
  <c r="O148" i="12"/>
  <c r="Q147" i="12"/>
  <c r="O147" i="12"/>
  <c r="Q146" i="12"/>
  <c r="O146" i="12"/>
  <c r="Q145" i="12"/>
  <c r="O145" i="12"/>
  <c r="Q144" i="12"/>
  <c r="O144" i="12"/>
  <c r="Q143" i="12"/>
  <c r="O143" i="12"/>
  <c r="Q142" i="12"/>
  <c r="O142" i="12"/>
  <c r="Q141" i="12"/>
  <c r="O141" i="12"/>
  <c r="Q140" i="12"/>
  <c r="O140" i="12"/>
  <c r="Q139" i="12"/>
  <c r="O139" i="12"/>
  <c r="Q138" i="12"/>
  <c r="O138" i="12"/>
  <c r="Q137" i="12"/>
  <c r="O137" i="12"/>
  <c r="Q136" i="12"/>
  <c r="O136" i="12"/>
  <c r="Q135" i="12"/>
  <c r="O135" i="12"/>
  <c r="Q134" i="12"/>
  <c r="O134" i="12"/>
  <c r="Q133" i="12"/>
  <c r="O133" i="12"/>
  <c r="Q132" i="12"/>
  <c r="O132" i="12"/>
  <c r="Q131" i="12"/>
  <c r="O131" i="12"/>
  <c r="Q130" i="12"/>
  <c r="O130" i="12"/>
  <c r="Q129" i="12"/>
  <c r="O129" i="12"/>
  <c r="Q128" i="12"/>
  <c r="O128" i="12"/>
  <c r="Q127" i="12"/>
  <c r="O127" i="12"/>
  <c r="Q126" i="12"/>
  <c r="O126" i="12"/>
  <c r="Q125" i="12"/>
  <c r="O125" i="12"/>
  <c r="Q124" i="12"/>
  <c r="O124" i="12"/>
  <c r="Q123" i="12"/>
  <c r="O123" i="12"/>
  <c r="Q122" i="12"/>
  <c r="O122" i="12"/>
  <c r="Q121" i="12"/>
  <c r="O121" i="12"/>
  <c r="Q120" i="12"/>
  <c r="O120" i="12"/>
  <c r="Q119" i="12"/>
  <c r="O119" i="12"/>
  <c r="Q118" i="12"/>
  <c r="O118" i="12"/>
  <c r="Q117" i="12"/>
  <c r="O117" i="12"/>
  <c r="Q116" i="12"/>
  <c r="O116" i="12"/>
  <c r="Q115" i="12"/>
  <c r="O115" i="12"/>
  <c r="Q114" i="12"/>
  <c r="O114" i="12"/>
  <c r="Q113" i="12"/>
  <c r="O113" i="12"/>
  <c r="Q112" i="12"/>
  <c r="O112" i="12"/>
  <c r="Q111" i="12"/>
  <c r="O111" i="12"/>
  <c r="Q110" i="12"/>
  <c r="O110" i="12"/>
  <c r="Q109" i="12"/>
  <c r="O109" i="12"/>
  <c r="Q108" i="12"/>
  <c r="O108" i="12"/>
  <c r="Q107" i="12"/>
  <c r="O107" i="12"/>
  <c r="Q106" i="12"/>
  <c r="O106" i="12"/>
  <c r="Q105" i="12"/>
  <c r="O105" i="12"/>
  <c r="Q104" i="12"/>
  <c r="O104" i="12"/>
  <c r="Q103" i="12"/>
  <c r="O103" i="12"/>
  <c r="Q102" i="12"/>
  <c r="O102" i="12"/>
  <c r="Q101" i="12"/>
  <c r="O101" i="12"/>
  <c r="Q100" i="12"/>
  <c r="O100" i="12"/>
  <c r="Q99" i="12"/>
  <c r="O99" i="12"/>
  <c r="Q98" i="12"/>
  <c r="O98" i="12"/>
  <c r="Q97" i="12"/>
  <c r="O97" i="12"/>
  <c r="Q96" i="12"/>
  <c r="O96" i="12"/>
  <c r="Q95" i="12"/>
  <c r="O95" i="12"/>
  <c r="Q94" i="12"/>
  <c r="O94" i="12"/>
  <c r="Q93" i="12"/>
  <c r="O93" i="12"/>
  <c r="Q92" i="12"/>
  <c r="O92" i="12"/>
  <c r="Q91" i="12"/>
  <c r="O91" i="12"/>
  <c r="Q90" i="12"/>
  <c r="O90" i="12"/>
  <c r="Q89" i="12"/>
  <c r="O89" i="12"/>
  <c r="Q88" i="12"/>
  <c r="O88" i="12"/>
  <c r="Q87" i="12"/>
  <c r="O87" i="12"/>
  <c r="Q86" i="12"/>
  <c r="O86" i="12"/>
  <c r="Q85" i="12"/>
  <c r="O85" i="12"/>
  <c r="Q84" i="12"/>
  <c r="O84" i="12"/>
  <c r="Q83" i="12"/>
  <c r="O83" i="12"/>
  <c r="Q82" i="12"/>
  <c r="O82" i="12"/>
  <c r="Q81" i="12"/>
  <c r="O81" i="12"/>
  <c r="Q80" i="12"/>
  <c r="O80" i="12"/>
  <c r="Q79" i="12"/>
  <c r="O79" i="12"/>
  <c r="Q78" i="12"/>
  <c r="O78" i="12"/>
  <c r="Q77" i="12"/>
  <c r="O77" i="12"/>
  <c r="Q76" i="12"/>
  <c r="O76" i="12"/>
  <c r="Q75" i="12"/>
  <c r="O75" i="12"/>
  <c r="Q74" i="12"/>
  <c r="O74" i="12"/>
  <c r="Q73" i="12"/>
  <c r="O73" i="12"/>
  <c r="Q72" i="12"/>
  <c r="O72" i="12"/>
  <c r="Q71" i="12"/>
  <c r="O71" i="12"/>
  <c r="Q70" i="12"/>
  <c r="O70" i="12"/>
  <c r="Q69" i="12"/>
  <c r="O69" i="12"/>
  <c r="Q68" i="12"/>
  <c r="O68" i="12"/>
  <c r="Q67" i="12"/>
  <c r="O67" i="12"/>
  <c r="Q66" i="12"/>
  <c r="O66" i="12"/>
  <c r="Q65" i="12"/>
  <c r="O65" i="12"/>
  <c r="Q64" i="12"/>
  <c r="O64" i="12"/>
  <c r="Q63" i="12"/>
  <c r="O63" i="12"/>
  <c r="Q62" i="12"/>
  <c r="O62" i="12"/>
  <c r="Q61" i="12"/>
  <c r="O61" i="12"/>
  <c r="Q60" i="12"/>
  <c r="O60" i="12"/>
  <c r="Q59" i="12"/>
  <c r="O59" i="12"/>
  <c r="Q58" i="12"/>
  <c r="O58" i="12"/>
  <c r="Q57" i="12"/>
  <c r="O57" i="12"/>
  <c r="Q56" i="12"/>
  <c r="O56" i="12"/>
  <c r="Q55" i="12"/>
  <c r="O55" i="12"/>
  <c r="Q54" i="12"/>
  <c r="O54" i="12"/>
  <c r="Q53" i="12"/>
  <c r="O53" i="12"/>
  <c r="Q52" i="12"/>
  <c r="O52" i="12"/>
  <c r="Q51" i="12"/>
  <c r="O51" i="12"/>
  <c r="Q50" i="12"/>
  <c r="O50" i="12"/>
  <c r="Q49" i="12"/>
  <c r="O49" i="12"/>
  <c r="Q48" i="12"/>
  <c r="O48" i="12"/>
  <c r="Q47" i="12"/>
  <c r="O47" i="12"/>
  <c r="Q46" i="12"/>
  <c r="O46" i="12"/>
  <c r="Q45" i="12"/>
  <c r="O45" i="12"/>
  <c r="Q44" i="12"/>
  <c r="O44" i="12"/>
  <c r="Q43" i="12"/>
  <c r="O43" i="12"/>
  <c r="Q42" i="12"/>
  <c r="O42" i="12"/>
  <c r="Q41" i="12"/>
  <c r="O41" i="12"/>
  <c r="Q40" i="12"/>
  <c r="O40" i="12"/>
  <c r="Q39" i="12"/>
  <c r="O39" i="12"/>
  <c r="Q38" i="12"/>
  <c r="O38" i="12"/>
  <c r="Q37" i="12"/>
  <c r="O37" i="12"/>
  <c r="Q36" i="12"/>
  <c r="O36" i="12"/>
  <c r="Q35" i="12"/>
  <c r="O35" i="12"/>
  <c r="Q34" i="12"/>
  <c r="O34" i="12"/>
  <c r="Q33" i="12"/>
  <c r="O33" i="12"/>
  <c r="Q32" i="12"/>
  <c r="O32" i="12"/>
  <c r="Q31" i="12"/>
  <c r="O31" i="12"/>
  <c r="Q30" i="12"/>
  <c r="O30" i="12"/>
  <c r="Q29" i="12"/>
  <c r="O29" i="12"/>
  <c r="Q28" i="12"/>
  <c r="O28" i="12"/>
  <c r="Q27" i="12"/>
  <c r="O27" i="12"/>
  <c r="Q26" i="12"/>
  <c r="O26" i="12"/>
  <c r="Q25" i="12"/>
  <c r="O25" i="12"/>
  <c r="Q24" i="12"/>
  <c r="O24" i="12"/>
  <c r="Q23" i="12"/>
  <c r="O23" i="12"/>
  <c r="Q22" i="12"/>
  <c r="O22" i="12"/>
  <c r="Q21" i="12"/>
  <c r="O21" i="12"/>
  <c r="Q20" i="12"/>
  <c r="O20" i="12"/>
  <c r="Q19" i="12"/>
  <c r="O19" i="12"/>
  <c r="Q18" i="12"/>
  <c r="O18" i="12"/>
  <c r="Q17" i="12"/>
  <c r="O17" i="12"/>
  <c r="Q16" i="12"/>
  <c r="O16" i="12"/>
  <c r="Q15" i="12"/>
  <c r="Q9" i="12" s="1"/>
  <c r="O15" i="12"/>
  <c r="O9" i="12" s="1"/>
  <c r="H9" i="12" s="1"/>
  <c r="Q514" i="13"/>
  <c r="O514" i="13"/>
  <c r="Q513" i="13"/>
  <c r="O513" i="13"/>
  <c r="Q512" i="13"/>
  <c r="O512" i="13"/>
  <c r="Q511" i="13"/>
  <c r="O511" i="13"/>
  <c r="Q510" i="13"/>
  <c r="O510" i="13"/>
  <c r="Q509" i="13"/>
  <c r="O509" i="13"/>
  <c r="Q508" i="13"/>
  <c r="O508" i="13"/>
  <c r="Q507" i="13"/>
  <c r="O507" i="13"/>
  <c r="Q506" i="13"/>
  <c r="O506" i="13"/>
  <c r="Q505" i="13"/>
  <c r="O505" i="13"/>
  <c r="Q504" i="13"/>
  <c r="O504" i="13"/>
  <c r="Q503" i="13"/>
  <c r="O503" i="13"/>
  <c r="Q502" i="13"/>
  <c r="O502" i="13"/>
  <c r="Q501" i="13"/>
  <c r="O501" i="13"/>
  <c r="Q500" i="13"/>
  <c r="O500" i="13"/>
  <c r="Q499" i="13"/>
  <c r="O499" i="13"/>
  <c r="Q498" i="13"/>
  <c r="O498" i="13"/>
  <c r="Q497" i="13"/>
  <c r="O497" i="13"/>
  <c r="Q496" i="13"/>
  <c r="O496" i="13"/>
  <c r="Q495" i="13"/>
  <c r="O495" i="13"/>
  <c r="Q494" i="13"/>
  <c r="O494" i="13"/>
  <c r="Q493" i="13"/>
  <c r="O493" i="13"/>
  <c r="Q492" i="13"/>
  <c r="O492" i="13"/>
  <c r="Q491" i="13"/>
  <c r="O491" i="13"/>
  <c r="Q490" i="13"/>
  <c r="O490" i="13"/>
  <c r="Q489" i="13"/>
  <c r="O489" i="13"/>
  <c r="Q488" i="13"/>
  <c r="O488" i="13"/>
  <c r="Q487" i="13"/>
  <c r="O487" i="13"/>
  <c r="Q486" i="13"/>
  <c r="O486" i="13"/>
  <c r="Q485" i="13"/>
  <c r="O485" i="13"/>
  <c r="Q484" i="13"/>
  <c r="O484" i="13"/>
  <c r="Q483" i="13"/>
  <c r="O483" i="13"/>
  <c r="Q482" i="13"/>
  <c r="O482" i="13"/>
  <c r="Q481" i="13"/>
  <c r="O481" i="13"/>
  <c r="Q480" i="13"/>
  <c r="O480" i="13"/>
  <c r="Q479" i="13"/>
  <c r="O479" i="13"/>
  <c r="Q478" i="13"/>
  <c r="O478" i="13"/>
  <c r="Q477" i="13"/>
  <c r="O477" i="13"/>
  <c r="Q476" i="13"/>
  <c r="O476" i="13"/>
  <c r="Q475" i="13"/>
  <c r="O475" i="13"/>
  <c r="Q474" i="13"/>
  <c r="O474" i="13"/>
  <c r="Q473" i="13"/>
  <c r="O473" i="13"/>
  <c r="Q472" i="13"/>
  <c r="O472" i="13"/>
  <c r="Q471" i="13"/>
  <c r="O471" i="13"/>
  <c r="Q470" i="13"/>
  <c r="O470" i="13"/>
  <c r="Q469" i="13"/>
  <c r="O469" i="13"/>
  <c r="Q468" i="13"/>
  <c r="O468" i="13"/>
  <c r="Q467" i="13"/>
  <c r="O467" i="13"/>
  <c r="Q466" i="13"/>
  <c r="O466" i="13"/>
  <c r="Q465" i="13"/>
  <c r="O465" i="13"/>
  <c r="Q464" i="13"/>
  <c r="O464" i="13"/>
  <c r="Q463" i="13"/>
  <c r="O463" i="13"/>
  <c r="Q462" i="13"/>
  <c r="O462" i="13"/>
  <c r="Q461" i="13"/>
  <c r="O461" i="13"/>
  <c r="Q460" i="13"/>
  <c r="O460" i="13"/>
  <c r="Q459" i="13"/>
  <c r="O459" i="13"/>
  <c r="Q458" i="13"/>
  <c r="O458" i="13"/>
  <c r="Q457" i="13"/>
  <c r="O457" i="13"/>
  <c r="Q456" i="13"/>
  <c r="O456" i="13"/>
  <c r="Q455" i="13"/>
  <c r="O455" i="13"/>
  <c r="Q454" i="13"/>
  <c r="O454" i="13"/>
  <c r="Q453" i="13"/>
  <c r="O453" i="13"/>
  <c r="Q452" i="13"/>
  <c r="O452" i="13"/>
  <c r="Q451" i="13"/>
  <c r="O451" i="13"/>
  <c r="Q450" i="13"/>
  <c r="O450" i="13"/>
  <c r="Q449" i="13"/>
  <c r="O449" i="13"/>
  <c r="Q448" i="13"/>
  <c r="O448" i="13"/>
  <c r="Q447" i="13"/>
  <c r="O447" i="13"/>
  <c r="Q446" i="13"/>
  <c r="O446" i="13"/>
  <c r="Q445" i="13"/>
  <c r="O445" i="13"/>
  <c r="Q444" i="13"/>
  <c r="O444" i="13"/>
  <c r="Q443" i="13"/>
  <c r="O443" i="13"/>
  <c r="Q442" i="13"/>
  <c r="O442" i="13"/>
  <c r="Q441" i="13"/>
  <c r="O441" i="13"/>
  <c r="Q440" i="13"/>
  <c r="O440" i="13"/>
  <c r="Q439" i="13"/>
  <c r="O439" i="13"/>
  <c r="Q438" i="13"/>
  <c r="O438" i="13"/>
  <c r="Q437" i="13"/>
  <c r="O437" i="13"/>
  <c r="Q436" i="13"/>
  <c r="O436" i="13"/>
  <c r="Q435" i="13"/>
  <c r="O435" i="13"/>
  <c r="Q434" i="13"/>
  <c r="O434" i="13"/>
  <c r="Q433" i="13"/>
  <c r="O433" i="13"/>
  <c r="Q432" i="13"/>
  <c r="O432" i="13"/>
  <c r="Q431" i="13"/>
  <c r="O431" i="13"/>
  <c r="Q430" i="13"/>
  <c r="O430" i="13"/>
  <c r="Q429" i="13"/>
  <c r="O429" i="13"/>
  <c r="Q428" i="13"/>
  <c r="O428" i="13"/>
  <c r="Q427" i="13"/>
  <c r="O427" i="13"/>
  <c r="Q426" i="13"/>
  <c r="O426" i="13"/>
  <c r="Q425" i="13"/>
  <c r="O425" i="13"/>
  <c r="Q424" i="13"/>
  <c r="O424" i="13"/>
  <c r="Q423" i="13"/>
  <c r="O423" i="13"/>
  <c r="Q422" i="13"/>
  <c r="O422" i="13"/>
  <c r="Q421" i="13"/>
  <c r="O421" i="13"/>
  <c r="Q420" i="13"/>
  <c r="O420" i="13"/>
  <c r="Q419" i="13"/>
  <c r="O419" i="13"/>
  <c r="Q418" i="13"/>
  <c r="O418" i="13"/>
  <c r="Q417" i="13"/>
  <c r="O417" i="13"/>
  <c r="Q416" i="13"/>
  <c r="O416" i="13"/>
  <c r="Q415" i="13"/>
  <c r="O415" i="13"/>
  <c r="Q414" i="13"/>
  <c r="O414" i="13"/>
  <c r="Q413" i="13"/>
  <c r="O413" i="13"/>
  <c r="Q412" i="13"/>
  <c r="O412" i="13"/>
  <c r="Q411" i="13"/>
  <c r="O411" i="13"/>
  <c r="Q410" i="13"/>
  <c r="O410" i="13"/>
  <c r="Q409" i="13"/>
  <c r="O409" i="13"/>
  <c r="Q408" i="13"/>
  <c r="O408" i="13"/>
  <c r="Q407" i="13"/>
  <c r="O407" i="13"/>
  <c r="Q406" i="13"/>
  <c r="O406" i="13"/>
  <c r="Q405" i="13"/>
  <c r="O405" i="13"/>
  <c r="Q404" i="13"/>
  <c r="O404" i="13"/>
  <c r="Q403" i="13"/>
  <c r="O403" i="13"/>
  <c r="Q402" i="13"/>
  <c r="O402" i="13"/>
  <c r="Q401" i="13"/>
  <c r="O401" i="13"/>
  <c r="Q400" i="13"/>
  <c r="O400" i="13"/>
  <c r="Q399" i="13"/>
  <c r="O399" i="13"/>
  <c r="Q398" i="13"/>
  <c r="O398" i="13"/>
  <c r="Q397" i="13"/>
  <c r="O397" i="13"/>
  <c r="Q396" i="13"/>
  <c r="O396" i="13"/>
  <c r="Q395" i="13"/>
  <c r="O395" i="13"/>
  <c r="Q394" i="13"/>
  <c r="O394" i="13"/>
  <c r="Q393" i="13"/>
  <c r="O393" i="13"/>
  <c r="Q392" i="13"/>
  <c r="O392" i="13"/>
  <c r="Q391" i="13"/>
  <c r="O391" i="13"/>
  <c r="Q390" i="13"/>
  <c r="O390" i="13"/>
  <c r="Q389" i="13"/>
  <c r="O389" i="13"/>
  <c r="Q388" i="13"/>
  <c r="O388" i="13"/>
  <c r="Q387" i="13"/>
  <c r="O387" i="13"/>
  <c r="Q386" i="13"/>
  <c r="O386" i="13"/>
  <c r="Q385" i="13"/>
  <c r="O385" i="13"/>
  <c r="Q384" i="13"/>
  <c r="O384" i="13"/>
  <c r="Q383" i="13"/>
  <c r="O383" i="13"/>
  <c r="Q382" i="13"/>
  <c r="O382" i="13"/>
  <c r="Q381" i="13"/>
  <c r="O381" i="13"/>
  <c r="Q380" i="13"/>
  <c r="O380" i="13"/>
  <c r="Q379" i="13"/>
  <c r="O379" i="13"/>
  <c r="Q378" i="13"/>
  <c r="O378" i="13"/>
  <c r="Q377" i="13"/>
  <c r="O377" i="13"/>
  <c r="Q376" i="13"/>
  <c r="O376" i="13"/>
  <c r="Q375" i="13"/>
  <c r="O375" i="13"/>
  <c r="Q374" i="13"/>
  <c r="O374" i="13"/>
  <c r="Q373" i="13"/>
  <c r="O373" i="13"/>
  <c r="Q372" i="13"/>
  <c r="O372" i="13"/>
  <c r="Q371" i="13"/>
  <c r="O371" i="13"/>
  <c r="Q370" i="13"/>
  <c r="O370" i="13"/>
  <c r="Q369" i="13"/>
  <c r="O369" i="13"/>
  <c r="Q368" i="13"/>
  <c r="O368" i="13"/>
  <c r="Q367" i="13"/>
  <c r="O367" i="13"/>
  <c r="Q366" i="13"/>
  <c r="O366" i="13"/>
  <c r="Q365" i="13"/>
  <c r="O365" i="13"/>
  <c r="Q364" i="13"/>
  <c r="O364" i="13"/>
  <c r="Q363" i="13"/>
  <c r="O363" i="13"/>
  <c r="Q362" i="13"/>
  <c r="O362" i="13"/>
  <c r="Q361" i="13"/>
  <c r="O361" i="13"/>
  <c r="Q360" i="13"/>
  <c r="O360" i="13"/>
  <c r="Q359" i="13"/>
  <c r="O359" i="13"/>
  <c r="Q358" i="13"/>
  <c r="O358" i="13"/>
  <c r="Q357" i="13"/>
  <c r="O357" i="13"/>
  <c r="Q356" i="13"/>
  <c r="O356" i="13"/>
  <c r="Q355" i="13"/>
  <c r="O355" i="13"/>
  <c r="Q354" i="13"/>
  <c r="O354" i="13"/>
  <c r="Q353" i="13"/>
  <c r="O353" i="13"/>
  <c r="Q352" i="13"/>
  <c r="O352" i="13"/>
  <c r="Q351" i="13"/>
  <c r="O351" i="13"/>
  <c r="Q350" i="13"/>
  <c r="O350" i="13"/>
  <c r="Q349" i="13"/>
  <c r="O349" i="13"/>
  <c r="Q348" i="13"/>
  <c r="O348" i="13"/>
  <c r="Q347" i="13"/>
  <c r="O347" i="13"/>
  <c r="Q346" i="13"/>
  <c r="O346" i="13"/>
  <c r="Q345" i="13"/>
  <c r="O345" i="13"/>
  <c r="Q344" i="13"/>
  <c r="O344" i="13"/>
  <c r="Q343" i="13"/>
  <c r="O343" i="13"/>
  <c r="Q342" i="13"/>
  <c r="O342" i="13"/>
  <c r="Q341" i="13"/>
  <c r="O341" i="13"/>
  <c r="Q340" i="13"/>
  <c r="O340" i="13"/>
  <c r="Q339" i="13"/>
  <c r="O339" i="13"/>
  <c r="Q338" i="13"/>
  <c r="O338" i="13"/>
  <c r="Q337" i="13"/>
  <c r="O337" i="13"/>
  <c r="Q336" i="13"/>
  <c r="O336" i="13"/>
  <c r="Q335" i="13"/>
  <c r="O335" i="13"/>
  <c r="Q334" i="13"/>
  <c r="O334" i="13"/>
  <c r="Q333" i="13"/>
  <c r="O333" i="13"/>
  <c r="Q332" i="13"/>
  <c r="O332" i="13"/>
  <c r="Q331" i="13"/>
  <c r="O331" i="13"/>
  <c r="Q330" i="13"/>
  <c r="O330" i="13"/>
  <c r="Q329" i="13"/>
  <c r="O329" i="13"/>
  <c r="Q328" i="13"/>
  <c r="O328" i="13"/>
  <c r="Q327" i="13"/>
  <c r="O327" i="13"/>
  <c r="Q326" i="13"/>
  <c r="O326" i="13"/>
  <c r="Q325" i="13"/>
  <c r="O325" i="13"/>
  <c r="Q324" i="13"/>
  <c r="O324" i="13"/>
  <c r="Q323" i="13"/>
  <c r="O323" i="13"/>
  <c r="Q322" i="13"/>
  <c r="O322" i="13"/>
  <c r="Q321" i="13"/>
  <c r="O321" i="13"/>
  <c r="Q320" i="13"/>
  <c r="O320" i="13"/>
  <c r="Q319" i="13"/>
  <c r="O319" i="13"/>
  <c r="Q318" i="13"/>
  <c r="O318" i="13"/>
  <c r="Q317" i="13"/>
  <c r="O317" i="13"/>
  <c r="Q316" i="13"/>
  <c r="O316" i="13"/>
  <c r="Q315" i="13"/>
  <c r="O315" i="13"/>
  <c r="Q314" i="13"/>
  <c r="O314" i="13"/>
  <c r="Q313" i="13"/>
  <c r="O313" i="13"/>
  <c r="Q312" i="13"/>
  <c r="O312" i="13"/>
  <c r="Q311" i="13"/>
  <c r="O311" i="13"/>
  <c r="Q310" i="13"/>
  <c r="O310" i="13"/>
  <c r="Q309" i="13"/>
  <c r="O309" i="13"/>
  <c r="Q308" i="13"/>
  <c r="O308" i="13"/>
  <c r="Q307" i="13"/>
  <c r="O307" i="13"/>
  <c r="Q306" i="13"/>
  <c r="O306" i="13"/>
  <c r="Q305" i="13"/>
  <c r="O305" i="13"/>
  <c r="Q304" i="13"/>
  <c r="O304" i="13"/>
  <c r="Q303" i="13"/>
  <c r="O303" i="13"/>
  <c r="Q302" i="13"/>
  <c r="O302" i="13"/>
  <c r="Q301" i="13"/>
  <c r="O301" i="13"/>
  <c r="Q300" i="13"/>
  <c r="O300" i="13"/>
  <c r="Q299" i="13"/>
  <c r="O299" i="13"/>
  <c r="Q298" i="13"/>
  <c r="O298" i="13"/>
  <c r="Q297" i="13"/>
  <c r="O297" i="13"/>
  <c r="Q296" i="13"/>
  <c r="O296" i="13"/>
  <c r="Q295" i="13"/>
  <c r="O295" i="13"/>
  <c r="Q294" i="13"/>
  <c r="O294" i="13"/>
  <c r="Q293" i="13"/>
  <c r="O293" i="13"/>
  <c r="Q292" i="13"/>
  <c r="O292" i="13"/>
  <c r="Q291" i="13"/>
  <c r="O291" i="13"/>
  <c r="Q290" i="13"/>
  <c r="O290" i="13"/>
  <c r="Q289" i="13"/>
  <c r="O289" i="13"/>
  <c r="Q288" i="13"/>
  <c r="O288" i="13"/>
  <c r="Q287" i="13"/>
  <c r="O287" i="13"/>
  <c r="Q286" i="13"/>
  <c r="O286" i="13"/>
  <c r="Q285" i="13"/>
  <c r="O285" i="13"/>
  <c r="Q284" i="13"/>
  <c r="O284" i="13"/>
  <c r="Q283" i="13"/>
  <c r="O283" i="13"/>
  <c r="Q282" i="13"/>
  <c r="O282" i="13"/>
  <c r="Q281" i="13"/>
  <c r="O281" i="13"/>
  <c r="Q280" i="13"/>
  <c r="O280" i="13"/>
  <c r="Q279" i="13"/>
  <c r="O279" i="13"/>
  <c r="Q278" i="13"/>
  <c r="O278" i="13"/>
  <c r="Q277" i="13"/>
  <c r="O277" i="13"/>
  <c r="Q276" i="13"/>
  <c r="O276" i="13"/>
  <c r="Q275" i="13"/>
  <c r="O275" i="13"/>
  <c r="Q274" i="13"/>
  <c r="O274" i="13"/>
  <c r="Q273" i="13"/>
  <c r="O273" i="13"/>
  <c r="Q272" i="13"/>
  <c r="O272" i="13"/>
  <c r="Q271" i="13"/>
  <c r="O271" i="13"/>
  <c r="Q270" i="13"/>
  <c r="O270" i="13"/>
  <c r="Q269" i="13"/>
  <c r="O269" i="13"/>
  <c r="Q268" i="13"/>
  <c r="O268" i="13"/>
  <c r="Q267" i="13"/>
  <c r="O267" i="13"/>
  <c r="Q266" i="13"/>
  <c r="O266" i="13"/>
  <c r="Q265" i="13"/>
  <c r="O265" i="13"/>
  <c r="Q264" i="13"/>
  <c r="O264" i="13"/>
  <c r="Q263" i="13"/>
  <c r="O263" i="13"/>
  <c r="Q262" i="13"/>
  <c r="O262" i="13"/>
  <c r="Q261" i="13"/>
  <c r="O261" i="13"/>
  <c r="Q260" i="13"/>
  <c r="O260" i="13"/>
  <c r="Q259" i="13"/>
  <c r="O259" i="13"/>
  <c r="Q258" i="13"/>
  <c r="O258" i="13"/>
  <c r="Q257" i="13"/>
  <c r="O257" i="13"/>
  <c r="Q256" i="13"/>
  <c r="O256" i="13"/>
  <c r="Q255" i="13"/>
  <c r="O255" i="13"/>
  <c r="Q254" i="13"/>
  <c r="O254" i="13"/>
  <c r="Q253" i="13"/>
  <c r="O253" i="13"/>
  <c r="Q252" i="13"/>
  <c r="O252" i="13"/>
  <c r="Q251" i="13"/>
  <c r="O251" i="13"/>
  <c r="Q250" i="13"/>
  <c r="O250" i="13"/>
  <c r="Q249" i="13"/>
  <c r="O249" i="13"/>
  <c r="Q248" i="13"/>
  <c r="O248" i="13"/>
  <c r="Q247" i="13"/>
  <c r="O247" i="13"/>
  <c r="Q246" i="13"/>
  <c r="O246" i="13"/>
  <c r="Q245" i="13"/>
  <c r="O245" i="13"/>
  <c r="Q244" i="13"/>
  <c r="O244" i="13"/>
  <c r="Q243" i="13"/>
  <c r="O243" i="13"/>
  <c r="Q242" i="13"/>
  <c r="O242" i="13"/>
  <c r="Q241" i="13"/>
  <c r="O241" i="13"/>
  <c r="Q240" i="13"/>
  <c r="O240" i="13"/>
  <c r="Q239" i="13"/>
  <c r="O239" i="13"/>
  <c r="Q238" i="13"/>
  <c r="O238" i="13"/>
  <c r="Q237" i="13"/>
  <c r="O237" i="13"/>
  <c r="Q236" i="13"/>
  <c r="O236" i="13"/>
  <c r="Q235" i="13"/>
  <c r="O235" i="13"/>
  <c r="Q234" i="13"/>
  <c r="O234" i="13"/>
  <c r="Q233" i="13"/>
  <c r="O233" i="13"/>
  <c r="Q232" i="13"/>
  <c r="O232" i="13"/>
  <c r="Q231" i="13"/>
  <c r="O231" i="13"/>
  <c r="Q230" i="13"/>
  <c r="O230" i="13"/>
  <c r="Q229" i="13"/>
  <c r="O229" i="13"/>
  <c r="Q228" i="13"/>
  <c r="O228" i="13"/>
  <c r="Q227" i="13"/>
  <c r="O227" i="13"/>
  <c r="Q226" i="13"/>
  <c r="O226" i="13"/>
  <c r="Q225" i="13"/>
  <c r="O225" i="13"/>
  <c r="Q224" i="13"/>
  <c r="O224" i="13"/>
  <c r="Q223" i="13"/>
  <c r="O223" i="13"/>
  <c r="Q222" i="13"/>
  <c r="O222" i="13"/>
  <c r="Q221" i="13"/>
  <c r="O221" i="13"/>
  <c r="Q220" i="13"/>
  <c r="O220" i="13"/>
  <c r="Q219" i="13"/>
  <c r="O219" i="13"/>
  <c r="Q218" i="13"/>
  <c r="O218" i="13"/>
  <c r="Q217" i="13"/>
  <c r="O217" i="13"/>
  <c r="Q216" i="13"/>
  <c r="O216" i="13"/>
  <c r="Q215" i="13"/>
  <c r="O215" i="13"/>
  <c r="Q214" i="13"/>
  <c r="O214" i="13"/>
  <c r="Q213" i="13"/>
  <c r="O213" i="13"/>
  <c r="Q212" i="13"/>
  <c r="O212" i="13"/>
  <c r="Q211" i="13"/>
  <c r="O211" i="13"/>
  <c r="Q210" i="13"/>
  <c r="O210" i="13"/>
  <c r="Q209" i="13"/>
  <c r="O209" i="13"/>
  <c r="Q208" i="13"/>
  <c r="O208" i="13"/>
  <c r="Q207" i="13"/>
  <c r="O207" i="13"/>
  <c r="Q206" i="13"/>
  <c r="O206" i="13"/>
  <c r="Q205" i="13"/>
  <c r="O205" i="13"/>
  <c r="Q204" i="13"/>
  <c r="O204" i="13"/>
  <c r="Q203" i="13"/>
  <c r="O203" i="13"/>
  <c r="Q202" i="13"/>
  <c r="O202" i="13"/>
  <c r="Q201" i="13"/>
  <c r="O201" i="13"/>
  <c r="Q200" i="13"/>
  <c r="O200" i="13"/>
  <c r="Q199" i="13"/>
  <c r="O199" i="13"/>
  <c r="Q198" i="13"/>
  <c r="O198" i="13"/>
  <c r="Q197" i="13"/>
  <c r="O197" i="13"/>
  <c r="Q196" i="13"/>
  <c r="O196" i="13"/>
  <c r="Q195" i="13"/>
  <c r="O195" i="13"/>
  <c r="Q194" i="13"/>
  <c r="O194" i="13"/>
  <c r="Q193" i="13"/>
  <c r="O193" i="13"/>
  <c r="Q192" i="13"/>
  <c r="O192" i="13"/>
  <c r="Q191" i="13"/>
  <c r="O191" i="13"/>
  <c r="Q190" i="13"/>
  <c r="O190" i="13"/>
  <c r="Q189" i="13"/>
  <c r="O189" i="13"/>
  <c r="Q188" i="13"/>
  <c r="O188" i="13"/>
  <c r="Q187" i="13"/>
  <c r="O187" i="13"/>
  <c r="Q186" i="13"/>
  <c r="O186" i="13"/>
  <c r="Q185" i="13"/>
  <c r="O185" i="13"/>
  <c r="Q184" i="13"/>
  <c r="O184" i="13"/>
  <c r="Q183" i="13"/>
  <c r="O183" i="13"/>
  <c r="Q182" i="13"/>
  <c r="O182" i="13"/>
  <c r="Q181" i="13"/>
  <c r="O181" i="13"/>
  <c r="Q180" i="13"/>
  <c r="O180" i="13"/>
  <c r="Q179" i="13"/>
  <c r="O179" i="13"/>
  <c r="Q178" i="13"/>
  <c r="O178" i="13"/>
  <c r="Q177" i="13"/>
  <c r="O177" i="13"/>
  <c r="Q176" i="13"/>
  <c r="O176" i="13"/>
  <c r="Q175" i="13"/>
  <c r="O175" i="13"/>
  <c r="Q174" i="13"/>
  <c r="O174" i="13"/>
  <c r="Q173" i="13"/>
  <c r="O173" i="13"/>
  <c r="Q172" i="13"/>
  <c r="O172" i="13"/>
  <c r="Q171" i="13"/>
  <c r="O171" i="13"/>
  <c r="Q170" i="13"/>
  <c r="O170" i="13"/>
  <c r="Q169" i="13"/>
  <c r="O169" i="13"/>
  <c r="Q168" i="13"/>
  <c r="O168" i="13"/>
  <c r="Q167" i="13"/>
  <c r="O167" i="13"/>
  <c r="Q166" i="13"/>
  <c r="O166" i="13"/>
  <c r="Q165" i="13"/>
  <c r="O165" i="13"/>
  <c r="Q164" i="13"/>
  <c r="O164" i="13"/>
  <c r="Q163" i="13"/>
  <c r="O163" i="13"/>
  <c r="Q162" i="13"/>
  <c r="O162" i="13"/>
  <c r="Q161" i="13"/>
  <c r="O161" i="13"/>
  <c r="Q160" i="13"/>
  <c r="O160" i="13"/>
  <c r="Q159" i="13"/>
  <c r="O159" i="13"/>
  <c r="Q158" i="13"/>
  <c r="O158" i="13"/>
  <c r="Q157" i="13"/>
  <c r="O157" i="13"/>
  <c r="Q156" i="13"/>
  <c r="O156" i="13"/>
  <c r="Q155" i="13"/>
  <c r="O155" i="13"/>
  <c r="Q154" i="13"/>
  <c r="O154" i="13"/>
  <c r="Q153" i="13"/>
  <c r="O153" i="13"/>
  <c r="Q152" i="13"/>
  <c r="O152" i="13"/>
  <c r="Q151" i="13"/>
  <c r="O151" i="13"/>
  <c r="Q150" i="13"/>
  <c r="O150" i="13"/>
  <c r="Q149" i="13"/>
  <c r="O149" i="13"/>
  <c r="Q148" i="13"/>
  <c r="O148" i="13"/>
  <c r="Q147" i="13"/>
  <c r="O147" i="13"/>
  <c r="Q146" i="13"/>
  <c r="O146" i="13"/>
  <c r="Q145" i="13"/>
  <c r="O145" i="13"/>
  <c r="Q144" i="13"/>
  <c r="O144" i="13"/>
  <c r="Q143" i="13"/>
  <c r="O143" i="13"/>
  <c r="Q142" i="13"/>
  <c r="O142" i="13"/>
  <c r="Q141" i="13"/>
  <c r="O141" i="13"/>
  <c r="Q140" i="13"/>
  <c r="O140" i="13"/>
  <c r="Q139" i="13"/>
  <c r="O139" i="13"/>
  <c r="Q138" i="13"/>
  <c r="O138" i="13"/>
  <c r="Q137" i="13"/>
  <c r="O137" i="13"/>
  <c r="Q136" i="13"/>
  <c r="O136" i="13"/>
  <c r="Q135" i="13"/>
  <c r="O135" i="13"/>
  <c r="Q134" i="13"/>
  <c r="O134" i="13"/>
  <c r="Q133" i="13"/>
  <c r="O133" i="13"/>
  <c r="Q132" i="13"/>
  <c r="O132" i="13"/>
  <c r="Q131" i="13"/>
  <c r="O131" i="13"/>
  <c r="Q130" i="13"/>
  <c r="O130" i="13"/>
  <c r="Q129" i="13"/>
  <c r="O129" i="13"/>
  <c r="Q128" i="13"/>
  <c r="O128" i="13"/>
  <c r="Q127" i="13"/>
  <c r="O127" i="13"/>
  <c r="Q126" i="13"/>
  <c r="O126" i="13"/>
  <c r="Q125" i="13"/>
  <c r="O125" i="13"/>
  <c r="Q124" i="13"/>
  <c r="O124" i="13"/>
  <c r="Q123" i="13"/>
  <c r="O123" i="13"/>
  <c r="Q122" i="13"/>
  <c r="O122" i="13"/>
  <c r="Q121" i="13"/>
  <c r="O121" i="13"/>
  <c r="Q120" i="13"/>
  <c r="O120" i="13"/>
  <c r="Q119" i="13"/>
  <c r="O119" i="13"/>
  <c r="Q118" i="13"/>
  <c r="O118" i="13"/>
  <c r="Q117" i="13"/>
  <c r="O117" i="13"/>
  <c r="Q116" i="13"/>
  <c r="O116" i="13"/>
  <c r="Q115" i="13"/>
  <c r="O115" i="13"/>
  <c r="Q114" i="13"/>
  <c r="O114" i="13"/>
  <c r="Q113" i="13"/>
  <c r="O113" i="13"/>
  <c r="Q112" i="13"/>
  <c r="O112" i="13"/>
  <c r="Q111" i="13"/>
  <c r="O111" i="13"/>
  <c r="Q110" i="13"/>
  <c r="O110" i="13"/>
  <c r="Q109" i="13"/>
  <c r="O109" i="13"/>
  <c r="Q108" i="13"/>
  <c r="O108" i="13"/>
  <c r="Q107" i="13"/>
  <c r="O107" i="13"/>
  <c r="Q106" i="13"/>
  <c r="O106" i="13"/>
  <c r="Q105" i="13"/>
  <c r="O105" i="13"/>
  <c r="Q104" i="13"/>
  <c r="O104" i="13"/>
  <c r="Q103" i="13"/>
  <c r="O103" i="13"/>
  <c r="Q102" i="13"/>
  <c r="O102" i="13"/>
  <c r="Q101" i="13"/>
  <c r="O101" i="13"/>
  <c r="Q100" i="13"/>
  <c r="O100" i="13"/>
  <c r="Q99" i="13"/>
  <c r="O99" i="13"/>
  <c r="Q98" i="13"/>
  <c r="O98" i="13"/>
  <c r="Q97" i="13"/>
  <c r="O97" i="13"/>
  <c r="Q96" i="13"/>
  <c r="O96" i="13"/>
  <c r="Q95" i="13"/>
  <c r="O95" i="13"/>
  <c r="Q94" i="13"/>
  <c r="O94" i="13"/>
  <c r="Q93" i="13"/>
  <c r="O93" i="13"/>
  <c r="Q92" i="13"/>
  <c r="O92" i="13"/>
  <c r="Q91" i="13"/>
  <c r="O91" i="13"/>
  <c r="Q90" i="13"/>
  <c r="O90" i="13"/>
  <c r="Q89" i="13"/>
  <c r="O89" i="13"/>
  <c r="Q88" i="13"/>
  <c r="O88" i="13"/>
  <c r="Q87" i="13"/>
  <c r="O87" i="13"/>
  <c r="Q86" i="13"/>
  <c r="O86" i="13"/>
  <c r="Q85" i="13"/>
  <c r="O85" i="13"/>
  <c r="Q84" i="13"/>
  <c r="O84" i="13"/>
  <c r="Q83" i="13"/>
  <c r="O83" i="13"/>
  <c r="Q82" i="13"/>
  <c r="O82" i="13"/>
  <c r="Q81" i="13"/>
  <c r="O81" i="13"/>
  <c r="Q80" i="13"/>
  <c r="O80" i="13"/>
  <c r="Q79" i="13"/>
  <c r="O79" i="13"/>
  <c r="Q78" i="13"/>
  <c r="O78" i="13"/>
  <c r="Q77" i="13"/>
  <c r="O77" i="13"/>
  <c r="Q76" i="13"/>
  <c r="O76" i="13"/>
  <c r="Q75" i="13"/>
  <c r="O75" i="13"/>
  <c r="Q74" i="13"/>
  <c r="O74" i="13"/>
  <c r="Q73" i="13"/>
  <c r="O73" i="13"/>
  <c r="Q72" i="13"/>
  <c r="O72" i="13"/>
  <c r="Q71" i="13"/>
  <c r="O71" i="13"/>
  <c r="Q70" i="13"/>
  <c r="O70" i="13"/>
  <c r="Q69" i="13"/>
  <c r="O69" i="13"/>
  <c r="Q68" i="13"/>
  <c r="O68" i="13"/>
  <c r="Q67" i="13"/>
  <c r="O67" i="13"/>
  <c r="Q66" i="13"/>
  <c r="O66" i="13"/>
  <c r="Q65" i="13"/>
  <c r="O65" i="13"/>
  <c r="Q64" i="13"/>
  <c r="O64" i="13"/>
  <c r="Q63" i="13"/>
  <c r="O63" i="13"/>
  <c r="Q62" i="13"/>
  <c r="O62" i="13"/>
  <c r="Q61" i="13"/>
  <c r="O61" i="13"/>
  <c r="Q60" i="13"/>
  <c r="O60" i="13"/>
  <c r="Q59" i="13"/>
  <c r="O59" i="13"/>
  <c r="Q58" i="13"/>
  <c r="O58" i="13"/>
  <c r="Q57" i="13"/>
  <c r="O57" i="13"/>
  <c r="Q56" i="13"/>
  <c r="O56" i="13"/>
  <c r="Q55" i="13"/>
  <c r="O55" i="13"/>
  <c r="Q54" i="13"/>
  <c r="O54" i="13"/>
  <c r="Q53" i="13"/>
  <c r="O53" i="13"/>
  <c r="Q52" i="13"/>
  <c r="O52" i="13"/>
  <c r="Q51" i="13"/>
  <c r="O51" i="13"/>
  <c r="Q50" i="13"/>
  <c r="O50" i="13"/>
  <c r="Q49" i="13"/>
  <c r="O49" i="13"/>
  <c r="Q48" i="13"/>
  <c r="O48" i="13"/>
  <c r="Q47" i="13"/>
  <c r="O47" i="13"/>
  <c r="Q46" i="13"/>
  <c r="O46" i="13"/>
  <c r="Q45" i="13"/>
  <c r="O45" i="13"/>
  <c r="Q44" i="13"/>
  <c r="O44" i="13"/>
  <c r="Q43" i="13"/>
  <c r="O43" i="13"/>
  <c r="Q42" i="13"/>
  <c r="O42" i="13"/>
  <c r="Q41" i="13"/>
  <c r="O41" i="13"/>
  <c r="Q40" i="13"/>
  <c r="O40" i="13"/>
  <c r="Q39" i="13"/>
  <c r="O39" i="13"/>
  <c r="Q38" i="13"/>
  <c r="O38" i="13"/>
  <c r="Q37" i="13"/>
  <c r="O37" i="13"/>
  <c r="Q36" i="13"/>
  <c r="O36" i="13"/>
  <c r="Q35" i="13"/>
  <c r="O35" i="13"/>
  <c r="Q34" i="13"/>
  <c r="O34" i="13"/>
  <c r="Q33" i="13"/>
  <c r="O33" i="13"/>
  <c r="Q32" i="13"/>
  <c r="O32" i="13"/>
  <c r="Q31" i="13"/>
  <c r="O31" i="13"/>
  <c r="Q30" i="13"/>
  <c r="O30" i="13"/>
  <c r="Q29" i="13"/>
  <c r="O29" i="13"/>
  <c r="Q28" i="13"/>
  <c r="O28" i="13"/>
  <c r="Q27" i="13"/>
  <c r="O27" i="13"/>
  <c r="Q26" i="13"/>
  <c r="O26" i="13"/>
  <c r="Q25" i="13"/>
  <c r="O25" i="13"/>
  <c r="Q24" i="13"/>
  <c r="O24" i="13"/>
  <c r="Q23" i="13"/>
  <c r="O23" i="13"/>
  <c r="Q22" i="13"/>
  <c r="O22" i="13"/>
  <c r="Q21" i="13"/>
  <c r="O21" i="13"/>
  <c r="Q20" i="13"/>
  <c r="O20" i="13"/>
  <c r="Q19" i="13"/>
  <c r="O19" i="13"/>
  <c r="Q18" i="13"/>
  <c r="O18" i="13"/>
  <c r="Q17" i="13"/>
  <c r="O17" i="13"/>
  <c r="Q16" i="13"/>
  <c r="O16" i="13"/>
  <c r="Q15" i="13"/>
  <c r="Q9" i="13" s="1"/>
  <c r="O15" i="13"/>
  <c r="O9" i="13" s="1"/>
  <c r="H9" i="13" s="1"/>
  <c r="Q514" i="14"/>
  <c r="O514" i="14"/>
  <c r="Q513" i="14"/>
  <c r="O513" i="14"/>
  <c r="Q512" i="14"/>
  <c r="O512" i="14"/>
  <c r="Q511" i="14"/>
  <c r="O511" i="14"/>
  <c r="Q510" i="14"/>
  <c r="O510" i="14"/>
  <c r="Q509" i="14"/>
  <c r="O509" i="14"/>
  <c r="Q508" i="14"/>
  <c r="O508" i="14"/>
  <c r="Q507" i="14"/>
  <c r="O507" i="14"/>
  <c r="Q506" i="14"/>
  <c r="O506" i="14"/>
  <c r="Q505" i="14"/>
  <c r="O505" i="14"/>
  <c r="Q504" i="14"/>
  <c r="O504" i="14"/>
  <c r="Q503" i="14"/>
  <c r="O503" i="14"/>
  <c r="Q502" i="14"/>
  <c r="O502" i="14"/>
  <c r="Q501" i="14"/>
  <c r="O501" i="14"/>
  <c r="Q500" i="14"/>
  <c r="O500" i="14"/>
  <c r="Q499" i="14"/>
  <c r="O499" i="14"/>
  <c r="Q498" i="14"/>
  <c r="O498" i="14"/>
  <c r="Q497" i="14"/>
  <c r="O497" i="14"/>
  <c r="Q496" i="14"/>
  <c r="O496" i="14"/>
  <c r="Q495" i="14"/>
  <c r="O495" i="14"/>
  <c r="Q494" i="14"/>
  <c r="O494" i="14"/>
  <c r="Q493" i="14"/>
  <c r="O493" i="14"/>
  <c r="Q492" i="14"/>
  <c r="O492" i="14"/>
  <c r="Q491" i="14"/>
  <c r="O491" i="14"/>
  <c r="Q490" i="14"/>
  <c r="O490" i="14"/>
  <c r="Q489" i="14"/>
  <c r="O489" i="14"/>
  <c r="Q488" i="14"/>
  <c r="O488" i="14"/>
  <c r="Q487" i="14"/>
  <c r="O487" i="14"/>
  <c r="Q486" i="14"/>
  <c r="O486" i="14"/>
  <c r="Q485" i="14"/>
  <c r="O485" i="14"/>
  <c r="Q484" i="14"/>
  <c r="O484" i="14"/>
  <c r="Q483" i="14"/>
  <c r="O483" i="14"/>
  <c r="Q482" i="14"/>
  <c r="O482" i="14"/>
  <c r="Q481" i="14"/>
  <c r="O481" i="14"/>
  <c r="Q480" i="14"/>
  <c r="O480" i="14"/>
  <c r="Q479" i="14"/>
  <c r="O479" i="14"/>
  <c r="Q478" i="14"/>
  <c r="O478" i="14"/>
  <c r="Q477" i="14"/>
  <c r="O477" i="14"/>
  <c r="Q476" i="14"/>
  <c r="O476" i="14"/>
  <c r="Q475" i="14"/>
  <c r="O475" i="14"/>
  <c r="Q474" i="14"/>
  <c r="O474" i="14"/>
  <c r="Q473" i="14"/>
  <c r="O473" i="14"/>
  <c r="Q472" i="14"/>
  <c r="O472" i="14"/>
  <c r="Q471" i="14"/>
  <c r="O471" i="14"/>
  <c r="Q470" i="14"/>
  <c r="O470" i="14"/>
  <c r="Q469" i="14"/>
  <c r="O469" i="14"/>
  <c r="Q468" i="14"/>
  <c r="O468" i="14"/>
  <c r="Q467" i="14"/>
  <c r="O467" i="14"/>
  <c r="Q466" i="14"/>
  <c r="O466" i="14"/>
  <c r="Q465" i="14"/>
  <c r="O465" i="14"/>
  <c r="Q464" i="14"/>
  <c r="O464" i="14"/>
  <c r="Q463" i="14"/>
  <c r="O463" i="14"/>
  <c r="Q462" i="14"/>
  <c r="O462" i="14"/>
  <c r="Q461" i="14"/>
  <c r="O461" i="14"/>
  <c r="Q460" i="14"/>
  <c r="O460" i="14"/>
  <c r="Q459" i="14"/>
  <c r="O459" i="14"/>
  <c r="Q458" i="14"/>
  <c r="O458" i="14"/>
  <c r="Q457" i="14"/>
  <c r="O457" i="14"/>
  <c r="Q456" i="14"/>
  <c r="O456" i="14"/>
  <c r="Q455" i="14"/>
  <c r="O455" i="14"/>
  <c r="Q454" i="14"/>
  <c r="O454" i="14"/>
  <c r="Q453" i="14"/>
  <c r="O453" i="14"/>
  <c r="Q452" i="14"/>
  <c r="O452" i="14"/>
  <c r="Q451" i="14"/>
  <c r="O451" i="14"/>
  <c r="Q450" i="14"/>
  <c r="O450" i="14"/>
  <c r="Q449" i="14"/>
  <c r="O449" i="14"/>
  <c r="Q448" i="14"/>
  <c r="O448" i="14"/>
  <c r="Q447" i="14"/>
  <c r="O447" i="14"/>
  <c r="Q446" i="14"/>
  <c r="O446" i="14"/>
  <c r="Q445" i="14"/>
  <c r="O445" i="14"/>
  <c r="Q444" i="14"/>
  <c r="O444" i="14"/>
  <c r="Q443" i="14"/>
  <c r="O443" i="14"/>
  <c r="Q442" i="14"/>
  <c r="O442" i="14"/>
  <c r="Q441" i="14"/>
  <c r="O441" i="14"/>
  <c r="Q440" i="14"/>
  <c r="O440" i="14"/>
  <c r="Q439" i="14"/>
  <c r="O439" i="14"/>
  <c r="Q438" i="14"/>
  <c r="O438" i="14"/>
  <c r="Q437" i="14"/>
  <c r="O437" i="14"/>
  <c r="Q436" i="14"/>
  <c r="O436" i="14"/>
  <c r="Q435" i="14"/>
  <c r="O435" i="14"/>
  <c r="Q434" i="14"/>
  <c r="O434" i="14"/>
  <c r="Q433" i="14"/>
  <c r="O433" i="14"/>
  <c r="Q432" i="14"/>
  <c r="O432" i="14"/>
  <c r="Q431" i="14"/>
  <c r="O431" i="14"/>
  <c r="Q430" i="14"/>
  <c r="O430" i="14"/>
  <c r="Q429" i="14"/>
  <c r="O429" i="14"/>
  <c r="Q428" i="14"/>
  <c r="O428" i="14"/>
  <c r="Q427" i="14"/>
  <c r="O427" i="14"/>
  <c r="Q426" i="14"/>
  <c r="O426" i="14"/>
  <c r="Q425" i="14"/>
  <c r="O425" i="14"/>
  <c r="Q424" i="14"/>
  <c r="O424" i="14"/>
  <c r="Q423" i="14"/>
  <c r="O423" i="14"/>
  <c r="Q422" i="14"/>
  <c r="O422" i="14"/>
  <c r="Q421" i="14"/>
  <c r="O421" i="14"/>
  <c r="Q420" i="14"/>
  <c r="O420" i="14"/>
  <c r="Q419" i="14"/>
  <c r="O419" i="14"/>
  <c r="Q418" i="14"/>
  <c r="O418" i="14"/>
  <c r="Q417" i="14"/>
  <c r="O417" i="14"/>
  <c r="Q416" i="14"/>
  <c r="O416" i="14"/>
  <c r="Q415" i="14"/>
  <c r="O415" i="14"/>
  <c r="Q414" i="14"/>
  <c r="O414" i="14"/>
  <c r="Q413" i="14"/>
  <c r="O413" i="14"/>
  <c r="Q412" i="14"/>
  <c r="O412" i="14"/>
  <c r="Q411" i="14"/>
  <c r="O411" i="14"/>
  <c r="Q410" i="14"/>
  <c r="O410" i="14"/>
  <c r="Q409" i="14"/>
  <c r="O409" i="14"/>
  <c r="Q408" i="14"/>
  <c r="O408" i="14"/>
  <c r="Q407" i="14"/>
  <c r="O407" i="14"/>
  <c r="Q406" i="14"/>
  <c r="O406" i="14"/>
  <c r="Q405" i="14"/>
  <c r="O405" i="14"/>
  <c r="Q404" i="14"/>
  <c r="O404" i="14"/>
  <c r="Q403" i="14"/>
  <c r="O403" i="14"/>
  <c r="Q402" i="14"/>
  <c r="O402" i="14"/>
  <c r="Q401" i="14"/>
  <c r="O401" i="14"/>
  <c r="Q400" i="14"/>
  <c r="O400" i="14"/>
  <c r="Q399" i="14"/>
  <c r="O399" i="14"/>
  <c r="Q398" i="14"/>
  <c r="O398" i="14"/>
  <c r="Q397" i="14"/>
  <c r="O397" i="14"/>
  <c r="Q396" i="14"/>
  <c r="O396" i="14"/>
  <c r="Q395" i="14"/>
  <c r="O395" i="14"/>
  <c r="Q394" i="14"/>
  <c r="O394" i="14"/>
  <c r="Q393" i="14"/>
  <c r="O393" i="14"/>
  <c r="Q392" i="14"/>
  <c r="O392" i="14"/>
  <c r="Q391" i="14"/>
  <c r="O391" i="14"/>
  <c r="Q390" i="14"/>
  <c r="O390" i="14"/>
  <c r="Q389" i="14"/>
  <c r="O389" i="14"/>
  <c r="Q388" i="14"/>
  <c r="O388" i="14"/>
  <c r="Q387" i="14"/>
  <c r="O387" i="14"/>
  <c r="Q386" i="14"/>
  <c r="O386" i="14"/>
  <c r="Q385" i="14"/>
  <c r="O385" i="14"/>
  <c r="Q384" i="14"/>
  <c r="O384" i="14"/>
  <c r="Q383" i="14"/>
  <c r="O383" i="14"/>
  <c r="Q382" i="14"/>
  <c r="O382" i="14"/>
  <c r="Q381" i="14"/>
  <c r="O381" i="14"/>
  <c r="Q380" i="14"/>
  <c r="O380" i="14"/>
  <c r="Q379" i="14"/>
  <c r="O379" i="14"/>
  <c r="Q378" i="14"/>
  <c r="O378" i="14"/>
  <c r="Q377" i="14"/>
  <c r="O377" i="14"/>
  <c r="Q376" i="14"/>
  <c r="O376" i="14"/>
  <c r="Q375" i="14"/>
  <c r="O375" i="14"/>
  <c r="Q374" i="14"/>
  <c r="O374" i="14"/>
  <c r="Q373" i="14"/>
  <c r="O373" i="14"/>
  <c r="Q372" i="14"/>
  <c r="O372" i="14"/>
  <c r="Q371" i="14"/>
  <c r="O371" i="14"/>
  <c r="Q370" i="14"/>
  <c r="O370" i="14"/>
  <c r="Q369" i="14"/>
  <c r="O369" i="14"/>
  <c r="Q368" i="14"/>
  <c r="O368" i="14"/>
  <c r="Q367" i="14"/>
  <c r="O367" i="14"/>
  <c r="Q366" i="14"/>
  <c r="O366" i="14"/>
  <c r="Q365" i="14"/>
  <c r="O365" i="14"/>
  <c r="Q364" i="14"/>
  <c r="O364" i="14"/>
  <c r="Q363" i="14"/>
  <c r="O363" i="14"/>
  <c r="Q362" i="14"/>
  <c r="O362" i="14"/>
  <c r="Q361" i="14"/>
  <c r="O361" i="14"/>
  <c r="Q360" i="14"/>
  <c r="O360" i="14"/>
  <c r="Q359" i="14"/>
  <c r="O359" i="14"/>
  <c r="Q358" i="14"/>
  <c r="O358" i="14"/>
  <c r="Q357" i="14"/>
  <c r="O357" i="14"/>
  <c r="Q356" i="14"/>
  <c r="O356" i="14"/>
  <c r="Q355" i="14"/>
  <c r="O355" i="14"/>
  <c r="Q354" i="14"/>
  <c r="O354" i="14"/>
  <c r="Q353" i="14"/>
  <c r="O353" i="14"/>
  <c r="Q352" i="14"/>
  <c r="O352" i="14"/>
  <c r="Q351" i="14"/>
  <c r="O351" i="14"/>
  <c r="Q350" i="14"/>
  <c r="O350" i="14"/>
  <c r="Q349" i="14"/>
  <c r="O349" i="14"/>
  <c r="Q348" i="14"/>
  <c r="O348" i="14"/>
  <c r="Q347" i="14"/>
  <c r="O347" i="14"/>
  <c r="Q346" i="14"/>
  <c r="O346" i="14"/>
  <c r="Q345" i="14"/>
  <c r="O345" i="14"/>
  <c r="Q344" i="14"/>
  <c r="O344" i="14"/>
  <c r="Q343" i="14"/>
  <c r="O343" i="14"/>
  <c r="Q342" i="14"/>
  <c r="O342" i="14"/>
  <c r="Q341" i="14"/>
  <c r="O341" i="14"/>
  <c r="Q340" i="14"/>
  <c r="O340" i="14"/>
  <c r="Q339" i="14"/>
  <c r="O339" i="14"/>
  <c r="Q338" i="14"/>
  <c r="O338" i="14"/>
  <c r="Q337" i="14"/>
  <c r="O337" i="14"/>
  <c r="Q336" i="14"/>
  <c r="O336" i="14"/>
  <c r="Q335" i="14"/>
  <c r="O335" i="14"/>
  <c r="Q334" i="14"/>
  <c r="O334" i="14"/>
  <c r="Q333" i="14"/>
  <c r="O333" i="14"/>
  <c r="Q332" i="14"/>
  <c r="O332" i="14"/>
  <c r="Q331" i="14"/>
  <c r="O331" i="14"/>
  <c r="Q330" i="14"/>
  <c r="O330" i="14"/>
  <c r="Q329" i="14"/>
  <c r="O329" i="14"/>
  <c r="Q328" i="14"/>
  <c r="O328" i="14"/>
  <c r="Q327" i="14"/>
  <c r="O327" i="14"/>
  <c r="Q326" i="14"/>
  <c r="O326" i="14"/>
  <c r="Q325" i="14"/>
  <c r="O325" i="14"/>
  <c r="Q324" i="14"/>
  <c r="O324" i="14"/>
  <c r="Q323" i="14"/>
  <c r="O323" i="14"/>
  <c r="Q322" i="14"/>
  <c r="O322" i="14"/>
  <c r="Q321" i="14"/>
  <c r="O321" i="14"/>
  <c r="Q320" i="14"/>
  <c r="O320" i="14"/>
  <c r="Q319" i="14"/>
  <c r="O319" i="14"/>
  <c r="Q318" i="14"/>
  <c r="O318" i="14"/>
  <c r="Q317" i="14"/>
  <c r="O317" i="14"/>
  <c r="Q316" i="14"/>
  <c r="O316" i="14"/>
  <c r="Q315" i="14"/>
  <c r="O315" i="14"/>
  <c r="Q314" i="14"/>
  <c r="O314" i="14"/>
  <c r="Q313" i="14"/>
  <c r="O313" i="14"/>
  <c r="Q312" i="14"/>
  <c r="O312" i="14"/>
  <c r="Q311" i="14"/>
  <c r="O311" i="14"/>
  <c r="Q310" i="14"/>
  <c r="O310" i="14"/>
  <c r="Q309" i="14"/>
  <c r="O309" i="14"/>
  <c r="Q308" i="14"/>
  <c r="O308" i="14"/>
  <c r="Q307" i="14"/>
  <c r="O307" i="14"/>
  <c r="Q306" i="14"/>
  <c r="O306" i="14"/>
  <c r="Q305" i="14"/>
  <c r="O305" i="14"/>
  <c r="Q304" i="14"/>
  <c r="O304" i="14"/>
  <c r="Q303" i="14"/>
  <c r="O303" i="14"/>
  <c r="Q302" i="14"/>
  <c r="O302" i="14"/>
  <c r="Q301" i="14"/>
  <c r="O301" i="14"/>
  <c r="Q300" i="14"/>
  <c r="O300" i="14"/>
  <c r="Q299" i="14"/>
  <c r="O299" i="14"/>
  <c r="Q298" i="14"/>
  <c r="O298" i="14"/>
  <c r="Q297" i="14"/>
  <c r="O297" i="14"/>
  <c r="Q296" i="14"/>
  <c r="O296" i="14"/>
  <c r="Q295" i="14"/>
  <c r="O295" i="14"/>
  <c r="Q294" i="14"/>
  <c r="O294" i="14"/>
  <c r="Q293" i="14"/>
  <c r="O293" i="14"/>
  <c r="Q292" i="14"/>
  <c r="O292" i="14"/>
  <c r="Q291" i="14"/>
  <c r="O291" i="14"/>
  <c r="Q290" i="14"/>
  <c r="O290" i="14"/>
  <c r="Q289" i="14"/>
  <c r="O289" i="14"/>
  <c r="Q288" i="14"/>
  <c r="O288" i="14"/>
  <c r="Q287" i="14"/>
  <c r="O287" i="14"/>
  <c r="Q286" i="14"/>
  <c r="O286" i="14"/>
  <c r="Q285" i="14"/>
  <c r="O285" i="14"/>
  <c r="Q284" i="14"/>
  <c r="O284" i="14"/>
  <c r="Q283" i="14"/>
  <c r="O283" i="14"/>
  <c r="Q282" i="14"/>
  <c r="O282" i="14"/>
  <c r="Q281" i="14"/>
  <c r="O281" i="14"/>
  <c r="Q280" i="14"/>
  <c r="O280" i="14"/>
  <c r="Q279" i="14"/>
  <c r="O279" i="14"/>
  <c r="Q278" i="14"/>
  <c r="O278" i="14"/>
  <c r="Q277" i="14"/>
  <c r="O277" i="14"/>
  <c r="Q276" i="14"/>
  <c r="O276" i="14"/>
  <c r="Q275" i="14"/>
  <c r="O275" i="14"/>
  <c r="Q274" i="14"/>
  <c r="O274" i="14"/>
  <c r="Q273" i="14"/>
  <c r="O273" i="14"/>
  <c r="Q272" i="14"/>
  <c r="O272" i="14"/>
  <c r="Q271" i="14"/>
  <c r="O271" i="14"/>
  <c r="Q270" i="14"/>
  <c r="O270" i="14"/>
  <c r="Q269" i="14"/>
  <c r="O269" i="14"/>
  <c r="Q268" i="14"/>
  <c r="O268" i="14"/>
  <c r="Q267" i="14"/>
  <c r="O267" i="14"/>
  <c r="Q266" i="14"/>
  <c r="O266" i="14"/>
  <c r="Q265" i="14"/>
  <c r="O265" i="14"/>
  <c r="Q264" i="14"/>
  <c r="O264" i="14"/>
  <c r="Q263" i="14"/>
  <c r="O263" i="14"/>
  <c r="Q262" i="14"/>
  <c r="O262" i="14"/>
  <c r="Q261" i="14"/>
  <c r="O261" i="14"/>
  <c r="Q260" i="14"/>
  <c r="O260" i="14"/>
  <c r="Q259" i="14"/>
  <c r="O259" i="14"/>
  <c r="Q258" i="14"/>
  <c r="O258" i="14"/>
  <c r="Q257" i="14"/>
  <c r="O257" i="14"/>
  <c r="Q256" i="14"/>
  <c r="O256" i="14"/>
  <c r="Q255" i="14"/>
  <c r="O255" i="14"/>
  <c r="Q254" i="14"/>
  <c r="O254" i="14"/>
  <c r="Q253" i="14"/>
  <c r="O253" i="14"/>
  <c r="Q252" i="14"/>
  <c r="O252" i="14"/>
  <c r="Q251" i="14"/>
  <c r="O251" i="14"/>
  <c r="Q250" i="14"/>
  <c r="O250" i="14"/>
  <c r="Q249" i="14"/>
  <c r="O249" i="14"/>
  <c r="Q248" i="14"/>
  <c r="O248" i="14"/>
  <c r="Q247" i="14"/>
  <c r="O247" i="14"/>
  <c r="Q246" i="14"/>
  <c r="O246" i="14"/>
  <c r="Q245" i="14"/>
  <c r="O245" i="14"/>
  <c r="Q244" i="14"/>
  <c r="O244" i="14"/>
  <c r="Q243" i="14"/>
  <c r="O243" i="14"/>
  <c r="Q242" i="14"/>
  <c r="O242" i="14"/>
  <c r="Q241" i="14"/>
  <c r="O241" i="14"/>
  <c r="Q240" i="14"/>
  <c r="O240" i="14"/>
  <c r="Q239" i="14"/>
  <c r="O239" i="14"/>
  <c r="Q238" i="14"/>
  <c r="O238" i="14"/>
  <c r="Q237" i="14"/>
  <c r="O237" i="14"/>
  <c r="Q236" i="14"/>
  <c r="O236" i="14"/>
  <c r="Q235" i="14"/>
  <c r="O235" i="14"/>
  <c r="Q234" i="14"/>
  <c r="O234" i="14"/>
  <c r="Q233" i="14"/>
  <c r="O233" i="14"/>
  <c r="Q232" i="14"/>
  <c r="O232" i="14"/>
  <c r="Q231" i="14"/>
  <c r="O231" i="14"/>
  <c r="Q230" i="14"/>
  <c r="O230" i="14"/>
  <c r="Q229" i="14"/>
  <c r="O229" i="14"/>
  <c r="Q228" i="14"/>
  <c r="O228" i="14"/>
  <c r="Q227" i="14"/>
  <c r="O227" i="14"/>
  <c r="Q226" i="14"/>
  <c r="O226" i="14"/>
  <c r="Q225" i="14"/>
  <c r="O225" i="14"/>
  <c r="Q224" i="14"/>
  <c r="O224" i="14"/>
  <c r="Q223" i="14"/>
  <c r="O223" i="14"/>
  <c r="Q222" i="14"/>
  <c r="O222" i="14"/>
  <c r="Q221" i="14"/>
  <c r="O221" i="14"/>
  <c r="Q220" i="14"/>
  <c r="O220" i="14"/>
  <c r="Q219" i="14"/>
  <c r="O219" i="14"/>
  <c r="Q218" i="14"/>
  <c r="O218" i="14"/>
  <c r="Q217" i="14"/>
  <c r="O217" i="14"/>
  <c r="Q216" i="14"/>
  <c r="O216" i="14"/>
  <c r="Q215" i="14"/>
  <c r="O215" i="14"/>
  <c r="Q214" i="14"/>
  <c r="O214" i="14"/>
  <c r="Q213" i="14"/>
  <c r="O213" i="14"/>
  <c r="Q212" i="14"/>
  <c r="O212" i="14"/>
  <c r="Q211" i="14"/>
  <c r="O211" i="14"/>
  <c r="Q210" i="14"/>
  <c r="O210" i="14"/>
  <c r="Q209" i="14"/>
  <c r="O209" i="14"/>
  <c r="Q208" i="14"/>
  <c r="O208" i="14"/>
  <c r="Q207" i="14"/>
  <c r="O207" i="14"/>
  <c r="Q206" i="14"/>
  <c r="O206" i="14"/>
  <c r="Q205" i="14"/>
  <c r="O205" i="14"/>
  <c r="Q204" i="14"/>
  <c r="O204" i="14"/>
  <c r="Q203" i="14"/>
  <c r="O203" i="14"/>
  <c r="Q202" i="14"/>
  <c r="O202" i="14"/>
  <c r="Q201" i="14"/>
  <c r="O201" i="14"/>
  <c r="Q200" i="14"/>
  <c r="O200" i="14"/>
  <c r="Q199" i="14"/>
  <c r="O199" i="14"/>
  <c r="Q198" i="14"/>
  <c r="O198" i="14"/>
  <c r="Q197" i="14"/>
  <c r="O197" i="14"/>
  <c r="Q196" i="14"/>
  <c r="O196" i="14"/>
  <c r="Q195" i="14"/>
  <c r="O195" i="14"/>
  <c r="Q194" i="14"/>
  <c r="O194" i="14"/>
  <c r="Q193" i="14"/>
  <c r="O193" i="14"/>
  <c r="Q192" i="14"/>
  <c r="O192" i="14"/>
  <c r="Q191" i="14"/>
  <c r="O191" i="14"/>
  <c r="Q190" i="14"/>
  <c r="O190" i="14"/>
  <c r="Q189" i="14"/>
  <c r="O189" i="14"/>
  <c r="Q188" i="14"/>
  <c r="O188" i="14"/>
  <c r="Q187" i="14"/>
  <c r="O187" i="14"/>
  <c r="Q186" i="14"/>
  <c r="O186" i="14"/>
  <c r="Q185" i="14"/>
  <c r="O185" i="14"/>
  <c r="Q184" i="14"/>
  <c r="O184" i="14"/>
  <c r="Q183" i="14"/>
  <c r="O183" i="14"/>
  <c r="Q182" i="14"/>
  <c r="O182" i="14"/>
  <c r="Q181" i="14"/>
  <c r="O181" i="14"/>
  <c r="Q180" i="14"/>
  <c r="O180" i="14"/>
  <c r="Q179" i="14"/>
  <c r="O179" i="14"/>
  <c r="Q178" i="14"/>
  <c r="O178" i="14"/>
  <c r="Q177" i="14"/>
  <c r="O177" i="14"/>
  <c r="Q176" i="14"/>
  <c r="O176" i="14"/>
  <c r="Q175" i="14"/>
  <c r="O175" i="14"/>
  <c r="Q174" i="14"/>
  <c r="O174" i="14"/>
  <c r="Q173" i="14"/>
  <c r="O173" i="14"/>
  <c r="Q172" i="14"/>
  <c r="O172" i="14"/>
  <c r="Q171" i="14"/>
  <c r="O171" i="14"/>
  <c r="Q170" i="14"/>
  <c r="O170" i="14"/>
  <c r="Q169" i="14"/>
  <c r="O169" i="14"/>
  <c r="Q168" i="14"/>
  <c r="O168" i="14"/>
  <c r="Q167" i="14"/>
  <c r="O167" i="14"/>
  <c r="Q166" i="14"/>
  <c r="O166" i="14"/>
  <c r="Q165" i="14"/>
  <c r="O165" i="14"/>
  <c r="Q164" i="14"/>
  <c r="O164" i="14"/>
  <c r="Q163" i="14"/>
  <c r="O163" i="14"/>
  <c r="Q162" i="14"/>
  <c r="O162" i="14"/>
  <c r="Q161" i="14"/>
  <c r="O161" i="14"/>
  <c r="Q160" i="14"/>
  <c r="O160" i="14"/>
  <c r="Q159" i="14"/>
  <c r="O159" i="14"/>
  <c r="Q158" i="14"/>
  <c r="O158" i="14"/>
  <c r="Q157" i="14"/>
  <c r="O157" i="14"/>
  <c r="Q156" i="14"/>
  <c r="O156" i="14"/>
  <c r="Q155" i="14"/>
  <c r="O155" i="14"/>
  <c r="Q154" i="14"/>
  <c r="O154" i="14"/>
  <c r="Q153" i="14"/>
  <c r="O153" i="14"/>
  <c r="Q152" i="14"/>
  <c r="O152" i="14"/>
  <c r="Q151" i="14"/>
  <c r="O151" i="14"/>
  <c r="Q150" i="14"/>
  <c r="O150" i="14"/>
  <c r="Q149" i="14"/>
  <c r="O149" i="14"/>
  <c r="Q148" i="14"/>
  <c r="O148" i="14"/>
  <c r="Q147" i="14"/>
  <c r="O147" i="14"/>
  <c r="Q146" i="14"/>
  <c r="O146" i="14"/>
  <c r="Q145" i="14"/>
  <c r="O145" i="14"/>
  <c r="Q144" i="14"/>
  <c r="O144" i="14"/>
  <c r="Q143" i="14"/>
  <c r="O143" i="14"/>
  <c r="Q142" i="14"/>
  <c r="O142" i="14"/>
  <c r="Q141" i="14"/>
  <c r="O141" i="14"/>
  <c r="Q140" i="14"/>
  <c r="O140" i="14"/>
  <c r="Q139" i="14"/>
  <c r="O139" i="14"/>
  <c r="Q138" i="14"/>
  <c r="O138" i="14"/>
  <c r="Q137" i="14"/>
  <c r="O137" i="14"/>
  <c r="Q136" i="14"/>
  <c r="O136" i="14"/>
  <c r="Q135" i="14"/>
  <c r="O135" i="14"/>
  <c r="Q134" i="14"/>
  <c r="O134" i="14"/>
  <c r="Q133" i="14"/>
  <c r="O133" i="14"/>
  <c r="Q132" i="14"/>
  <c r="O132" i="14"/>
  <c r="Q131" i="14"/>
  <c r="O131" i="14"/>
  <c r="Q130" i="14"/>
  <c r="O130" i="14"/>
  <c r="Q129" i="14"/>
  <c r="O129" i="14"/>
  <c r="Q128" i="14"/>
  <c r="O128" i="14"/>
  <c r="Q127" i="14"/>
  <c r="O127" i="14"/>
  <c r="Q126" i="14"/>
  <c r="O126" i="14"/>
  <c r="Q125" i="14"/>
  <c r="O125" i="14"/>
  <c r="Q124" i="14"/>
  <c r="O124" i="14"/>
  <c r="Q123" i="14"/>
  <c r="O123" i="14"/>
  <c r="Q122" i="14"/>
  <c r="O122" i="14"/>
  <c r="Q121" i="14"/>
  <c r="O121" i="14"/>
  <c r="Q120" i="14"/>
  <c r="O120" i="14"/>
  <c r="Q119" i="14"/>
  <c r="O119" i="14"/>
  <c r="Q118" i="14"/>
  <c r="O118" i="14"/>
  <c r="Q117" i="14"/>
  <c r="O117" i="14"/>
  <c r="Q116" i="14"/>
  <c r="O116" i="14"/>
  <c r="Q115" i="14"/>
  <c r="O115" i="14"/>
  <c r="Q114" i="14"/>
  <c r="O114" i="14"/>
  <c r="Q113" i="14"/>
  <c r="O113" i="14"/>
  <c r="Q112" i="14"/>
  <c r="O112" i="14"/>
  <c r="Q111" i="14"/>
  <c r="O111" i="14"/>
  <c r="Q110" i="14"/>
  <c r="O110" i="14"/>
  <c r="Q109" i="14"/>
  <c r="O109" i="14"/>
  <c r="Q108" i="14"/>
  <c r="O108" i="14"/>
  <c r="Q107" i="14"/>
  <c r="O107" i="14"/>
  <c r="Q106" i="14"/>
  <c r="O106" i="14"/>
  <c r="Q105" i="14"/>
  <c r="O105" i="14"/>
  <c r="Q104" i="14"/>
  <c r="O104" i="14"/>
  <c r="Q103" i="14"/>
  <c r="O103" i="14"/>
  <c r="Q102" i="14"/>
  <c r="O102" i="14"/>
  <c r="Q101" i="14"/>
  <c r="O101" i="14"/>
  <c r="Q100" i="14"/>
  <c r="O100" i="14"/>
  <c r="Q99" i="14"/>
  <c r="O99" i="14"/>
  <c r="Q98" i="14"/>
  <c r="O98" i="14"/>
  <c r="Q97" i="14"/>
  <c r="O97" i="14"/>
  <c r="Q96" i="14"/>
  <c r="O96" i="14"/>
  <c r="Q95" i="14"/>
  <c r="O95" i="14"/>
  <c r="Q94" i="14"/>
  <c r="O94" i="14"/>
  <c r="Q93" i="14"/>
  <c r="O93" i="14"/>
  <c r="Q92" i="14"/>
  <c r="O92" i="14"/>
  <c r="Q91" i="14"/>
  <c r="O91" i="14"/>
  <c r="Q90" i="14"/>
  <c r="O90" i="14"/>
  <c r="Q89" i="14"/>
  <c r="O89" i="14"/>
  <c r="Q88" i="14"/>
  <c r="O88" i="14"/>
  <c r="Q87" i="14"/>
  <c r="O87" i="14"/>
  <c r="Q86" i="14"/>
  <c r="O86" i="14"/>
  <c r="Q85" i="14"/>
  <c r="O85" i="14"/>
  <c r="Q84" i="14"/>
  <c r="O84" i="14"/>
  <c r="Q83" i="14"/>
  <c r="O83" i="14"/>
  <c r="Q82" i="14"/>
  <c r="O82" i="14"/>
  <c r="Q81" i="14"/>
  <c r="O81" i="14"/>
  <c r="Q80" i="14"/>
  <c r="O80" i="14"/>
  <c r="Q79" i="14"/>
  <c r="O79" i="14"/>
  <c r="Q78" i="14"/>
  <c r="O78" i="14"/>
  <c r="Q77" i="14"/>
  <c r="O77" i="14"/>
  <c r="Q76" i="14"/>
  <c r="O76" i="14"/>
  <c r="Q75" i="14"/>
  <c r="O75" i="14"/>
  <c r="Q74" i="14"/>
  <c r="O74" i="14"/>
  <c r="Q73" i="14"/>
  <c r="O73" i="14"/>
  <c r="Q72" i="14"/>
  <c r="O72" i="14"/>
  <c r="Q71" i="14"/>
  <c r="O71" i="14"/>
  <c r="Q70" i="14"/>
  <c r="O70" i="14"/>
  <c r="Q69" i="14"/>
  <c r="O69" i="14"/>
  <c r="Q68" i="14"/>
  <c r="O68" i="14"/>
  <c r="Q67" i="14"/>
  <c r="O67" i="14"/>
  <c r="Q66" i="14"/>
  <c r="O66" i="14"/>
  <c r="Q65" i="14"/>
  <c r="O65" i="14"/>
  <c r="Q64" i="14"/>
  <c r="O64" i="14"/>
  <c r="Q63" i="14"/>
  <c r="O63" i="14"/>
  <c r="Q62" i="14"/>
  <c r="O62" i="14"/>
  <c r="Q61" i="14"/>
  <c r="O61" i="14"/>
  <c r="Q60" i="14"/>
  <c r="O60" i="14"/>
  <c r="Q59" i="14"/>
  <c r="O59" i="14"/>
  <c r="Q58" i="14"/>
  <c r="O58" i="14"/>
  <c r="Q57" i="14"/>
  <c r="O57" i="14"/>
  <c r="Q56" i="14"/>
  <c r="O56" i="14"/>
  <c r="Q55" i="14"/>
  <c r="O55" i="14"/>
  <c r="Q54" i="14"/>
  <c r="O54" i="14"/>
  <c r="Q53" i="14"/>
  <c r="O53" i="14"/>
  <c r="Q52" i="14"/>
  <c r="O52" i="14"/>
  <c r="Q51" i="14"/>
  <c r="O51" i="14"/>
  <c r="Q50" i="14"/>
  <c r="O50" i="14"/>
  <c r="Q49" i="14"/>
  <c r="O49" i="14"/>
  <c r="Q48" i="14"/>
  <c r="O48" i="14"/>
  <c r="Q47" i="14"/>
  <c r="O47" i="14"/>
  <c r="Q46" i="14"/>
  <c r="O46" i="14"/>
  <c r="Q45" i="14"/>
  <c r="O45" i="14"/>
  <c r="Q44" i="14"/>
  <c r="O44" i="14"/>
  <c r="Q43" i="14"/>
  <c r="O43" i="14"/>
  <c r="Q42" i="14"/>
  <c r="O42" i="14"/>
  <c r="Q41" i="14"/>
  <c r="O41" i="14"/>
  <c r="Q40" i="14"/>
  <c r="O40" i="14"/>
  <c r="Q39" i="14"/>
  <c r="O39" i="14"/>
  <c r="Q38" i="14"/>
  <c r="O38" i="14"/>
  <c r="Q37" i="14"/>
  <c r="O37" i="14"/>
  <c r="Q36" i="14"/>
  <c r="O36" i="14"/>
  <c r="Q35" i="14"/>
  <c r="O35" i="14"/>
  <c r="Q34" i="14"/>
  <c r="O34" i="14"/>
  <c r="Q33" i="14"/>
  <c r="O33" i="14"/>
  <c r="Q32" i="14"/>
  <c r="O32" i="14"/>
  <c r="Q31" i="14"/>
  <c r="O31" i="14"/>
  <c r="Q30" i="14"/>
  <c r="O30" i="14"/>
  <c r="Q29" i="14"/>
  <c r="O29" i="14"/>
  <c r="Q28" i="14"/>
  <c r="O28" i="14"/>
  <c r="Q27" i="14"/>
  <c r="O27" i="14"/>
  <c r="Q26" i="14"/>
  <c r="O26" i="14"/>
  <c r="Q25" i="14"/>
  <c r="O25" i="14"/>
  <c r="Q24" i="14"/>
  <c r="O24" i="14"/>
  <c r="Q23" i="14"/>
  <c r="O23" i="14"/>
  <c r="Q22" i="14"/>
  <c r="O22" i="14"/>
  <c r="Q21" i="14"/>
  <c r="O21" i="14"/>
  <c r="Q20" i="14"/>
  <c r="O20" i="14"/>
  <c r="Q19" i="14"/>
  <c r="O19" i="14"/>
  <c r="Q18" i="14"/>
  <c r="O18" i="14"/>
  <c r="Q17" i="14"/>
  <c r="O17" i="14"/>
  <c r="Q16" i="14"/>
  <c r="O16" i="14"/>
  <c r="Q15" i="14"/>
  <c r="Q9" i="14" s="1"/>
  <c r="O15" i="14"/>
  <c r="O9" i="14" s="1"/>
  <c r="H9" i="14" s="1"/>
  <c r="Q514" i="15"/>
  <c r="O514" i="15"/>
  <c r="Q513" i="15"/>
  <c r="O513" i="15"/>
  <c r="Q512" i="15"/>
  <c r="O512" i="15"/>
  <c r="Q511" i="15"/>
  <c r="O511" i="15"/>
  <c r="Q510" i="15"/>
  <c r="O510" i="15"/>
  <c r="Q509" i="15"/>
  <c r="O509" i="15"/>
  <c r="Q508" i="15"/>
  <c r="O508" i="15"/>
  <c r="Q507" i="15"/>
  <c r="O507" i="15"/>
  <c r="Q506" i="15"/>
  <c r="O506" i="15"/>
  <c r="Q505" i="15"/>
  <c r="O505" i="15"/>
  <c r="Q504" i="15"/>
  <c r="O504" i="15"/>
  <c r="Q503" i="15"/>
  <c r="O503" i="15"/>
  <c r="Q502" i="15"/>
  <c r="O502" i="15"/>
  <c r="Q501" i="15"/>
  <c r="O501" i="15"/>
  <c r="Q500" i="15"/>
  <c r="O500" i="15"/>
  <c r="Q499" i="15"/>
  <c r="O499" i="15"/>
  <c r="Q498" i="15"/>
  <c r="O498" i="15"/>
  <c r="Q497" i="15"/>
  <c r="O497" i="15"/>
  <c r="Q496" i="15"/>
  <c r="O496" i="15"/>
  <c r="Q495" i="15"/>
  <c r="O495" i="15"/>
  <c r="Q494" i="15"/>
  <c r="O494" i="15"/>
  <c r="Q493" i="15"/>
  <c r="O493" i="15"/>
  <c r="Q492" i="15"/>
  <c r="O492" i="15"/>
  <c r="Q491" i="15"/>
  <c r="O491" i="15"/>
  <c r="Q490" i="15"/>
  <c r="O490" i="15"/>
  <c r="Q489" i="15"/>
  <c r="O489" i="15"/>
  <c r="Q488" i="15"/>
  <c r="O488" i="15"/>
  <c r="Q487" i="15"/>
  <c r="O487" i="15"/>
  <c r="Q486" i="15"/>
  <c r="O486" i="15"/>
  <c r="Q485" i="15"/>
  <c r="O485" i="15"/>
  <c r="Q484" i="15"/>
  <c r="O484" i="15"/>
  <c r="Q483" i="15"/>
  <c r="O483" i="15"/>
  <c r="Q482" i="15"/>
  <c r="O482" i="15"/>
  <c r="Q481" i="15"/>
  <c r="O481" i="15"/>
  <c r="Q480" i="15"/>
  <c r="O480" i="15"/>
  <c r="Q479" i="15"/>
  <c r="O479" i="15"/>
  <c r="Q478" i="15"/>
  <c r="O478" i="15"/>
  <c r="Q477" i="15"/>
  <c r="O477" i="15"/>
  <c r="Q476" i="15"/>
  <c r="O476" i="15"/>
  <c r="Q475" i="15"/>
  <c r="O475" i="15"/>
  <c r="Q474" i="15"/>
  <c r="O474" i="15"/>
  <c r="Q473" i="15"/>
  <c r="O473" i="15"/>
  <c r="Q472" i="15"/>
  <c r="O472" i="15"/>
  <c r="Q471" i="15"/>
  <c r="O471" i="15"/>
  <c r="Q470" i="15"/>
  <c r="O470" i="15"/>
  <c r="Q469" i="15"/>
  <c r="O469" i="15"/>
  <c r="Q468" i="15"/>
  <c r="O468" i="15"/>
  <c r="Q467" i="15"/>
  <c r="O467" i="15"/>
  <c r="Q466" i="15"/>
  <c r="O466" i="15"/>
  <c r="Q465" i="15"/>
  <c r="O465" i="15"/>
  <c r="Q464" i="15"/>
  <c r="O464" i="15"/>
  <c r="Q463" i="15"/>
  <c r="O463" i="15"/>
  <c r="Q462" i="15"/>
  <c r="O462" i="15"/>
  <c r="Q461" i="15"/>
  <c r="O461" i="15"/>
  <c r="Q460" i="15"/>
  <c r="O460" i="15"/>
  <c r="Q459" i="15"/>
  <c r="O459" i="15"/>
  <c r="Q458" i="15"/>
  <c r="O458" i="15"/>
  <c r="Q457" i="15"/>
  <c r="O457" i="15"/>
  <c r="Q456" i="15"/>
  <c r="O456" i="15"/>
  <c r="Q455" i="15"/>
  <c r="O455" i="15"/>
  <c r="Q454" i="15"/>
  <c r="O454" i="15"/>
  <c r="Q453" i="15"/>
  <c r="O453" i="15"/>
  <c r="Q452" i="15"/>
  <c r="O452" i="15"/>
  <c r="Q451" i="15"/>
  <c r="O451" i="15"/>
  <c r="Q450" i="15"/>
  <c r="O450" i="15"/>
  <c r="Q449" i="15"/>
  <c r="O449" i="15"/>
  <c r="Q448" i="15"/>
  <c r="O448" i="15"/>
  <c r="Q447" i="15"/>
  <c r="O447" i="15"/>
  <c r="Q446" i="15"/>
  <c r="O446" i="15"/>
  <c r="Q445" i="15"/>
  <c r="O445" i="15"/>
  <c r="Q444" i="15"/>
  <c r="O444" i="15"/>
  <c r="Q443" i="15"/>
  <c r="O443" i="15"/>
  <c r="Q442" i="15"/>
  <c r="O442" i="15"/>
  <c r="Q441" i="15"/>
  <c r="O441" i="15"/>
  <c r="Q440" i="15"/>
  <c r="O440" i="15"/>
  <c r="Q439" i="15"/>
  <c r="O439" i="15"/>
  <c r="Q438" i="15"/>
  <c r="O438" i="15"/>
  <c r="Q437" i="15"/>
  <c r="O437" i="15"/>
  <c r="Q436" i="15"/>
  <c r="O436" i="15"/>
  <c r="Q435" i="15"/>
  <c r="O435" i="15"/>
  <c r="Q434" i="15"/>
  <c r="O434" i="15"/>
  <c r="Q433" i="15"/>
  <c r="O433" i="15"/>
  <c r="Q432" i="15"/>
  <c r="O432" i="15"/>
  <c r="Q431" i="15"/>
  <c r="O431" i="15"/>
  <c r="Q430" i="15"/>
  <c r="O430" i="15"/>
  <c r="Q429" i="15"/>
  <c r="O429" i="15"/>
  <c r="Q428" i="15"/>
  <c r="O428" i="15"/>
  <c r="Q427" i="15"/>
  <c r="O427" i="15"/>
  <c r="Q426" i="15"/>
  <c r="O426" i="15"/>
  <c r="Q425" i="15"/>
  <c r="O425" i="15"/>
  <c r="Q424" i="15"/>
  <c r="O424" i="15"/>
  <c r="Q423" i="15"/>
  <c r="O423" i="15"/>
  <c r="Q422" i="15"/>
  <c r="O422" i="15"/>
  <c r="Q421" i="15"/>
  <c r="O421" i="15"/>
  <c r="Q420" i="15"/>
  <c r="O420" i="15"/>
  <c r="Q419" i="15"/>
  <c r="O419" i="15"/>
  <c r="Q418" i="15"/>
  <c r="O418" i="15"/>
  <c r="Q417" i="15"/>
  <c r="O417" i="15"/>
  <c r="Q416" i="15"/>
  <c r="O416" i="15"/>
  <c r="Q415" i="15"/>
  <c r="O415" i="15"/>
  <c r="Q414" i="15"/>
  <c r="O414" i="15"/>
  <c r="Q413" i="15"/>
  <c r="O413" i="15"/>
  <c r="Q412" i="15"/>
  <c r="O412" i="15"/>
  <c r="Q411" i="15"/>
  <c r="O411" i="15"/>
  <c r="Q410" i="15"/>
  <c r="O410" i="15"/>
  <c r="Q409" i="15"/>
  <c r="O409" i="15"/>
  <c r="Q408" i="15"/>
  <c r="O408" i="15"/>
  <c r="Q407" i="15"/>
  <c r="O407" i="15"/>
  <c r="Q406" i="15"/>
  <c r="O406" i="15"/>
  <c r="Q405" i="15"/>
  <c r="O405" i="15"/>
  <c r="Q404" i="15"/>
  <c r="O404" i="15"/>
  <c r="Q403" i="15"/>
  <c r="O403" i="15"/>
  <c r="Q402" i="15"/>
  <c r="O402" i="15"/>
  <c r="Q401" i="15"/>
  <c r="O401" i="15"/>
  <c r="Q400" i="15"/>
  <c r="O400" i="15"/>
  <c r="Q399" i="15"/>
  <c r="O399" i="15"/>
  <c r="Q398" i="15"/>
  <c r="O398" i="15"/>
  <c r="Q397" i="15"/>
  <c r="O397" i="15"/>
  <c r="Q396" i="15"/>
  <c r="O396" i="15"/>
  <c r="Q395" i="15"/>
  <c r="O395" i="15"/>
  <c r="Q394" i="15"/>
  <c r="O394" i="15"/>
  <c r="Q393" i="15"/>
  <c r="O393" i="15"/>
  <c r="Q392" i="15"/>
  <c r="O392" i="15"/>
  <c r="Q391" i="15"/>
  <c r="O391" i="15"/>
  <c r="Q390" i="15"/>
  <c r="O390" i="15"/>
  <c r="Q389" i="15"/>
  <c r="O389" i="15"/>
  <c r="Q388" i="15"/>
  <c r="O388" i="15"/>
  <c r="Q387" i="15"/>
  <c r="O387" i="15"/>
  <c r="Q386" i="15"/>
  <c r="O386" i="15"/>
  <c r="Q385" i="15"/>
  <c r="O385" i="15"/>
  <c r="Q384" i="15"/>
  <c r="O384" i="15"/>
  <c r="Q383" i="15"/>
  <c r="O383" i="15"/>
  <c r="Q382" i="15"/>
  <c r="O382" i="15"/>
  <c r="Q381" i="15"/>
  <c r="O381" i="15"/>
  <c r="Q380" i="15"/>
  <c r="O380" i="15"/>
  <c r="Q379" i="15"/>
  <c r="O379" i="15"/>
  <c r="Q378" i="15"/>
  <c r="O378" i="15"/>
  <c r="Q377" i="15"/>
  <c r="O377" i="15"/>
  <c r="Q376" i="15"/>
  <c r="O376" i="15"/>
  <c r="Q375" i="15"/>
  <c r="O375" i="15"/>
  <c r="Q374" i="15"/>
  <c r="O374" i="15"/>
  <c r="Q373" i="15"/>
  <c r="O373" i="15"/>
  <c r="Q372" i="15"/>
  <c r="O372" i="15"/>
  <c r="Q371" i="15"/>
  <c r="O371" i="15"/>
  <c r="Q370" i="15"/>
  <c r="O370" i="15"/>
  <c r="Q369" i="15"/>
  <c r="O369" i="15"/>
  <c r="Q368" i="15"/>
  <c r="O368" i="15"/>
  <c r="Q367" i="15"/>
  <c r="O367" i="15"/>
  <c r="Q366" i="15"/>
  <c r="O366" i="15"/>
  <c r="Q365" i="15"/>
  <c r="O365" i="15"/>
  <c r="Q364" i="15"/>
  <c r="O364" i="15"/>
  <c r="Q363" i="15"/>
  <c r="O363" i="15"/>
  <c r="Q362" i="15"/>
  <c r="O362" i="15"/>
  <c r="Q361" i="15"/>
  <c r="O361" i="15"/>
  <c r="Q360" i="15"/>
  <c r="O360" i="15"/>
  <c r="Q359" i="15"/>
  <c r="O359" i="15"/>
  <c r="Q358" i="15"/>
  <c r="O358" i="15"/>
  <c r="Q357" i="15"/>
  <c r="O357" i="15"/>
  <c r="Q356" i="15"/>
  <c r="O356" i="15"/>
  <c r="Q355" i="15"/>
  <c r="O355" i="15"/>
  <c r="Q354" i="15"/>
  <c r="O354" i="15"/>
  <c r="Q353" i="15"/>
  <c r="O353" i="15"/>
  <c r="Q352" i="15"/>
  <c r="O352" i="15"/>
  <c r="Q351" i="15"/>
  <c r="O351" i="15"/>
  <c r="Q350" i="15"/>
  <c r="O350" i="15"/>
  <c r="Q349" i="15"/>
  <c r="O349" i="15"/>
  <c r="Q348" i="15"/>
  <c r="O348" i="15"/>
  <c r="Q347" i="15"/>
  <c r="O347" i="15"/>
  <c r="Q346" i="15"/>
  <c r="O346" i="15"/>
  <c r="Q345" i="15"/>
  <c r="O345" i="15"/>
  <c r="Q344" i="15"/>
  <c r="O344" i="15"/>
  <c r="Q343" i="15"/>
  <c r="O343" i="15"/>
  <c r="Q342" i="15"/>
  <c r="O342" i="15"/>
  <c r="Q341" i="15"/>
  <c r="O341" i="15"/>
  <c r="Q340" i="15"/>
  <c r="O340" i="15"/>
  <c r="Q339" i="15"/>
  <c r="O339" i="15"/>
  <c r="Q338" i="15"/>
  <c r="O338" i="15"/>
  <c r="Q337" i="15"/>
  <c r="O337" i="15"/>
  <c r="Q336" i="15"/>
  <c r="O336" i="15"/>
  <c r="Q335" i="15"/>
  <c r="O335" i="15"/>
  <c r="Q334" i="15"/>
  <c r="O334" i="15"/>
  <c r="Q333" i="15"/>
  <c r="O333" i="15"/>
  <c r="Q332" i="15"/>
  <c r="O332" i="15"/>
  <c r="Q331" i="15"/>
  <c r="O331" i="15"/>
  <c r="Q330" i="15"/>
  <c r="O330" i="15"/>
  <c r="Q329" i="15"/>
  <c r="O329" i="15"/>
  <c r="Q328" i="15"/>
  <c r="O328" i="15"/>
  <c r="Q327" i="15"/>
  <c r="O327" i="15"/>
  <c r="Q326" i="15"/>
  <c r="O326" i="15"/>
  <c r="Q325" i="15"/>
  <c r="O325" i="15"/>
  <c r="Q324" i="15"/>
  <c r="O324" i="15"/>
  <c r="Q323" i="15"/>
  <c r="O323" i="15"/>
  <c r="Q322" i="15"/>
  <c r="O322" i="15"/>
  <c r="Q321" i="15"/>
  <c r="O321" i="15"/>
  <c r="Q320" i="15"/>
  <c r="O320" i="15"/>
  <c r="Q319" i="15"/>
  <c r="O319" i="15"/>
  <c r="Q318" i="15"/>
  <c r="O318" i="15"/>
  <c r="Q317" i="15"/>
  <c r="O317" i="15"/>
  <c r="Q316" i="15"/>
  <c r="O316" i="15"/>
  <c r="Q315" i="15"/>
  <c r="O315" i="15"/>
  <c r="Q314" i="15"/>
  <c r="O314" i="15"/>
  <c r="Q313" i="15"/>
  <c r="O313" i="15"/>
  <c r="Q312" i="15"/>
  <c r="O312" i="15"/>
  <c r="Q311" i="15"/>
  <c r="O311" i="15"/>
  <c r="Q310" i="15"/>
  <c r="O310" i="15"/>
  <c r="Q309" i="15"/>
  <c r="O309" i="15"/>
  <c r="Q308" i="15"/>
  <c r="O308" i="15"/>
  <c r="Q307" i="15"/>
  <c r="O307" i="15"/>
  <c r="Q306" i="15"/>
  <c r="O306" i="15"/>
  <c r="Q305" i="15"/>
  <c r="O305" i="15"/>
  <c r="Q304" i="15"/>
  <c r="O304" i="15"/>
  <c r="Q303" i="15"/>
  <c r="O303" i="15"/>
  <c r="Q302" i="15"/>
  <c r="O302" i="15"/>
  <c r="Q301" i="15"/>
  <c r="O301" i="15"/>
  <c r="Q300" i="15"/>
  <c r="O300" i="15"/>
  <c r="Q299" i="15"/>
  <c r="O299" i="15"/>
  <c r="Q298" i="15"/>
  <c r="O298" i="15"/>
  <c r="Q297" i="15"/>
  <c r="O297" i="15"/>
  <c r="Q296" i="15"/>
  <c r="O296" i="15"/>
  <c r="Q295" i="15"/>
  <c r="O295" i="15"/>
  <c r="Q294" i="15"/>
  <c r="O294" i="15"/>
  <c r="Q293" i="15"/>
  <c r="O293" i="15"/>
  <c r="Q292" i="15"/>
  <c r="O292" i="15"/>
  <c r="Q291" i="15"/>
  <c r="O291" i="15"/>
  <c r="Q290" i="15"/>
  <c r="O290" i="15"/>
  <c r="Q289" i="15"/>
  <c r="O289" i="15"/>
  <c r="Q288" i="15"/>
  <c r="O288" i="15"/>
  <c r="Q287" i="15"/>
  <c r="O287" i="15"/>
  <c r="Q286" i="15"/>
  <c r="O286" i="15"/>
  <c r="Q285" i="15"/>
  <c r="O285" i="15"/>
  <c r="Q284" i="15"/>
  <c r="O284" i="15"/>
  <c r="Q283" i="15"/>
  <c r="O283" i="15"/>
  <c r="Q282" i="15"/>
  <c r="O282" i="15"/>
  <c r="Q281" i="15"/>
  <c r="O281" i="15"/>
  <c r="Q280" i="15"/>
  <c r="O280" i="15"/>
  <c r="Q279" i="15"/>
  <c r="O279" i="15"/>
  <c r="Q278" i="15"/>
  <c r="O278" i="15"/>
  <c r="Q277" i="15"/>
  <c r="O277" i="15"/>
  <c r="Q276" i="15"/>
  <c r="O276" i="15"/>
  <c r="Q275" i="15"/>
  <c r="O275" i="15"/>
  <c r="Q274" i="15"/>
  <c r="O274" i="15"/>
  <c r="Q273" i="15"/>
  <c r="O273" i="15"/>
  <c r="Q272" i="15"/>
  <c r="O272" i="15"/>
  <c r="Q271" i="15"/>
  <c r="O271" i="15"/>
  <c r="Q270" i="15"/>
  <c r="O270" i="15"/>
  <c r="Q269" i="15"/>
  <c r="O269" i="15"/>
  <c r="Q268" i="15"/>
  <c r="O268" i="15"/>
  <c r="Q267" i="15"/>
  <c r="O267" i="15"/>
  <c r="Q266" i="15"/>
  <c r="O266" i="15"/>
  <c r="Q265" i="15"/>
  <c r="O265" i="15"/>
  <c r="Q264" i="15"/>
  <c r="O264" i="15"/>
  <c r="Q263" i="15"/>
  <c r="O263" i="15"/>
  <c r="Q262" i="15"/>
  <c r="O262" i="15"/>
  <c r="Q261" i="15"/>
  <c r="O261" i="15"/>
  <c r="Q260" i="15"/>
  <c r="O260" i="15"/>
  <c r="Q259" i="15"/>
  <c r="O259" i="15"/>
  <c r="Q258" i="15"/>
  <c r="O258" i="15"/>
  <c r="Q257" i="15"/>
  <c r="O257" i="15"/>
  <c r="Q256" i="15"/>
  <c r="O256" i="15"/>
  <c r="Q255" i="15"/>
  <c r="O255" i="15"/>
  <c r="Q254" i="15"/>
  <c r="O254" i="15"/>
  <c r="Q253" i="15"/>
  <c r="O253" i="15"/>
  <c r="Q252" i="15"/>
  <c r="O252" i="15"/>
  <c r="Q251" i="15"/>
  <c r="O251" i="15"/>
  <c r="Q250" i="15"/>
  <c r="O250" i="15"/>
  <c r="Q249" i="15"/>
  <c r="O249" i="15"/>
  <c r="Q248" i="15"/>
  <c r="O248" i="15"/>
  <c r="Q247" i="15"/>
  <c r="O247" i="15"/>
  <c r="Q246" i="15"/>
  <c r="O246" i="15"/>
  <c r="Q245" i="15"/>
  <c r="O245" i="15"/>
  <c r="Q244" i="15"/>
  <c r="O244" i="15"/>
  <c r="Q243" i="15"/>
  <c r="O243" i="15"/>
  <c r="Q242" i="15"/>
  <c r="O242" i="15"/>
  <c r="Q241" i="15"/>
  <c r="O241" i="15"/>
  <c r="Q240" i="15"/>
  <c r="O240" i="15"/>
  <c r="Q239" i="15"/>
  <c r="O239" i="15"/>
  <c r="Q238" i="15"/>
  <c r="O238" i="15"/>
  <c r="Q237" i="15"/>
  <c r="O237" i="15"/>
  <c r="Q236" i="15"/>
  <c r="O236" i="15"/>
  <c r="Q235" i="15"/>
  <c r="O235" i="15"/>
  <c r="Q234" i="15"/>
  <c r="O234" i="15"/>
  <c r="Q233" i="15"/>
  <c r="O233" i="15"/>
  <c r="Q232" i="15"/>
  <c r="O232" i="15"/>
  <c r="Q231" i="15"/>
  <c r="O231" i="15"/>
  <c r="Q230" i="15"/>
  <c r="O230" i="15"/>
  <c r="Q229" i="15"/>
  <c r="O229" i="15"/>
  <c r="Q228" i="15"/>
  <c r="O228" i="15"/>
  <c r="Q227" i="15"/>
  <c r="O227" i="15"/>
  <c r="Q226" i="15"/>
  <c r="O226" i="15"/>
  <c r="Q225" i="15"/>
  <c r="O225" i="15"/>
  <c r="Q224" i="15"/>
  <c r="O224" i="15"/>
  <c r="Q223" i="15"/>
  <c r="O223" i="15"/>
  <c r="Q222" i="15"/>
  <c r="O222" i="15"/>
  <c r="Q221" i="15"/>
  <c r="O221" i="15"/>
  <c r="Q220" i="15"/>
  <c r="O220" i="15"/>
  <c r="Q219" i="15"/>
  <c r="O219" i="15"/>
  <c r="Q218" i="15"/>
  <c r="O218" i="15"/>
  <c r="Q217" i="15"/>
  <c r="O217" i="15"/>
  <c r="Q216" i="15"/>
  <c r="O216" i="15"/>
  <c r="Q215" i="15"/>
  <c r="O215" i="15"/>
  <c r="Q214" i="15"/>
  <c r="O214" i="15"/>
  <c r="Q213" i="15"/>
  <c r="O213" i="15"/>
  <c r="Q212" i="15"/>
  <c r="O212" i="15"/>
  <c r="Q211" i="15"/>
  <c r="O211" i="15"/>
  <c r="Q210" i="15"/>
  <c r="O210" i="15"/>
  <c r="Q209" i="15"/>
  <c r="O209" i="15"/>
  <c r="Q208" i="15"/>
  <c r="O208" i="15"/>
  <c r="Q207" i="15"/>
  <c r="O207" i="15"/>
  <c r="Q206" i="15"/>
  <c r="O206" i="15"/>
  <c r="Q205" i="15"/>
  <c r="O205" i="15"/>
  <c r="Q204" i="15"/>
  <c r="O204" i="15"/>
  <c r="Q203" i="15"/>
  <c r="O203" i="15"/>
  <c r="Q202" i="15"/>
  <c r="O202" i="15"/>
  <c r="Q201" i="15"/>
  <c r="O201" i="15"/>
  <c r="Q200" i="15"/>
  <c r="O200" i="15"/>
  <c r="Q199" i="15"/>
  <c r="O199" i="15"/>
  <c r="Q198" i="15"/>
  <c r="O198" i="15"/>
  <c r="Q197" i="15"/>
  <c r="O197" i="15"/>
  <c r="Q196" i="15"/>
  <c r="O196" i="15"/>
  <c r="Q195" i="15"/>
  <c r="O195" i="15"/>
  <c r="Q194" i="15"/>
  <c r="O194" i="15"/>
  <c r="Q193" i="15"/>
  <c r="O193" i="15"/>
  <c r="Q192" i="15"/>
  <c r="O192" i="15"/>
  <c r="Q191" i="15"/>
  <c r="O191" i="15"/>
  <c r="Q190" i="15"/>
  <c r="O190" i="15"/>
  <c r="Q189" i="15"/>
  <c r="O189" i="15"/>
  <c r="Q188" i="15"/>
  <c r="O188" i="15"/>
  <c r="Q187" i="15"/>
  <c r="O187" i="15"/>
  <c r="Q186" i="15"/>
  <c r="O186" i="15"/>
  <c r="Q185" i="15"/>
  <c r="O185" i="15"/>
  <c r="Q184" i="15"/>
  <c r="O184" i="15"/>
  <c r="Q183" i="15"/>
  <c r="O183" i="15"/>
  <c r="Q182" i="15"/>
  <c r="O182" i="15"/>
  <c r="Q181" i="15"/>
  <c r="O181" i="15"/>
  <c r="Q180" i="15"/>
  <c r="O180" i="15"/>
  <c r="Q179" i="15"/>
  <c r="O179" i="15"/>
  <c r="Q178" i="15"/>
  <c r="O178" i="15"/>
  <c r="Q177" i="15"/>
  <c r="O177" i="15"/>
  <c r="Q176" i="15"/>
  <c r="O176" i="15"/>
  <c r="Q175" i="15"/>
  <c r="O175" i="15"/>
  <c r="Q174" i="15"/>
  <c r="O174" i="15"/>
  <c r="Q173" i="15"/>
  <c r="O173" i="15"/>
  <c r="Q172" i="15"/>
  <c r="O172" i="15"/>
  <c r="Q171" i="15"/>
  <c r="O171" i="15"/>
  <c r="Q170" i="15"/>
  <c r="O170" i="15"/>
  <c r="Q169" i="15"/>
  <c r="O169" i="15"/>
  <c r="Q168" i="15"/>
  <c r="O168" i="15"/>
  <c r="Q167" i="15"/>
  <c r="O167" i="15"/>
  <c r="Q166" i="15"/>
  <c r="O166" i="15"/>
  <c r="Q165" i="15"/>
  <c r="O165" i="15"/>
  <c r="Q164" i="15"/>
  <c r="O164" i="15"/>
  <c r="Q163" i="15"/>
  <c r="O163" i="15"/>
  <c r="Q162" i="15"/>
  <c r="O162" i="15"/>
  <c r="Q161" i="15"/>
  <c r="O161" i="15"/>
  <c r="Q160" i="15"/>
  <c r="O160" i="15"/>
  <c r="Q159" i="15"/>
  <c r="O159" i="15"/>
  <c r="Q158" i="15"/>
  <c r="O158" i="15"/>
  <c r="Q157" i="15"/>
  <c r="O157" i="15"/>
  <c r="Q156" i="15"/>
  <c r="O156" i="15"/>
  <c r="Q155" i="15"/>
  <c r="O155" i="15"/>
  <c r="Q154" i="15"/>
  <c r="O154" i="15"/>
  <c r="Q153" i="15"/>
  <c r="O153" i="15"/>
  <c r="Q152" i="15"/>
  <c r="O152" i="15"/>
  <c r="Q151" i="15"/>
  <c r="O151" i="15"/>
  <c r="Q150" i="15"/>
  <c r="O150" i="15"/>
  <c r="Q149" i="15"/>
  <c r="O149" i="15"/>
  <c r="Q148" i="15"/>
  <c r="O148" i="15"/>
  <c r="Q147" i="15"/>
  <c r="O147" i="15"/>
  <c r="Q146" i="15"/>
  <c r="O146" i="15"/>
  <c r="Q145" i="15"/>
  <c r="O145" i="15"/>
  <c r="Q144" i="15"/>
  <c r="O144" i="15"/>
  <c r="Q143" i="15"/>
  <c r="O143" i="15"/>
  <c r="Q142" i="15"/>
  <c r="O142" i="15"/>
  <c r="Q141" i="15"/>
  <c r="O141" i="15"/>
  <c r="Q140" i="15"/>
  <c r="O140" i="15"/>
  <c r="Q139" i="15"/>
  <c r="O139" i="15"/>
  <c r="Q138" i="15"/>
  <c r="O138" i="15"/>
  <c r="Q137" i="15"/>
  <c r="O137" i="15"/>
  <c r="Q136" i="15"/>
  <c r="O136" i="15"/>
  <c r="Q135" i="15"/>
  <c r="O135" i="15"/>
  <c r="Q134" i="15"/>
  <c r="O134" i="15"/>
  <c r="Q133" i="15"/>
  <c r="O133" i="15"/>
  <c r="Q132" i="15"/>
  <c r="O132" i="15"/>
  <c r="Q131" i="15"/>
  <c r="O131" i="15"/>
  <c r="Q130" i="15"/>
  <c r="O130" i="15"/>
  <c r="Q129" i="15"/>
  <c r="O129" i="15"/>
  <c r="Q128" i="15"/>
  <c r="O128" i="15"/>
  <c r="Q127" i="15"/>
  <c r="O127" i="15"/>
  <c r="Q126" i="15"/>
  <c r="O126" i="15"/>
  <c r="Q125" i="15"/>
  <c r="O125" i="15"/>
  <c r="Q124" i="15"/>
  <c r="O124" i="15"/>
  <c r="Q123" i="15"/>
  <c r="O123" i="15"/>
  <c r="Q122" i="15"/>
  <c r="O122" i="15"/>
  <c r="Q121" i="15"/>
  <c r="O121" i="15"/>
  <c r="Q120" i="15"/>
  <c r="O120" i="15"/>
  <c r="Q119" i="15"/>
  <c r="O119" i="15"/>
  <c r="Q118" i="15"/>
  <c r="O118" i="15"/>
  <c r="Q117" i="15"/>
  <c r="O117" i="15"/>
  <c r="Q116" i="15"/>
  <c r="O116" i="15"/>
  <c r="Q115" i="15"/>
  <c r="O115" i="15"/>
  <c r="Q114" i="15"/>
  <c r="O114" i="15"/>
  <c r="Q113" i="15"/>
  <c r="O113" i="15"/>
  <c r="Q112" i="15"/>
  <c r="O112" i="15"/>
  <c r="Q111" i="15"/>
  <c r="O111" i="15"/>
  <c r="Q110" i="15"/>
  <c r="O110" i="15"/>
  <c r="Q109" i="15"/>
  <c r="O109" i="15"/>
  <c r="Q108" i="15"/>
  <c r="O108" i="15"/>
  <c r="Q107" i="15"/>
  <c r="O107" i="15"/>
  <c r="Q106" i="15"/>
  <c r="O106" i="15"/>
  <c r="Q105" i="15"/>
  <c r="O105" i="15"/>
  <c r="Q104" i="15"/>
  <c r="O104" i="15"/>
  <c r="Q103" i="15"/>
  <c r="O103" i="15"/>
  <c r="Q102" i="15"/>
  <c r="O102" i="15"/>
  <c r="Q101" i="15"/>
  <c r="O101" i="15"/>
  <c r="Q100" i="15"/>
  <c r="O100" i="15"/>
  <c r="Q99" i="15"/>
  <c r="O99" i="15"/>
  <c r="Q98" i="15"/>
  <c r="O98" i="15"/>
  <c r="Q97" i="15"/>
  <c r="O97" i="15"/>
  <c r="Q96" i="15"/>
  <c r="O96" i="15"/>
  <c r="Q95" i="15"/>
  <c r="O95" i="15"/>
  <c r="Q94" i="15"/>
  <c r="O94" i="15"/>
  <c r="Q93" i="15"/>
  <c r="O93" i="15"/>
  <c r="Q92" i="15"/>
  <c r="O92" i="15"/>
  <c r="Q91" i="15"/>
  <c r="O91" i="15"/>
  <c r="Q90" i="15"/>
  <c r="O90" i="15"/>
  <c r="Q89" i="15"/>
  <c r="O89" i="15"/>
  <c r="Q88" i="15"/>
  <c r="O88" i="15"/>
  <c r="Q87" i="15"/>
  <c r="O87" i="15"/>
  <c r="Q86" i="15"/>
  <c r="O86" i="15"/>
  <c r="Q85" i="15"/>
  <c r="O85" i="15"/>
  <c r="Q84" i="15"/>
  <c r="O84" i="15"/>
  <c r="Q83" i="15"/>
  <c r="O83" i="15"/>
  <c r="Q82" i="15"/>
  <c r="O82" i="15"/>
  <c r="Q81" i="15"/>
  <c r="O81" i="15"/>
  <c r="Q80" i="15"/>
  <c r="O80" i="15"/>
  <c r="Q79" i="15"/>
  <c r="O79" i="15"/>
  <c r="Q78" i="15"/>
  <c r="O78" i="15"/>
  <c r="Q77" i="15"/>
  <c r="O77" i="15"/>
  <c r="Q76" i="15"/>
  <c r="O76" i="15"/>
  <c r="Q75" i="15"/>
  <c r="O75" i="15"/>
  <c r="Q74" i="15"/>
  <c r="O74" i="15"/>
  <c r="Q73" i="15"/>
  <c r="O73" i="15"/>
  <c r="Q72" i="15"/>
  <c r="O72" i="15"/>
  <c r="Q71" i="15"/>
  <c r="O71" i="15"/>
  <c r="Q70" i="15"/>
  <c r="O70" i="15"/>
  <c r="Q69" i="15"/>
  <c r="O69" i="15"/>
  <c r="Q68" i="15"/>
  <c r="O68" i="15"/>
  <c r="Q67" i="15"/>
  <c r="O67" i="15"/>
  <c r="Q66" i="15"/>
  <c r="O66" i="15"/>
  <c r="Q65" i="15"/>
  <c r="O65" i="15"/>
  <c r="Q64" i="15"/>
  <c r="O64" i="15"/>
  <c r="Q63" i="15"/>
  <c r="O63" i="15"/>
  <c r="Q62" i="15"/>
  <c r="O62" i="15"/>
  <c r="Q61" i="15"/>
  <c r="O61" i="15"/>
  <c r="Q60" i="15"/>
  <c r="O60" i="15"/>
  <c r="Q59" i="15"/>
  <c r="O59" i="15"/>
  <c r="Q58" i="15"/>
  <c r="O58" i="15"/>
  <c r="Q57" i="15"/>
  <c r="O57" i="15"/>
  <c r="Q56" i="15"/>
  <c r="O56" i="15"/>
  <c r="Q55" i="15"/>
  <c r="O55" i="15"/>
  <c r="Q54" i="15"/>
  <c r="O54" i="15"/>
  <c r="Q53" i="15"/>
  <c r="O53" i="15"/>
  <c r="Q52" i="15"/>
  <c r="O52" i="15"/>
  <c r="Q51" i="15"/>
  <c r="O51" i="15"/>
  <c r="Q50" i="15"/>
  <c r="O50" i="15"/>
  <c r="Q49" i="15"/>
  <c r="O49" i="15"/>
  <c r="Q48" i="15"/>
  <c r="O48" i="15"/>
  <c r="Q47" i="15"/>
  <c r="O47" i="15"/>
  <c r="Q46" i="15"/>
  <c r="O46" i="15"/>
  <c r="Q45" i="15"/>
  <c r="O45" i="15"/>
  <c r="Q44" i="15"/>
  <c r="O44" i="15"/>
  <c r="Q43" i="15"/>
  <c r="O43" i="15"/>
  <c r="Q42" i="15"/>
  <c r="O42" i="15"/>
  <c r="Q41" i="15"/>
  <c r="O41" i="15"/>
  <c r="Q40" i="15"/>
  <c r="O40" i="15"/>
  <c r="Q39" i="15"/>
  <c r="O39" i="15"/>
  <c r="Q38" i="15"/>
  <c r="O38" i="15"/>
  <c r="Q37" i="15"/>
  <c r="O37" i="15"/>
  <c r="Q36" i="15"/>
  <c r="O36" i="15"/>
  <c r="Q35" i="15"/>
  <c r="O35" i="15"/>
  <c r="Q34" i="15"/>
  <c r="O34" i="15"/>
  <c r="Q33" i="15"/>
  <c r="O33" i="15"/>
  <c r="Q32" i="15"/>
  <c r="O32" i="15"/>
  <c r="Q31" i="15"/>
  <c r="O31" i="15"/>
  <c r="Q30" i="15"/>
  <c r="O30" i="15"/>
  <c r="Q29" i="15"/>
  <c r="O29" i="15"/>
  <c r="Q28" i="15"/>
  <c r="O28" i="15"/>
  <c r="Q27" i="15"/>
  <c r="O27" i="15"/>
  <c r="Q26" i="15"/>
  <c r="O26" i="15"/>
  <c r="Q25" i="15"/>
  <c r="O25" i="15"/>
  <c r="Q24" i="15"/>
  <c r="O24" i="15"/>
  <c r="Q23" i="15"/>
  <c r="O23" i="15"/>
  <c r="Q22" i="15"/>
  <c r="O22" i="15"/>
  <c r="Q21" i="15"/>
  <c r="O21" i="15"/>
  <c r="Q20" i="15"/>
  <c r="O20" i="15"/>
  <c r="Q19" i="15"/>
  <c r="O19" i="15"/>
  <c r="Q18" i="15"/>
  <c r="O18" i="15"/>
  <c r="Q17" i="15"/>
  <c r="O17" i="15"/>
  <c r="Q16" i="15"/>
  <c r="O16" i="15"/>
  <c r="Q15" i="15"/>
  <c r="Q9" i="15" s="1"/>
  <c r="O15" i="15"/>
  <c r="O9" i="15" s="1"/>
  <c r="H9" i="15" s="1"/>
  <c r="Q514" i="16"/>
  <c r="O514" i="16"/>
  <c r="Q513" i="16"/>
  <c r="O513" i="16"/>
  <c r="Q512" i="16"/>
  <c r="O512" i="16"/>
  <c r="Q511" i="16"/>
  <c r="O511" i="16"/>
  <c r="Q510" i="16"/>
  <c r="O510" i="16"/>
  <c r="Q509" i="16"/>
  <c r="O509" i="16"/>
  <c r="Q508" i="16"/>
  <c r="O508" i="16"/>
  <c r="Q507" i="16"/>
  <c r="O507" i="16"/>
  <c r="Q506" i="16"/>
  <c r="O506" i="16"/>
  <c r="Q505" i="16"/>
  <c r="O505" i="16"/>
  <c r="Q504" i="16"/>
  <c r="O504" i="16"/>
  <c r="Q503" i="16"/>
  <c r="O503" i="16"/>
  <c r="Q502" i="16"/>
  <c r="O502" i="16"/>
  <c r="Q501" i="16"/>
  <c r="O501" i="16"/>
  <c r="Q500" i="16"/>
  <c r="O500" i="16"/>
  <c r="Q499" i="16"/>
  <c r="O499" i="16"/>
  <c r="Q498" i="16"/>
  <c r="O498" i="16"/>
  <c r="Q497" i="16"/>
  <c r="O497" i="16"/>
  <c r="Q496" i="16"/>
  <c r="O496" i="16"/>
  <c r="Q495" i="16"/>
  <c r="O495" i="16"/>
  <c r="Q494" i="16"/>
  <c r="O494" i="16"/>
  <c r="Q493" i="16"/>
  <c r="O493" i="16"/>
  <c r="Q492" i="16"/>
  <c r="O492" i="16"/>
  <c r="Q491" i="16"/>
  <c r="O491" i="16"/>
  <c r="Q490" i="16"/>
  <c r="O490" i="16"/>
  <c r="Q489" i="16"/>
  <c r="O489" i="16"/>
  <c r="Q488" i="16"/>
  <c r="O488" i="16"/>
  <c r="Q487" i="16"/>
  <c r="O487" i="16"/>
  <c r="Q486" i="16"/>
  <c r="O486" i="16"/>
  <c r="Q485" i="16"/>
  <c r="O485" i="16"/>
  <c r="Q484" i="16"/>
  <c r="O484" i="16"/>
  <c r="Q483" i="16"/>
  <c r="O483" i="16"/>
  <c r="Q482" i="16"/>
  <c r="O482" i="16"/>
  <c r="Q481" i="16"/>
  <c r="O481" i="16"/>
  <c r="Q480" i="16"/>
  <c r="O480" i="16"/>
  <c r="Q479" i="16"/>
  <c r="O479" i="16"/>
  <c r="Q478" i="16"/>
  <c r="O478" i="16"/>
  <c r="Q477" i="16"/>
  <c r="O477" i="16"/>
  <c r="Q476" i="16"/>
  <c r="O476" i="16"/>
  <c r="Q475" i="16"/>
  <c r="O475" i="16"/>
  <c r="Q474" i="16"/>
  <c r="O474" i="16"/>
  <c r="Q473" i="16"/>
  <c r="O473" i="16"/>
  <c r="Q472" i="16"/>
  <c r="O472" i="16"/>
  <c r="Q471" i="16"/>
  <c r="O471" i="16"/>
  <c r="Q470" i="16"/>
  <c r="O470" i="16"/>
  <c r="Q469" i="16"/>
  <c r="O469" i="16"/>
  <c r="Q468" i="16"/>
  <c r="O468" i="16"/>
  <c r="Q467" i="16"/>
  <c r="O467" i="16"/>
  <c r="Q466" i="16"/>
  <c r="O466" i="16"/>
  <c r="Q465" i="16"/>
  <c r="O465" i="16"/>
  <c r="Q464" i="16"/>
  <c r="O464" i="16"/>
  <c r="Q463" i="16"/>
  <c r="O463" i="16"/>
  <c r="Q462" i="16"/>
  <c r="O462" i="16"/>
  <c r="Q461" i="16"/>
  <c r="O461" i="16"/>
  <c r="Q460" i="16"/>
  <c r="O460" i="16"/>
  <c r="Q459" i="16"/>
  <c r="O459" i="16"/>
  <c r="Q458" i="16"/>
  <c r="O458" i="16"/>
  <c r="Q457" i="16"/>
  <c r="O457" i="16"/>
  <c r="Q456" i="16"/>
  <c r="O456" i="16"/>
  <c r="Q455" i="16"/>
  <c r="O455" i="16"/>
  <c r="Q454" i="16"/>
  <c r="O454" i="16"/>
  <c r="Q453" i="16"/>
  <c r="O453" i="16"/>
  <c r="Q452" i="16"/>
  <c r="O452" i="16"/>
  <c r="Q451" i="16"/>
  <c r="O451" i="16"/>
  <c r="Q450" i="16"/>
  <c r="O450" i="16"/>
  <c r="Q449" i="16"/>
  <c r="O449" i="16"/>
  <c r="Q448" i="16"/>
  <c r="O448" i="16"/>
  <c r="Q447" i="16"/>
  <c r="O447" i="16"/>
  <c r="Q446" i="16"/>
  <c r="O446" i="16"/>
  <c r="Q445" i="16"/>
  <c r="O445" i="16"/>
  <c r="Q444" i="16"/>
  <c r="O444" i="16"/>
  <c r="Q443" i="16"/>
  <c r="O443" i="16"/>
  <c r="Q442" i="16"/>
  <c r="O442" i="16"/>
  <c r="Q441" i="16"/>
  <c r="O441" i="16"/>
  <c r="Q440" i="16"/>
  <c r="O440" i="16"/>
  <c r="Q439" i="16"/>
  <c r="O439" i="16"/>
  <c r="Q438" i="16"/>
  <c r="O438" i="16"/>
  <c r="Q437" i="16"/>
  <c r="O437" i="16"/>
  <c r="Q436" i="16"/>
  <c r="O436" i="16"/>
  <c r="Q435" i="16"/>
  <c r="O435" i="16"/>
  <c r="Q434" i="16"/>
  <c r="O434" i="16"/>
  <c r="Q433" i="16"/>
  <c r="O433" i="16"/>
  <c r="Q432" i="16"/>
  <c r="O432" i="16"/>
  <c r="Q431" i="16"/>
  <c r="O431" i="16"/>
  <c r="Q430" i="16"/>
  <c r="O430" i="16"/>
  <c r="Q429" i="16"/>
  <c r="O429" i="16"/>
  <c r="Q428" i="16"/>
  <c r="O428" i="16"/>
  <c r="Q427" i="16"/>
  <c r="O427" i="16"/>
  <c r="Q426" i="16"/>
  <c r="O426" i="16"/>
  <c r="Q425" i="16"/>
  <c r="O425" i="16"/>
  <c r="Q424" i="16"/>
  <c r="O424" i="16"/>
  <c r="Q423" i="16"/>
  <c r="O423" i="16"/>
  <c r="Q422" i="16"/>
  <c r="O422" i="16"/>
  <c r="Q421" i="16"/>
  <c r="O421" i="16"/>
  <c r="Q420" i="16"/>
  <c r="O420" i="16"/>
  <c r="Q419" i="16"/>
  <c r="O419" i="16"/>
  <c r="Q418" i="16"/>
  <c r="O418" i="16"/>
  <c r="Q417" i="16"/>
  <c r="O417" i="16"/>
  <c r="Q416" i="16"/>
  <c r="O416" i="16"/>
  <c r="Q415" i="16"/>
  <c r="O415" i="16"/>
  <c r="Q414" i="16"/>
  <c r="O414" i="16"/>
  <c r="Q413" i="16"/>
  <c r="O413" i="16"/>
  <c r="Q412" i="16"/>
  <c r="O412" i="16"/>
  <c r="Q411" i="16"/>
  <c r="O411" i="16"/>
  <c r="Q410" i="16"/>
  <c r="O410" i="16"/>
  <c r="Q409" i="16"/>
  <c r="O409" i="16"/>
  <c r="Q408" i="16"/>
  <c r="O408" i="16"/>
  <c r="Q407" i="16"/>
  <c r="O407" i="16"/>
  <c r="Q406" i="16"/>
  <c r="O406" i="16"/>
  <c r="Q405" i="16"/>
  <c r="O405" i="16"/>
  <c r="Q404" i="16"/>
  <c r="O404" i="16"/>
  <c r="Q403" i="16"/>
  <c r="O403" i="16"/>
  <c r="Q402" i="16"/>
  <c r="O402" i="16"/>
  <c r="Q401" i="16"/>
  <c r="O401" i="16"/>
  <c r="Q400" i="16"/>
  <c r="O400" i="16"/>
  <c r="Q399" i="16"/>
  <c r="O399" i="16"/>
  <c r="Q398" i="16"/>
  <c r="O398" i="16"/>
  <c r="Q397" i="16"/>
  <c r="O397" i="16"/>
  <c r="Q396" i="16"/>
  <c r="O396" i="16"/>
  <c r="Q395" i="16"/>
  <c r="O395" i="16"/>
  <c r="Q394" i="16"/>
  <c r="O394" i="16"/>
  <c r="Q393" i="16"/>
  <c r="O393" i="16"/>
  <c r="Q392" i="16"/>
  <c r="O392" i="16"/>
  <c r="Q391" i="16"/>
  <c r="O391" i="16"/>
  <c r="Q390" i="16"/>
  <c r="O390" i="16"/>
  <c r="Q389" i="16"/>
  <c r="O389" i="16"/>
  <c r="Q388" i="16"/>
  <c r="O388" i="16"/>
  <c r="Q387" i="16"/>
  <c r="O387" i="16"/>
  <c r="Q386" i="16"/>
  <c r="O386" i="16"/>
  <c r="Q385" i="16"/>
  <c r="O385" i="16"/>
  <c r="Q384" i="16"/>
  <c r="O384" i="16"/>
  <c r="Q383" i="16"/>
  <c r="O383" i="16"/>
  <c r="Q382" i="16"/>
  <c r="O382" i="16"/>
  <c r="Q381" i="16"/>
  <c r="O381" i="16"/>
  <c r="Q380" i="16"/>
  <c r="O380" i="16"/>
  <c r="Q379" i="16"/>
  <c r="O379" i="16"/>
  <c r="Q378" i="16"/>
  <c r="O378" i="16"/>
  <c r="Q377" i="16"/>
  <c r="O377" i="16"/>
  <c r="Q376" i="16"/>
  <c r="O376" i="16"/>
  <c r="Q375" i="16"/>
  <c r="O375" i="16"/>
  <c r="Q374" i="16"/>
  <c r="O374" i="16"/>
  <c r="Q373" i="16"/>
  <c r="O373" i="16"/>
  <c r="Q372" i="16"/>
  <c r="O372" i="16"/>
  <c r="Q371" i="16"/>
  <c r="O371" i="16"/>
  <c r="Q370" i="16"/>
  <c r="O370" i="16"/>
  <c r="Q369" i="16"/>
  <c r="O369" i="16"/>
  <c r="Q368" i="16"/>
  <c r="O368" i="16"/>
  <c r="Q367" i="16"/>
  <c r="O367" i="16"/>
  <c r="Q366" i="16"/>
  <c r="O366" i="16"/>
  <c r="Q365" i="16"/>
  <c r="O365" i="16"/>
  <c r="Q364" i="16"/>
  <c r="O364" i="16"/>
  <c r="Q363" i="16"/>
  <c r="O363" i="16"/>
  <c r="Q362" i="16"/>
  <c r="O362" i="16"/>
  <c r="Q361" i="16"/>
  <c r="O361" i="16"/>
  <c r="Q360" i="16"/>
  <c r="O360" i="16"/>
  <c r="Q359" i="16"/>
  <c r="O359" i="16"/>
  <c r="Q358" i="16"/>
  <c r="O358" i="16"/>
  <c r="Q357" i="16"/>
  <c r="O357" i="16"/>
  <c r="Q356" i="16"/>
  <c r="O356" i="16"/>
  <c r="Q355" i="16"/>
  <c r="O355" i="16"/>
  <c r="Q354" i="16"/>
  <c r="O354" i="16"/>
  <c r="Q353" i="16"/>
  <c r="O353" i="16"/>
  <c r="Q352" i="16"/>
  <c r="O352" i="16"/>
  <c r="Q351" i="16"/>
  <c r="O351" i="16"/>
  <c r="Q350" i="16"/>
  <c r="O350" i="16"/>
  <c r="Q349" i="16"/>
  <c r="O349" i="16"/>
  <c r="Q348" i="16"/>
  <c r="O348" i="16"/>
  <c r="Q347" i="16"/>
  <c r="O347" i="16"/>
  <c r="Q346" i="16"/>
  <c r="O346" i="16"/>
  <c r="Q345" i="16"/>
  <c r="O345" i="16"/>
  <c r="Q344" i="16"/>
  <c r="O344" i="16"/>
  <c r="Q343" i="16"/>
  <c r="O343" i="16"/>
  <c r="Q342" i="16"/>
  <c r="O342" i="16"/>
  <c r="Q341" i="16"/>
  <c r="O341" i="16"/>
  <c r="Q340" i="16"/>
  <c r="O340" i="16"/>
  <c r="Q339" i="16"/>
  <c r="O339" i="16"/>
  <c r="Q338" i="16"/>
  <c r="O338" i="16"/>
  <c r="Q337" i="16"/>
  <c r="O337" i="16"/>
  <c r="Q336" i="16"/>
  <c r="O336" i="16"/>
  <c r="Q335" i="16"/>
  <c r="O335" i="16"/>
  <c r="Q334" i="16"/>
  <c r="O334" i="16"/>
  <c r="Q333" i="16"/>
  <c r="O333" i="16"/>
  <c r="Q332" i="16"/>
  <c r="O332" i="16"/>
  <c r="Q331" i="16"/>
  <c r="O331" i="16"/>
  <c r="Q330" i="16"/>
  <c r="O330" i="16"/>
  <c r="Q329" i="16"/>
  <c r="O329" i="16"/>
  <c r="Q328" i="16"/>
  <c r="O328" i="16"/>
  <c r="Q327" i="16"/>
  <c r="O327" i="16"/>
  <c r="Q326" i="16"/>
  <c r="O326" i="16"/>
  <c r="Q325" i="16"/>
  <c r="O325" i="16"/>
  <c r="Q324" i="16"/>
  <c r="O324" i="16"/>
  <c r="Q323" i="16"/>
  <c r="O323" i="16"/>
  <c r="Q322" i="16"/>
  <c r="O322" i="16"/>
  <c r="Q321" i="16"/>
  <c r="O321" i="16"/>
  <c r="Q320" i="16"/>
  <c r="O320" i="16"/>
  <c r="Q319" i="16"/>
  <c r="O319" i="16"/>
  <c r="Q318" i="16"/>
  <c r="O318" i="16"/>
  <c r="Q317" i="16"/>
  <c r="O317" i="16"/>
  <c r="Q316" i="16"/>
  <c r="O316" i="16"/>
  <c r="Q315" i="16"/>
  <c r="O315" i="16"/>
  <c r="Q314" i="16"/>
  <c r="O314" i="16"/>
  <c r="Q313" i="16"/>
  <c r="O313" i="16"/>
  <c r="Q312" i="16"/>
  <c r="O312" i="16"/>
  <c r="Q311" i="16"/>
  <c r="O311" i="16"/>
  <c r="Q310" i="16"/>
  <c r="O310" i="16"/>
  <c r="Q309" i="16"/>
  <c r="O309" i="16"/>
  <c r="Q308" i="16"/>
  <c r="O308" i="16"/>
  <c r="Q307" i="16"/>
  <c r="O307" i="16"/>
  <c r="Q306" i="16"/>
  <c r="O306" i="16"/>
  <c r="Q305" i="16"/>
  <c r="O305" i="16"/>
  <c r="Q304" i="16"/>
  <c r="O304" i="16"/>
  <c r="Q303" i="16"/>
  <c r="O303" i="16"/>
  <c r="Q302" i="16"/>
  <c r="O302" i="16"/>
  <c r="Q301" i="16"/>
  <c r="O301" i="16"/>
  <c r="Q300" i="16"/>
  <c r="O300" i="16"/>
  <c r="Q299" i="16"/>
  <c r="O299" i="16"/>
  <c r="Q298" i="16"/>
  <c r="O298" i="16"/>
  <c r="Q297" i="16"/>
  <c r="O297" i="16"/>
  <c r="Q296" i="16"/>
  <c r="O296" i="16"/>
  <c r="Q295" i="16"/>
  <c r="O295" i="16"/>
  <c r="Q294" i="16"/>
  <c r="O294" i="16"/>
  <c r="Q293" i="16"/>
  <c r="O293" i="16"/>
  <c r="Q292" i="16"/>
  <c r="O292" i="16"/>
  <c r="Q291" i="16"/>
  <c r="O291" i="16"/>
  <c r="Q290" i="16"/>
  <c r="O290" i="16"/>
  <c r="Q289" i="16"/>
  <c r="O289" i="16"/>
  <c r="Q288" i="16"/>
  <c r="O288" i="16"/>
  <c r="Q287" i="16"/>
  <c r="O287" i="16"/>
  <c r="Q286" i="16"/>
  <c r="O286" i="16"/>
  <c r="Q285" i="16"/>
  <c r="O285" i="16"/>
  <c r="Q284" i="16"/>
  <c r="O284" i="16"/>
  <c r="Q283" i="16"/>
  <c r="O283" i="16"/>
  <c r="Q282" i="16"/>
  <c r="O282" i="16"/>
  <c r="Q281" i="16"/>
  <c r="O281" i="16"/>
  <c r="Q280" i="16"/>
  <c r="O280" i="16"/>
  <c r="Q279" i="16"/>
  <c r="O279" i="16"/>
  <c r="Q278" i="16"/>
  <c r="O278" i="16"/>
  <c r="Q277" i="16"/>
  <c r="O277" i="16"/>
  <c r="Q276" i="16"/>
  <c r="O276" i="16"/>
  <c r="Q275" i="16"/>
  <c r="O275" i="16"/>
  <c r="Q274" i="16"/>
  <c r="O274" i="16"/>
  <c r="Q273" i="16"/>
  <c r="O273" i="16"/>
  <c r="Q272" i="16"/>
  <c r="O272" i="16"/>
  <c r="Q271" i="16"/>
  <c r="O271" i="16"/>
  <c r="Q270" i="16"/>
  <c r="O270" i="16"/>
  <c r="Q269" i="16"/>
  <c r="O269" i="16"/>
  <c r="Q268" i="16"/>
  <c r="O268" i="16"/>
  <c r="Q267" i="16"/>
  <c r="O267" i="16"/>
  <c r="Q266" i="16"/>
  <c r="O266" i="16"/>
  <c r="Q265" i="16"/>
  <c r="O265" i="16"/>
  <c r="Q264" i="16"/>
  <c r="O264" i="16"/>
  <c r="Q263" i="16"/>
  <c r="O263" i="16"/>
  <c r="Q262" i="16"/>
  <c r="O262" i="16"/>
  <c r="Q261" i="16"/>
  <c r="O261" i="16"/>
  <c r="Q260" i="16"/>
  <c r="O260" i="16"/>
  <c r="Q259" i="16"/>
  <c r="O259" i="16"/>
  <c r="Q258" i="16"/>
  <c r="O258" i="16"/>
  <c r="Q257" i="16"/>
  <c r="O257" i="16"/>
  <c r="Q256" i="16"/>
  <c r="O256" i="16"/>
  <c r="Q255" i="16"/>
  <c r="O255" i="16"/>
  <c r="Q254" i="16"/>
  <c r="O254" i="16"/>
  <c r="Q253" i="16"/>
  <c r="O253" i="16"/>
  <c r="Q252" i="16"/>
  <c r="O252" i="16"/>
  <c r="Q251" i="16"/>
  <c r="O251" i="16"/>
  <c r="Q250" i="16"/>
  <c r="O250" i="16"/>
  <c r="Q249" i="16"/>
  <c r="O249" i="16"/>
  <c r="Q248" i="16"/>
  <c r="O248" i="16"/>
  <c r="Q247" i="16"/>
  <c r="O247" i="16"/>
  <c r="Q246" i="16"/>
  <c r="O246" i="16"/>
  <c r="Q245" i="16"/>
  <c r="O245" i="16"/>
  <c r="Q244" i="16"/>
  <c r="O244" i="16"/>
  <c r="Q243" i="16"/>
  <c r="O243" i="16"/>
  <c r="Q242" i="16"/>
  <c r="O242" i="16"/>
  <c r="Q241" i="16"/>
  <c r="O241" i="16"/>
  <c r="Q240" i="16"/>
  <c r="O240" i="16"/>
  <c r="Q239" i="16"/>
  <c r="O239" i="16"/>
  <c r="Q238" i="16"/>
  <c r="O238" i="16"/>
  <c r="Q237" i="16"/>
  <c r="O237" i="16"/>
  <c r="Q236" i="16"/>
  <c r="O236" i="16"/>
  <c r="Q235" i="16"/>
  <c r="O235" i="16"/>
  <c r="Q234" i="16"/>
  <c r="O234" i="16"/>
  <c r="Q233" i="16"/>
  <c r="O233" i="16"/>
  <c r="Q232" i="16"/>
  <c r="O232" i="16"/>
  <c r="Q231" i="16"/>
  <c r="O231" i="16"/>
  <c r="Q230" i="16"/>
  <c r="O230" i="16"/>
  <c r="Q229" i="16"/>
  <c r="O229" i="16"/>
  <c r="Q228" i="16"/>
  <c r="O228" i="16"/>
  <c r="Q227" i="16"/>
  <c r="O227" i="16"/>
  <c r="Q226" i="16"/>
  <c r="O226" i="16"/>
  <c r="Q225" i="16"/>
  <c r="O225" i="16"/>
  <c r="Q224" i="16"/>
  <c r="O224" i="16"/>
  <c r="Q223" i="16"/>
  <c r="O223" i="16"/>
  <c r="Q222" i="16"/>
  <c r="O222" i="16"/>
  <c r="Q221" i="16"/>
  <c r="O221" i="16"/>
  <c r="Q220" i="16"/>
  <c r="O220" i="16"/>
  <c r="Q219" i="16"/>
  <c r="O219" i="16"/>
  <c r="Q218" i="16"/>
  <c r="O218" i="16"/>
  <c r="Q217" i="16"/>
  <c r="O217" i="16"/>
  <c r="Q216" i="16"/>
  <c r="O216" i="16"/>
  <c r="Q215" i="16"/>
  <c r="O215" i="16"/>
  <c r="Q214" i="16"/>
  <c r="O214" i="16"/>
  <c r="Q213" i="16"/>
  <c r="O213" i="16"/>
  <c r="Q212" i="16"/>
  <c r="O212" i="16"/>
  <c r="Q211" i="16"/>
  <c r="O211" i="16"/>
  <c r="Q210" i="16"/>
  <c r="O210" i="16"/>
  <c r="Q209" i="16"/>
  <c r="O209" i="16"/>
  <c r="Q208" i="16"/>
  <c r="O208" i="16"/>
  <c r="Q207" i="16"/>
  <c r="O207" i="16"/>
  <c r="Q206" i="16"/>
  <c r="O206" i="16"/>
  <c r="Q205" i="16"/>
  <c r="O205" i="16"/>
  <c r="Q204" i="16"/>
  <c r="O204" i="16"/>
  <c r="Q203" i="16"/>
  <c r="O203" i="16"/>
  <c r="Q202" i="16"/>
  <c r="O202" i="16"/>
  <c r="Q201" i="16"/>
  <c r="O201" i="16"/>
  <c r="Q200" i="16"/>
  <c r="O200" i="16"/>
  <c r="Q199" i="16"/>
  <c r="O199" i="16"/>
  <c r="Q198" i="16"/>
  <c r="O198" i="16"/>
  <c r="Q197" i="16"/>
  <c r="O197" i="16"/>
  <c r="Q196" i="16"/>
  <c r="O196" i="16"/>
  <c r="Q195" i="16"/>
  <c r="O195" i="16"/>
  <c r="Q194" i="16"/>
  <c r="O194" i="16"/>
  <c r="Q193" i="16"/>
  <c r="O193" i="16"/>
  <c r="Q192" i="16"/>
  <c r="O192" i="16"/>
  <c r="Q191" i="16"/>
  <c r="O191" i="16"/>
  <c r="Q190" i="16"/>
  <c r="O190" i="16"/>
  <c r="Q189" i="16"/>
  <c r="O189" i="16"/>
  <c r="Q188" i="16"/>
  <c r="O188" i="16"/>
  <c r="Q187" i="16"/>
  <c r="O187" i="16"/>
  <c r="Q186" i="16"/>
  <c r="O186" i="16"/>
  <c r="Q185" i="16"/>
  <c r="O185" i="16"/>
  <c r="Q184" i="16"/>
  <c r="O184" i="16"/>
  <c r="Q183" i="16"/>
  <c r="O183" i="16"/>
  <c r="Q182" i="16"/>
  <c r="O182" i="16"/>
  <c r="Q181" i="16"/>
  <c r="O181" i="16"/>
  <c r="Q180" i="16"/>
  <c r="O180" i="16"/>
  <c r="Q179" i="16"/>
  <c r="O179" i="16"/>
  <c r="Q178" i="16"/>
  <c r="O178" i="16"/>
  <c r="Q177" i="16"/>
  <c r="O177" i="16"/>
  <c r="Q176" i="16"/>
  <c r="O176" i="16"/>
  <c r="Q175" i="16"/>
  <c r="O175" i="16"/>
  <c r="Q174" i="16"/>
  <c r="O174" i="16"/>
  <c r="Q173" i="16"/>
  <c r="O173" i="16"/>
  <c r="Q172" i="16"/>
  <c r="O172" i="16"/>
  <c r="Q171" i="16"/>
  <c r="O171" i="16"/>
  <c r="Q170" i="16"/>
  <c r="O170" i="16"/>
  <c r="Q169" i="16"/>
  <c r="O169" i="16"/>
  <c r="Q168" i="16"/>
  <c r="O168" i="16"/>
  <c r="Q167" i="16"/>
  <c r="O167" i="16"/>
  <c r="Q166" i="16"/>
  <c r="O166" i="16"/>
  <c r="Q165" i="16"/>
  <c r="O165" i="16"/>
  <c r="Q164" i="16"/>
  <c r="O164" i="16"/>
  <c r="Q163" i="16"/>
  <c r="O163" i="16"/>
  <c r="Q162" i="16"/>
  <c r="O162" i="16"/>
  <c r="Q161" i="16"/>
  <c r="O161" i="16"/>
  <c r="Q160" i="16"/>
  <c r="O160" i="16"/>
  <c r="Q159" i="16"/>
  <c r="O159" i="16"/>
  <c r="Q158" i="16"/>
  <c r="O158" i="16"/>
  <c r="Q157" i="16"/>
  <c r="O157" i="16"/>
  <c r="Q156" i="16"/>
  <c r="O156" i="16"/>
  <c r="Q155" i="16"/>
  <c r="O155" i="16"/>
  <c r="Q154" i="16"/>
  <c r="O154" i="16"/>
  <c r="Q153" i="16"/>
  <c r="O153" i="16"/>
  <c r="Q152" i="16"/>
  <c r="O152" i="16"/>
  <c r="Q151" i="16"/>
  <c r="O151" i="16"/>
  <c r="Q150" i="16"/>
  <c r="O150" i="16"/>
  <c r="Q149" i="16"/>
  <c r="O149" i="16"/>
  <c r="Q148" i="16"/>
  <c r="O148" i="16"/>
  <c r="Q147" i="16"/>
  <c r="O147" i="16"/>
  <c r="Q146" i="16"/>
  <c r="O146" i="16"/>
  <c r="Q145" i="16"/>
  <c r="O145" i="16"/>
  <c r="Q144" i="16"/>
  <c r="O144" i="16"/>
  <c r="Q143" i="16"/>
  <c r="O143" i="16"/>
  <c r="Q142" i="16"/>
  <c r="O142" i="16"/>
  <c r="Q141" i="16"/>
  <c r="O141" i="16"/>
  <c r="Q140" i="16"/>
  <c r="O140" i="16"/>
  <c r="Q139" i="16"/>
  <c r="O139" i="16"/>
  <c r="Q138" i="16"/>
  <c r="O138" i="16"/>
  <c r="Q137" i="16"/>
  <c r="O137" i="16"/>
  <c r="Q136" i="16"/>
  <c r="O136" i="16"/>
  <c r="Q135" i="16"/>
  <c r="O135" i="16"/>
  <c r="Q134" i="16"/>
  <c r="O134" i="16"/>
  <c r="Q133" i="16"/>
  <c r="O133" i="16"/>
  <c r="Q132" i="16"/>
  <c r="O132" i="16"/>
  <c r="Q131" i="16"/>
  <c r="O131" i="16"/>
  <c r="Q130" i="16"/>
  <c r="O130" i="16"/>
  <c r="Q129" i="16"/>
  <c r="O129" i="16"/>
  <c r="Q128" i="16"/>
  <c r="O128" i="16"/>
  <c r="Q127" i="16"/>
  <c r="O127" i="16"/>
  <c r="Q126" i="16"/>
  <c r="O126" i="16"/>
  <c r="Q125" i="16"/>
  <c r="O125" i="16"/>
  <c r="Q124" i="16"/>
  <c r="O124" i="16"/>
  <c r="Q123" i="16"/>
  <c r="O123" i="16"/>
  <c r="Q122" i="16"/>
  <c r="O122" i="16"/>
  <c r="Q121" i="16"/>
  <c r="O121" i="16"/>
  <c r="Q120" i="16"/>
  <c r="O120" i="16"/>
  <c r="Q119" i="16"/>
  <c r="O119" i="16"/>
  <c r="Q118" i="16"/>
  <c r="O118" i="16"/>
  <c r="Q117" i="16"/>
  <c r="O117" i="16"/>
  <c r="Q116" i="16"/>
  <c r="O116" i="16"/>
  <c r="Q115" i="16"/>
  <c r="O115" i="16"/>
  <c r="Q114" i="16"/>
  <c r="O114" i="16"/>
  <c r="Q113" i="16"/>
  <c r="O113" i="16"/>
  <c r="Q112" i="16"/>
  <c r="O112" i="16"/>
  <c r="Q111" i="16"/>
  <c r="O111" i="16"/>
  <c r="Q110" i="16"/>
  <c r="O110" i="16"/>
  <c r="Q109" i="16"/>
  <c r="O109" i="16"/>
  <c r="Q108" i="16"/>
  <c r="O108" i="16"/>
  <c r="Q107" i="16"/>
  <c r="O107" i="16"/>
  <c r="Q106" i="16"/>
  <c r="O106" i="16"/>
  <c r="Q105" i="16"/>
  <c r="O105" i="16"/>
  <c r="Q104" i="16"/>
  <c r="O104" i="16"/>
  <c r="Q103" i="16"/>
  <c r="O103" i="16"/>
  <c r="Q102" i="16"/>
  <c r="O102" i="16"/>
  <c r="Q101" i="16"/>
  <c r="O101" i="16"/>
  <c r="Q100" i="16"/>
  <c r="O100" i="16"/>
  <c r="Q99" i="16"/>
  <c r="O99" i="16"/>
  <c r="Q98" i="16"/>
  <c r="O98" i="16"/>
  <c r="Q97" i="16"/>
  <c r="O97" i="16"/>
  <c r="Q96" i="16"/>
  <c r="O96" i="16"/>
  <c r="Q95" i="16"/>
  <c r="O95" i="16"/>
  <c r="Q94" i="16"/>
  <c r="O94" i="16"/>
  <c r="Q93" i="16"/>
  <c r="O93" i="16"/>
  <c r="Q92" i="16"/>
  <c r="O92" i="16"/>
  <c r="Q91" i="16"/>
  <c r="O91" i="16"/>
  <c r="Q90" i="16"/>
  <c r="O90" i="16"/>
  <c r="Q89" i="16"/>
  <c r="O89" i="16"/>
  <c r="Q88" i="16"/>
  <c r="O88" i="16"/>
  <c r="Q87" i="16"/>
  <c r="O87" i="16"/>
  <c r="Q86" i="16"/>
  <c r="O86" i="16"/>
  <c r="Q85" i="16"/>
  <c r="O85" i="16"/>
  <c r="Q84" i="16"/>
  <c r="O84" i="16"/>
  <c r="Q83" i="16"/>
  <c r="O83" i="16"/>
  <c r="Q82" i="16"/>
  <c r="O82" i="16"/>
  <c r="Q81" i="16"/>
  <c r="O81" i="16"/>
  <c r="Q80" i="16"/>
  <c r="O80" i="16"/>
  <c r="Q79" i="16"/>
  <c r="O79" i="16"/>
  <c r="Q78" i="16"/>
  <c r="O78" i="16"/>
  <c r="Q77" i="16"/>
  <c r="O77" i="16"/>
  <c r="Q76" i="16"/>
  <c r="O76" i="16"/>
  <c r="Q75" i="16"/>
  <c r="O75" i="16"/>
  <c r="Q74" i="16"/>
  <c r="O74" i="16"/>
  <c r="Q73" i="16"/>
  <c r="O73" i="16"/>
  <c r="Q72" i="16"/>
  <c r="O72" i="16"/>
  <c r="Q71" i="16"/>
  <c r="O71" i="16"/>
  <c r="Q70" i="16"/>
  <c r="O70" i="16"/>
  <c r="Q69" i="16"/>
  <c r="O69" i="16"/>
  <c r="Q68" i="16"/>
  <c r="O68" i="16"/>
  <c r="Q67" i="16"/>
  <c r="O67" i="16"/>
  <c r="Q66" i="16"/>
  <c r="O66" i="16"/>
  <c r="Q65" i="16"/>
  <c r="O65" i="16"/>
  <c r="Q64" i="16"/>
  <c r="O64" i="16"/>
  <c r="Q63" i="16"/>
  <c r="O63" i="16"/>
  <c r="Q62" i="16"/>
  <c r="O62" i="16"/>
  <c r="Q61" i="16"/>
  <c r="O61" i="16"/>
  <c r="Q60" i="16"/>
  <c r="O60" i="16"/>
  <c r="Q59" i="16"/>
  <c r="O59" i="16"/>
  <c r="Q58" i="16"/>
  <c r="O58" i="16"/>
  <c r="Q57" i="16"/>
  <c r="O57" i="16"/>
  <c r="Q56" i="16"/>
  <c r="O56" i="16"/>
  <c r="Q55" i="16"/>
  <c r="O55" i="16"/>
  <c r="Q54" i="16"/>
  <c r="O54" i="16"/>
  <c r="Q53" i="16"/>
  <c r="O53" i="16"/>
  <c r="Q52" i="16"/>
  <c r="O52" i="16"/>
  <c r="Q51" i="16"/>
  <c r="O51" i="16"/>
  <c r="Q50" i="16"/>
  <c r="O50" i="16"/>
  <c r="Q49" i="16"/>
  <c r="O49" i="16"/>
  <c r="Q48" i="16"/>
  <c r="O48" i="16"/>
  <c r="Q47" i="16"/>
  <c r="O47" i="16"/>
  <c r="Q46" i="16"/>
  <c r="O46" i="16"/>
  <c r="Q45" i="16"/>
  <c r="O45" i="16"/>
  <c r="Q44" i="16"/>
  <c r="O44" i="16"/>
  <c r="Q43" i="16"/>
  <c r="O43" i="16"/>
  <c r="Q42" i="16"/>
  <c r="O42" i="16"/>
  <c r="Q41" i="16"/>
  <c r="O41" i="16"/>
  <c r="Q40" i="16"/>
  <c r="O40" i="16"/>
  <c r="Q39" i="16"/>
  <c r="O39" i="16"/>
  <c r="Q38" i="16"/>
  <c r="O38" i="16"/>
  <c r="Q37" i="16"/>
  <c r="O37" i="16"/>
  <c r="Q36" i="16"/>
  <c r="O36" i="16"/>
  <c r="Q35" i="16"/>
  <c r="O35" i="16"/>
  <c r="Q34" i="16"/>
  <c r="O34" i="16"/>
  <c r="Q33" i="16"/>
  <c r="O33" i="16"/>
  <c r="Q32" i="16"/>
  <c r="O32" i="16"/>
  <c r="Q31" i="16"/>
  <c r="O31" i="16"/>
  <c r="Q30" i="16"/>
  <c r="O30" i="16"/>
  <c r="Q29" i="16"/>
  <c r="O29" i="16"/>
  <c r="Q28" i="16"/>
  <c r="O28" i="16"/>
  <c r="Q27" i="16"/>
  <c r="O27" i="16"/>
  <c r="Q26" i="16"/>
  <c r="O26" i="16"/>
  <c r="Q25" i="16"/>
  <c r="O25" i="16"/>
  <c r="Q24" i="16"/>
  <c r="O24" i="16"/>
  <c r="Q23" i="16"/>
  <c r="O23" i="16"/>
  <c r="Q22" i="16"/>
  <c r="O22" i="16"/>
  <c r="Q21" i="16"/>
  <c r="O21" i="16"/>
  <c r="Q20" i="16"/>
  <c r="O20" i="16"/>
  <c r="Q19" i="16"/>
  <c r="O19" i="16"/>
  <c r="Q18" i="16"/>
  <c r="O18" i="16"/>
  <c r="Q17" i="16"/>
  <c r="O17" i="16"/>
  <c r="Q16" i="16"/>
  <c r="O16" i="16"/>
  <c r="Q15" i="16"/>
  <c r="O15" i="16"/>
  <c r="Q514" i="3"/>
  <c r="O514" i="3"/>
  <c r="Q513" i="3"/>
  <c r="O513" i="3"/>
  <c r="Q512" i="3"/>
  <c r="O512" i="3"/>
  <c r="Q511" i="3"/>
  <c r="O511" i="3"/>
  <c r="Q510" i="3"/>
  <c r="O510" i="3"/>
  <c r="Q509" i="3"/>
  <c r="O509" i="3"/>
  <c r="Q508" i="3"/>
  <c r="O508" i="3"/>
  <c r="Q507" i="3"/>
  <c r="O507" i="3"/>
  <c r="Q506" i="3"/>
  <c r="O506" i="3"/>
  <c r="Q505" i="3"/>
  <c r="O505" i="3"/>
  <c r="Q504" i="3"/>
  <c r="O504" i="3"/>
  <c r="Q503" i="3"/>
  <c r="O503" i="3"/>
  <c r="Q502" i="3"/>
  <c r="O502" i="3"/>
  <c r="Q501" i="3"/>
  <c r="O501" i="3"/>
  <c r="Q500" i="3"/>
  <c r="O500" i="3"/>
  <c r="Q499" i="3"/>
  <c r="O499" i="3"/>
  <c r="Q498" i="3"/>
  <c r="O498" i="3"/>
  <c r="Q497" i="3"/>
  <c r="O497" i="3"/>
  <c r="Q496" i="3"/>
  <c r="O496" i="3"/>
  <c r="Q495" i="3"/>
  <c r="O495" i="3"/>
  <c r="Q494" i="3"/>
  <c r="O494" i="3"/>
  <c r="Q493" i="3"/>
  <c r="O493" i="3"/>
  <c r="Q492" i="3"/>
  <c r="O492" i="3"/>
  <c r="Q491" i="3"/>
  <c r="O491" i="3"/>
  <c r="Q490" i="3"/>
  <c r="O490" i="3"/>
  <c r="Q489" i="3"/>
  <c r="O489" i="3"/>
  <c r="Q488" i="3"/>
  <c r="O488" i="3"/>
  <c r="Q487" i="3"/>
  <c r="O487" i="3"/>
  <c r="Q486" i="3"/>
  <c r="O486" i="3"/>
  <c r="Q485" i="3"/>
  <c r="O485" i="3"/>
  <c r="Q484" i="3"/>
  <c r="O484" i="3"/>
  <c r="Q483" i="3"/>
  <c r="O483" i="3"/>
  <c r="Q482" i="3"/>
  <c r="O482" i="3"/>
  <c r="Q481" i="3"/>
  <c r="O481" i="3"/>
  <c r="Q480" i="3"/>
  <c r="O480" i="3"/>
  <c r="Q479" i="3"/>
  <c r="O479" i="3"/>
  <c r="Q478" i="3"/>
  <c r="O478" i="3"/>
  <c r="Q477" i="3"/>
  <c r="O477" i="3"/>
  <c r="Q476" i="3"/>
  <c r="O476" i="3"/>
  <c r="Q475" i="3"/>
  <c r="O475" i="3"/>
  <c r="Q474" i="3"/>
  <c r="O474" i="3"/>
  <c r="Q473" i="3"/>
  <c r="O473" i="3"/>
  <c r="Q472" i="3"/>
  <c r="O472" i="3"/>
  <c r="Q471" i="3"/>
  <c r="O471" i="3"/>
  <c r="Q470" i="3"/>
  <c r="O470" i="3"/>
  <c r="Q469" i="3"/>
  <c r="O469" i="3"/>
  <c r="Q468" i="3"/>
  <c r="O468" i="3"/>
  <c r="Q467" i="3"/>
  <c r="O467" i="3"/>
  <c r="Q466" i="3"/>
  <c r="O466" i="3"/>
  <c r="Q465" i="3"/>
  <c r="O465" i="3"/>
  <c r="Q464" i="3"/>
  <c r="O464" i="3"/>
  <c r="Q463" i="3"/>
  <c r="O463" i="3"/>
  <c r="Q462" i="3"/>
  <c r="O462" i="3"/>
  <c r="Q461" i="3"/>
  <c r="O461" i="3"/>
  <c r="Q460" i="3"/>
  <c r="O460" i="3"/>
  <c r="Q459" i="3"/>
  <c r="O459" i="3"/>
  <c r="Q458" i="3"/>
  <c r="O458" i="3"/>
  <c r="Q457" i="3"/>
  <c r="O457" i="3"/>
  <c r="Q456" i="3"/>
  <c r="O456" i="3"/>
  <c r="Q455" i="3"/>
  <c r="O455" i="3"/>
  <c r="Q454" i="3"/>
  <c r="O454" i="3"/>
  <c r="Q453" i="3"/>
  <c r="O453" i="3"/>
  <c r="Q452" i="3"/>
  <c r="O452" i="3"/>
  <c r="Q451" i="3"/>
  <c r="O451" i="3"/>
  <c r="Q450" i="3"/>
  <c r="O450" i="3"/>
  <c r="Q449" i="3"/>
  <c r="O449" i="3"/>
  <c r="Q448" i="3"/>
  <c r="O448" i="3"/>
  <c r="Q447" i="3"/>
  <c r="O447" i="3"/>
  <c r="Q446" i="3"/>
  <c r="O446" i="3"/>
  <c r="Q445" i="3"/>
  <c r="O445" i="3"/>
  <c r="Q444" i="3"/>
  <c r="O444" i="3"/>
  <c r="Q443" i="3"/>
  <c r="O443" i="3"/>
  <c r="Q442" i="3"/>
  <c r="O442" i="3"/>
  <c r="Q441" i="3"/>
  <c r="O441" i="3"/>
  <c r="Q440" i="3"/>
  <c r="O440" i="3"/>
  <c r="Q439" i="3"/>
  <c r="O439" i="3"/>
  <c r="Q438" i="3"/>
  <c r="O438" i="3"/>
  <c r="Q437" i="3"/>
  <c r="O437" i="3"/>
  <c r="Q436" i="3"/>
  <c r="O436" i="3"/>
  <c r="Q435" i="3"/>
  <c r="O435" i="3"/>
  <c r="Q434" i="3"/>
  <c r="O434" i="3"/>
  <c r="Q433" i="3"/>
  <c r="O433" i="3"/>
  <c r="Q432" i="3"/>
  <c r="O432" i="3"/>
  <c r="Q431" i="3"/>
  <c r="O431" i="3"/>
  <c r="Q430" i="3"/>
  <c r="O430" i="3"/>
  <c r="Q429" i="3"/>
  <c r="O429" i="3"/>
  <c r="Q428" i="3"/>
  <c r="O428" i="3"/>
  <c r="Q427" i="3"/>
  <c r="O427" i="3"/>
  <c r="Q426" i="3"/>
  <c r="O426" i="3"/>
  <c r="Q425" i="3"/>
  <c r="O425" i="3"/>
  <c r="Q424" i="3"/>
  <c r="O424" i="3"/>
  <c r="Q423" i="3"/>
  <c r="O423" i="3"/>
  <c r="Q422" i="3"/>
  <c r="O422" i="3"/>
  <c r="Q421" i="3"/>
  <c r="O421" i="3"/>
  <c r="Q420" i="3"/>
  <c r="O420" i="3"/>
  <c r="Q419" i="3"/>
  <c r="O419" i="3"/>
  <c r="Q418" i="3"/>
  <c r="O418" i="3"/>
  <c r="Q417" i="3"/>
  <c r="O417" i="3"/>
  <c r="Q416" i="3"/>
  <c r="O416" i="3"/>
  <c r="Q415" i="3"/>
  <c r="O415" i="3"/>
  <c r="Q414" i="3"/>
  <c r="O414" i="3"/>
  <c r="Q413" i="3"/>
  <c r="O413" i="3"/>
  <c r="Q412" i="3"/>
  <c r="O412" i="3"/>
  <c r="Q411" i="3"/>
  <c r="O411" i="3"/>
  <c r="Q410" i="3"/>
  <c r="O410" i="3"/>
  <c r="Q409" i="3"/>
  <c r="O409" i="3"/>
  <c r="Q408" i="3"/>
  <c r="O408" i="3"/>
  <c r="Q407" i="3"/>
  <c r="O407" i="3"/>
  <c r="Q406" i="3"/>
  <c r="O406" i="3"/>
  <c r="Q405" i="3"/>
  <c r="O405" i="3"/>
  <c r="Q404" i="3"/>
  <c r="O404" i="3"/>
  <c r="Q403" i="3"/>
  <c r="O403" i="3"/>
  <c r="Q402" i="3"/>
  <c r="O402" i="3"/>
  <c r="Q401" i="3"/>
  <c r="O401" i="3"/>
  <c r="Q400" i="3"/>
  <c r="O400" i="3"/>
  <c r="Q399" i="3"/>
  <c r="O399" i="3"/>
  <c r="Q398" i="3"/>
  <c r="O398" i="3"/>
  <c r="Q397" i="3"/>
  <c r="O397" i="3"/>
  <c r="Q396" i="3"/>
  <c r="O396" i="3"/>
  <c r="Q395" i="3"/>
  <c r="O395" i="3"/>
  <c r="Q394" i="3"/>
  <c r="O394" i="3"/>
  <c r="Q393" i="3"/>
  <c r="O393" i="3"/>
  <c r="Q392" i="3"/>
  <c r="O392" i="3"/>
  <c r="Q391" i="3"/>
  <c r="O391" i="3"/>
  <c r="Q390" i="3"/>
  <c r="O390" i="3"/>
  <c r="Q389" i="3"/>
  <c r="O389" i="3"/>
  <c r="Q388" i="3"/>
  <c r="O388" i="3"/>
  <c r="Q387" i="3"/>
  <c r="O387" i="3"/>
  <c r="Q386" i="3"/>
  <c r="O386" i="3"/>
  <c r="Q385" i="3"/>
  <c r="O385" i="3"/>
  <c r="Q384" i="3"/>
  <c r="O384" i="3"/>
  <c r="Q383" i="3"/>
  <c r="O383" i="3"/>
  <c r="Q382" i="3"/>
  <c r="O382" i="3"/>
  <c r="Q381" i="3"/>
  <c r="O381" i="3"/>
  <c r="Q380" i="3"/>
  <c r="O380" i="3"/>
  <c r="Q379" i="3"/>
  <c r="O379" i="3"/>
  <c r="Q378" i="3"/>
  <c r="O378" i="3"/>
  <c r="Q377" i="3"/>
  <c r="O377" i="3"/>
  <c r="Q376" i="3"/>
  <c r="O376" i="3"/>
  <c r="Q375" i="3"/>
  <c r="O375" i="3"/>
  <c r="Q374" i="3"/>
  <c r="O374" i="3"/>
  <c r="Q373" i="3"/>
  <c r="O373" i="3"/>
  <c r="Q372" i="3"/>
  <c r="O372" i="3"/>
  <c r="Q371" i="3"/>
  <c r="O371" i="3"/>
  <c r="Q370" i="3"/>
  <c r="O370" i="3"/>
  <c r="Q369" i="3"/>
  <c r="O369" i="3"/>
  <c r="Q368" i="3"/>
  <c r="O368" i="3"/>
  <c r="Q367" i="3"/>
  <c r="O367" i="3"/>
  <c r="Q366" i="3"/>
  <c r="O366" i="3"/>
  <c r="Q365" i="3"/>
  <c r="O365" i="3"/>
  <c r="Q364" i="3"/>
  <c r="O364" i="3"/>
  <c r="Q363" i="3"/>
  <c r="O363" i="3"/>
  <c r="Q362" i="3"/>
  <c r="O362" i="3"/>
  <c r="Q361" i="3"/>
  <c r="O361" i="3"/>
  <c r="Q360" i="3"/>
  <c r="O360" i="3"/>
  <c r="Q359" i="3"/>
  <c r="O359" i="3"/>
  <c r="Q358" i="3"/>
  <c r="O358" i="3"/>
  <c r="Q357" i="3"/>
  <c r="O357" i="3"/>
  <c r="Q356" i="3"/>
  <c r="O356" i="3"/>
  <c r="Q355" i="3"/>
  <c r="O355" i="3"/>
  <c r="Q354" i="3"/>
  <c r="O354" i="3"/>
  <c r="Q353" i="3"/>
  <c r="O353" i="3"/>
  <c r="Q352" i="3"/>
  <c r="O352" i="3"/>
  <c r="Q351" i="3"/>
  <c r="O351" i="3"/>
  <c r="Q350" i="3"/>
  <c r="O350" i="3"/>
  <c r="Q349" i="3"/>
  <c r="O349" i="3"/>
  <c r="Q348" i="3"/>
  <c r="O348" i="3"/>
  <c r="Q347" i="3"/>
  <c r="O347" i="3"/>
  <c r="Q346" i="3"/>
  <c r="O346" i="3"/>
  <c r="Q345" i="3"/>
  <c r="O345" i="3"/>
  <c r="Q344" i="3"/>
  <c r="O344" i="3"/>
  <c r="Q343" i="3"/>
  <c r="O343" i="3"/>
  <c r="Q342" i="3"/>
  <c r="O342" i="3"/>
  <c r="Q341" i="3"/>
  <c r="O341" i="3"/>
  <c r="Q340" i="3"/>
  <c r="O340" i="3"/>
  <c r="Q339" i="3"/>
  <c r="O339" i="3"/>
  <c r="Q338" i="3"/>
  <c r="O338" i="3"/>
  <c r="Q337" i="3"/>
  <c r="O337" i="3"/>
  <c r="Q336" i="3"/>
  <c r="O336" i="3"/>
  <c r="Q335" i="3"/>
  <c r="O335" i="3"/>
  <c r="Q334" i="3"/>
  <c r="O334" i="3"/>
  <c r="Q333" i="3"/>
  <c r="O333" i="3"/>
  <c r="Q332" i="3"/>
  <c r="O332" i="3"/>
  <c r="Q331" i="3"/>
  <c r="O331" i="3"/>
  <c r="Q330" i="3"/>
  <c r="O330" i="3"/>
  <c r="Q329" i="3"/>
  <c r="O329" i="3"/>
  <c r="Q328" i="3"/>
  <c r="O328" i="3"/>
  <c r="Q327" i="3"/>
  <c r="O327" i="3"/>
  <c r="Q326" i="3"/>
  <c r="O326" i="3"/>
  <c r="Q325" i="3"/>
  <c r="O325" i="3"/>
  <c r="Q324" i="3"/>
  <c r="O324" i="3"/>
  <c r="Q323" i="3"/>
  <c r="O323" i="3"/>
  <c r="Q322" i="3"/>
  <c r="O322" i="3"/>
  <c r="Q321" i="3"/>
  <c r="O321" i="3"/>
  <c r="Q320" i="3"/>
  <c r="O320" i="3"/>
  <c r="Q319" i="3"/>
  <c r="O319" i="3"/>
  <c r="Q318" i="3"/>
  <c r="O318" i="3"/>
  <c r="Q317" i="3"/>
  <c r="O317" i="3"/>
  <c r="Q316" i="3"/>
  <c r="O316" i="3"/>
  <c r="Q315" i="3"/>
  <c r="O315" i="3"/>
  <c r="Q314" i="3"/>
  <c r="O314" i="3"/>
  <c r="Q313" i="3"/>
  <c r="O313" i="3"/>
  <c r="Q312" i="3"/>
  <c r="O312" i="3"/>
  <c r="Q311" i="3"/>
  <c r="O311" i="3"/>
  <c r="Q310" i="3"/>
  <c r="O310" i="3"/>
  <c r="Q309" i="3"/>
  <c r="O309" i="3"/>
  <c r="Q308" i="3"/>
  <c r="O308" i="3"/>
  <c r="Q307" i="3"/>
  <c r="O307" i="3"/>
  <c r="Q306" i="3"/>
  <c r="O306" i="3"/>
  <c r="Q305" i="3"/>
  <c r="O305" i="3"/>
  <c r="Q304" i="3"/>
  <c r="O304" i="3"/>
  <c r="Q303" i="3"/>
  <c r="O303" i="3"/>
  <c r="Q302" i="3"/>
  <c r="O302" i="3"/>
  <c r="Q301" i="3"/>
  <c r="O301" i="3"/>
  <c r="Q300" i="3"/>
  <c r="O300" i="3"/>
  <c r="Q299" i="3"/>
  <c r="O299" i="3"/>
  <c r="Q298" i="3"/>
  <c r="O298" i="3"/>
  <c r="Q297" i="3"/>
  <c r="O297" i="3"/>
  <c r="Q296" i="3"/>
  <c r="O296" i="3"/>
  <c r="Q295" i="3"/>
  <c r="O295" i="3"/>
  <c r="Q294" i="3"/>
  <c r="O294" i="3"/>
  <c r="Q293" i="3"/>
  <c r="O293" i="3"/>
  <c r="Q292" i="3"/>
  <c r="O292" i="3"/>
  <c r="Q291" i="3"/>
  <c r="O291" i="3"/>
  <c r="Q290" i="3"/>
  <c r="O290" i="3"/>
  <c r="Q289" i="3"/>
  <c r="O289" i="3"/>
  <c r="Q288" i="3"/>
  <c r="O288" i="3"/>
  <c r="Q287" i="3"/>
  <c r="O287" i="3"/>
  <c r="Q286" i="3"/>
  <c r="O286" i="3"/>
  <c r="Q285" i="3"/>
  <c r="O285" i="3"/>
  <c r="Q284" i="3"/>
  <c r="O284" i="3"/>
  <c r="Q283" i="3"/>
  <c r="O283" i="3"/>
  <c r="Q282" i="3"/>
  <c r="O282" i="3"/>
  <c r="Q281" i="3"/>
  <c r="O281" i="3"/>
  <c r="Q280" i="3"/>
  <c r="O280" i="3"/>
  <c r="Q279" i="3"/>
  <c r="O279" i="3"/>
  <c r="Q278" i="3"/>
  <c r="O278" i="3"/>
  <c r="Q277" i="3"/>
  <c r="O277" i="3"/>
  <c r="Q276" i="3"/>
  <c r="O276" i="3"/>
  <c r="Q275" i="3"/>
  <c r="O275" i="3"/>
  <c r="Q274" i="3"/>
  <c r="O274" i="3"/>
  <c r="Q273" i="3"/>
  <c r="O273" i="3"/>
  <c r="Q272" i="3"/>
  <c r="O272" i="3"/>
  <c r="Q271" i="3"/>
  <c r="O271" i="3"/>
  <c r="Q270" i="3"/>
  <c r="O270" i="3"/>
  <c r="Q269" i="3"/>
  <c r="O269" i="3"/>
  <c r="Q268" i="3"/>
  <c r="O268" i="3"/>
  <c r="Q267" i="3"/>
  <c r="O267" i="3"/>
  <c r="Q266" i="3"/>
  <c r="O266" i="3"/>
  <c r="Q265" i="3"/>
  <c r="O265" i="3"/>
  <c r="Q264" i="3"/>
  <c r="O264" i="3"/>
  <c r="Q263" i="3"/>
  <c r="O263" i="3"/>
  <c r="Q262" i="3"/>
  <c r="O262" i="3"/>
  <c r="Q261" i="3"/>
  <c r="O261" i="3"/>
  <c r="Q260" i="3"/>
  <c r="O260" i="3"/>
  <c r="Q259" i="3"/>
  <c r="O259" i="3"/>
  <c r="Q258" i="3"/>
  <c r="O258" i="3"/>
  <c r="Q257" i="3"/>
  <c r="O257" i="3"/>
  <c r="Q256" i="3"/>
  <c r="O256" i="3"/>
  <c r="Q255" i="3"/>
  <c r="O255" i="3"/>
  <c r="Q254" i="3"/>
  <c r="O254" i="3"/>
  <c r="Q253" i="3"/>
  <c r="O253" i="3"/>
  <c r="Q252" i="3"/>
  <c r="O252" i="3"/>
  <c r="Q251" i="3"/>
  <c r="O251" i="3"/>
  <c r="Q250" i="3"/>
  <c r="O250" i="3"/>
  <c r="Q249" i="3"/>
  <c r="O249" i="3"/>
  <c r="Q248" i="3"/>
  <c r="O248" i="3"/>
  <c r="Q247" i="3"/>
  <c r="O247" i="3"/>
  <c r="Q246" i="3"/>
  <c r="O246" i="3"/>
  <c r="Q245" i="3"/>
  <c r="O245" i="3"/>
  <c r="Q244" i="3"/>
  <c r="O244" i="3"/>
  <c r="Q243" i="3"/>
  <c r="O243" i="3"/>
  <c r="Q242" i="3"/>
  <c r="O242" i="3"/>
  <c r="Q241" i="3"/>
  <c r="O241" i="3"/>
  <c r="Q240" i="3"/>
  <c r="O240" i="3"/>
  <c r="Q239" i="3"/>
  <c r="O239" i="3"/>
  <c r="Q238" i="3"/>
  <c r="O238" i="3"/>
  <c r="Q237" i="3"/>
  <c r="O237" i="3"/>
  <c r="Q236" i="3"/>
  <c r="O236" i="3"/>
  <c r="Q235" i="3"/>
  <c r="O235" i="3"/>
  <c r="Q234" i="3"/>
  <c r="O234" i="3"/>
  <c r="Q233" i="3"/>
  <c r="O233" i="3"/>
  <c r="Q232" i="3"/>
  <c r="O232" i="3"/>
  <c r="Q231" i="3"/>
  <c r="O231" i="3"/>
  <c r="Q230" i="3"/>
  <c r="O230" i="3"/>
  <c r="Q229" i="3"/>
  <c r="O229" i="3"/>
  <c r="Q228" i="3"/>
  <c r="O228" i="3"/>
  <c r="Q227" i="3"/>
  <c r="O227" i="3"/>
  <c r="Q226" i="3"/>
  <c r="O226" i="3"/>
  <c r="Q225" i="3"/>
  <c r="O225" i="3"/>
  <c r="Q224" i="3"/>
  <c r="O224" i="3"/>
  <c r="Q223" i="3"/>
  <c r="O223" i="3"/>
  <c r="Q222" i="3"/>
  <c r="O222" i="3"/>
  <c r="Q221" i="3"/>
  <c r="O221" i="3"/>
  <c r="Q220" i="3"/>
  <c r="O220" i="3"/>
  <c r="Q219" i="3"/>
  <c r="O219" i="3"/>
  <c r="Q218" i="3"/>
  <c r="O218" i="3"/>
  <c r="Q217" i="3"/>
  <c r="O217" i="3"/>
  <c r="Q216" i="3"/>
  <c r="O216" i="3"/>
  <c r="Q215" i="3"/>
  <c r="O215" i="3"/>
  <c r="Q214" i="3"/>
  <c r="O214" i="3"/>
  <c r="Q213" i="3"/>
  <c r="O213" i="3"/>
  <c r="Q212" i="3"/>
  <c r="O212" i="3"/>
  <c r="Q211" i="3"/>
  <c r="O211" i="3"/>
  <c r="Q210" i="3"/>
  <c r="O210" i="3"/>
  <c r="Q209" i="3"/>
  <c r="O209" i="3"/>
  <c r="Q208" i="3"/>
  <c r="O208" i="3"/>
  <c r="Q207" i="3"/>
  <c r="O207" i="3"/>
  <c r="Q206" i="3"/>
  <c r="O206" i="3"/>
  <c r="Q205" i="3"/>
  <c r="O205" i="3"/>
  <c r="Q204" i="3"/>
  <c r="O204" i="3"/>
  <c r="Q203" i="3"/>
  <c r="O203" i="3"/>
  <c r="Q202" i="3"/>
  <c r="O202" i="3"/>
  <c r="Q201" i="3"/>
  <c r="O201" i="3"/>
  <c r="Q200" i="3"/>
  <c r="O200" i="3"/>
  <c r="Q199" i="3"/>
  <c r="O199" i="3"/>
  <c r="Q198" i="3"/>
  <c r="O198" i="3"/>
  <c r="Q197" i="3"/>
  <c r="O197" i="3"/>
  <c r="Q196" i="3"/>
  <c r="O196" i="3"/>
  <c r="Q195" i="3"/>
  <c r="O195" i="3"/>
  <c r="Q194" i="3"/>
  <c r="O194" i="3"/>
  <c r="Q193" i="3"/>
  <c r="O193" i="3"/>
  <c r="Q192" i="3"/>
  <c r="O192" i="3"/>
  <c r="Q191" i="3"/>
  <c r="O191" i="3"/>
  <c r="Q190" i="3"/>
  <c r="O190" i="3"/>
  <c r="Q189" i="3"/>
  <c r="O189" i="3"/>
  <c r="Q188" i="3"/>
  <c r="O188" i="3"/>
  <c r="Q187" i="3"/>
  <c r="O187" i="3"/>
  <c r="Q186" i="3"/>
  <c r="O186" i="3"/>
  <c r="Q185" i="3"/>
  <c r="O185" i="3"/>
  <c r="Q184" i="3"/>
  <c r="O184" i="3"/>
  <c r="Q183" i="3"/>
  <c r="O183" i="3"/>
  <c r="Q182" i="3"/>
  <c r="O182" i="3"/>
  <c r="Q181" i="3"/>
  <c r="O181" i="3"/>
  <c r="Q180" i="3"/>
  <c r="O180" i="3"/>
  <c r="Q179" i="3"/>
  <c r="O179" i="3"/>
  <c r="Q178" i="3"/>
  <c r="O178" i="3"/>
  <c r="Q177" i="3"/>
  <c r="O177" i="3"/>
  <c r="Q176" i="3"/>
  <c r="O176" i="3"/>
  <c r="Q175" i="3"/>
  <c r="O175" i="3"/>
  <c r="Q174" i="3"/>
  <c r="O174" i="3"/>
  <c r="Q173" i="3"/>
  <c r="O173" i="3"/>
  <c r="Q172" i="3"/>
  <c r="O172" i="3"/>
  <c r="Q171" i="3"/>
  <c r="O171" i="3"/>
  <c r="Q170" i="3"/>
  <c r="O170" i="3"/>
  <c r="Q169" i="3"/>
  <c r="O169" i="3"/>
  <c r="Q168" i="3"/>
  <c r="O168" i="3"/>
  <c r="Q167" i="3"/>
  <c r="O167" i="3"/>
  <c r="Q166" i="3"/>
  <c r="O166" i="3"/>
  <c r="Q165" i="3"/>
  <c r="O165" i="3"/>
  <c r="Q164" i="3"/>
  <c r="O164" i="3"/>
  <c r="Q163" i="3"/>
  <c r="O163" i="3"/>
  <c r="Q162" i="3"/>
  <c r="O162" i="3"/>
  <c r="Q161" i="3"/>
  <c r="O161" i="3"/>
  <c r="Q160" i="3"/>
  <c r="O160" i="3"/>
  <c r="Q159" i="3"/>
  <c r="O159" i="3"/>
  <c r="Q158" i="3"/>
  <c r="O158" i="3"/>
  <c r="Q157" i="3"/>
  <c r="O157" i="3"/>
  <c r="Q156" i="3"/>
  <c r="O156" i="3"/>
  <c r="Q155" i="3"/>
  <c r="O155" i="3"/>
  <c r="Q154" i="3"/>
  <c r="O154" i="3"/>
  <c r="Q153" i="3"/>
  <c r="O153" i="3"/>
  <c r="Q152" i="3"/>
  <c r="O152" i="3"/>
  <c r="Q151" i="3"/>
  <c r="O151" i="3"/>
  <c r="Q150" i="3"/>
  <c r="O150" i="3"/>
  <c r="Q149" i="3"/>
  <c r="O149" i="3"/>
  <c r="Q148" i="3"/>
  <c r="O148" i="3"/>
  <c r="Q147" i="3"/>
  <c r="O147" i="3"/>
  <c r="Q146" i="3"/>
  <c r="O146" i="3"/>
  <c r="Q145" i="3"/>
  <c r="O145" i="3"/>
  <c r="Q144" i="3"/>
  <c r="O144" i="3"/>
  <c r="Q143" i="3"/>
  <c r="O143" i="3"/>
  <c r="Q142" i="3"/>
  <c r="O142" i="3"/>
  <c r="Q141" i="3"/>
  <c r="O141" i="3"/>
  <c r="Q140" i="3"/>
  <c r="O140" i="3"/>
  <c r="Q139" i="3"/>
  <c r="O139" i="3"/>
  <c r="Q138" i="3"/>
  <c r="O138" i="3"/>
  <c r="Q137" i="3"/>
  <c r="O137" i="3"/>
  <c r="Q136" i="3"/>
  <c r="O136" i="3"/>
  <c r="Q135" i="3"/>
  <c r="O135" i="3"/>
  <c r="Q134" i="3"/>
  <c r="O134" i="3"/>
  <c r="Q133" i="3"/>
  <c r="O133" i="3"/>
  <c r="Q132" i="3"/>
  <c r="O132" i="3"/>
  <c r="Q131" i="3"/>
  <c r="O131" i="3"/>
  <c r="Q130" i="3"/>
  <c r="O130" i="3"/>
  <c r="Q129" i="3"/>
  <c r="O129" i="3"/>
  <c r="Q128" i="3"/>
  <c r="O128" i="3"/>
  <c r="Q127" i="3"/>
  <c r="O127" i="3"/>
  <c r="Q126" i="3"/>
  <c r="O126" i="3"/>
  <c r="Q125" i="3"/>
  <c r="O125" i="3"/>
  <c r="Q124" i="3"/>
  <c r="O124" i="3"/>
  <c r="Q123" i="3"/>
  <c r="O123" i="3"/>
  <c r="Q122" i="3"/>
  <c r="O122" i="3"/>
  <c r="Q121" i="3"/>
  <c r="O121" i="3"/>
  <c r="Q120" i="3"/>
  <c r="O120" i="3"/>
  <c r="Q119" i="3"/>
  <c r="O119" i="3"/>
  <c r="Q118" i="3"/>
  <c r="O118" i="3"/>
  <c r="Q117" i="3"/>
  <c r="O117" i="3"/>
  <c r="Q116" i="3"/>
  <c r="O116" i="3"/>
  <c r="Q115" i="3"/>
  <c r="O115" i="3"/>
  <c r="Q114" i="3"/>
  <c r="O114" i="3"/>
  <c r="Q113" i="3"/>
  <c r="O113" i="3"/>
  <c r="Q112" i="3"/>
  <c r="O112" i="3"/>
  <c r="Q111" i="3"/>
  <c r="O111" i="3"/>
  <c r="Q110" i="3"/>
  <c r="O110" i="3"/>
  <c r="Q109" i="3"/>
  <c r="O109" i="3"/>
  <c r="Q108" i="3"/>
  <c r="O108" i="3"/>
  <c r="Q107" i="3"/>
  <c r="O107" i="3"/>
  <c r="Q106" i="3"/>
  <c r="O106" i="3"/>
  <c r="Q105" i="3"/>
  <c r="O105" i="3"/>
  <c r="Q104" i="3"/>
  <c r="O104" i="3"/>
  <c r="Q103" i="3"/>
  <c r="O103" i="3"/>
  <c r="Q102" i="3"/>
  <c r="O102" i="3"/>
  <c r="Q101" i="3"/>
  <c r="O101" i="3"/>
  <c r="Q100" i="3"/>
  <c r="O100" i="3"/>
  <c r="Q99" i="3"/>
  <c r="O99" i="3"/>
  <c r="Q98" i="3"/>
  <c r="O98" i="3"/>
  <c r="Q97" i="3"/>
  <c r="O97" i="3"/>
  <c r="Q96" i="3"/>
  <c r="O96" i="3"/>
  <c r="Q95" i="3"/>
  <c r="O95" i="3"/>
  <c r="Q94" i="3"/>
  <c r="O94" i="3"/>
  <c r="Q93" i="3"/>
  <c r="O93" i="3"/>
  <c r="Q92" i="3"/>
  <c r="O92" i="3"/>
  <c r="Q91" i="3"/>
  <c r="O91" i="3"/>
  <c r="Q90" i="3"/>
  <c r="O90" i="3"/>
  <c r="Q89" i="3"/>
  <c r="O89" i="3"/>
  <c r="Q88" i="3"/>
  <c r="O88" i="3"/>
  <c r="Q87" i="3"/>
  <c r="O87" i="3"/>
  <c r="Q86" i="3"/>
  <c r="O86" i="3"/>
  <c r="Q85" i="3"/>
  <c r="O85" i="3"/>
  <c r="Q84" i="3"/>
  <c r="O84" i="3"/>
  <c r="Q83" i="3"/>
  <c r="O83" i="3"/>
  <c r="Q82" i="3"/>
  <c r="O82" i="3"/>
  <c r="Q81" i="3"/>
  <c r="O81" i="3"/>
  <c r="Q80" i="3"/>
  <c r="O80" i="3"/>
  <c r="Q79" i="3"/>
  <c r="O79" i="3"/>
  <c r="Q78" i="3"/>
  <c r="O78" i="3"/>
  <c r="Q77" i="3"/>
  <c r="O77" i="3"/>
  <c r="Q76" i="3"/>
  <c r="O76" i="3"/>
  <c r="Q75" i="3"/>
  <c r="O75" i="3"/>
  <c r="Q74" i="3"/>
  <c r="O74" i="3"/>
  <c r="Q73" i="3"/>
  <c r="O73" i="3"/>
  <c r="Q72" i="3"/>
  <c r="O72" i="3"/>
  <c r="Q71" i="3"/>
  <c r="O71" i="3"/>
  <c r="Q70" i="3"/>
  <c r="O70" i="3"/>
  <c r="Q69" i="3"/>
  <c r="O69" i="3"/>
  <c r="Q68" i="3"/>
  <c r="O68" i="3"/>
  <c r="Q67" i="3"/>
  <c r="O67" i="3"/>
  <c r="Q66" i="3"/>
  <c r="O66" i="3"/>
  <c r="Q65" i="3"/>
  <c r="O65" i="3"/>
  <c r="Q64" i="3"/>
  <c r="O64" i="3"/>
  <c r="Q63" i="3"/>
  <c r="O63" i="3"/>
  <c r="Q62" i="3"/>
  <c r="O62" i="3"/>
  <c r="Q61" i="3"/>
  <c r="O61" i="3"/>
  <c r="Q60" i="3"/>
  <c r="O60" i="3"/>
  <c r="Q59" i="3"/>
  <c r="O59" i="3"/>
  <c r="Q58" i="3"/>
  <c r="O58" i="3"/>
  <c r="Q57" i="3"/>
  <c r="O57" i="3"/>
  <c r="Q56" i="3"/>
  <c r="O56" i="3"/>
  <c r="Q55" i="3"/>
  <c r="O55" i="3"/>
  <c r="Q54" i="3"/>
  <c r="O54" i="3"/>
  <c r="Q53" i="3"/>
  <c r="O53" i="3"/>
  <c r="Q52" i="3"/>
  <c r="O52" i="3"/>
  <c r="Q51" i="3"/>
  <c r="O51" i="3"/>
  <c r="Q50" i="3"/>
  <c r="O50" i="3"/>
  <c r="Q49" i="3"/>
  <c r="O49" i="3"/>
  <c r="Q48" i="3"/>
  <c r="O48" i="3"/>
  <c r="Q47" i="3"/>
  <c r="O47" i="3"/>
  <c r="Q46" i="3"/>
  <c r="O46" i="3"/>
  <c r="Q45" i="3"/>
  <c r="O45" i="3"/>
  <c r="Q44" i="3"/>
  <c r="O44" i="3"/>
  <c r="Q43" i="3"/>
  <c r="O43" i="3"/>
  <c r="Q42" i="3"/>
  <c r="O42" i="3"/>
  <c r="Q41" i="3"/>
  <c r="O41" i="3"/>
  <c r="Q40" i="3"/>
  <c r="O40" i="3"/>
  <c r="Q39" i="3"/>
  <c r="O39" i="3"/>
  <c r="Q38" i="3"/>
  <c r="O38" i="3"/>
  <c r="Q37" i="3"/>
  <c r="O37" i="3"/>
  <c r="Q36" i="3"/>
  <c r="O36" i="3"/>
  <c r="Q35" i="3"/>
  <c r="O35" i="3"/>
  <c r="Q34" i="3"/>
  <c r="O34" i="3"/>
  <c r="Q33" i="3"/>
  <c r="O33" i="3"/>
  <c r="Q32" i="3"/>
  <c r="O32" i="3"/>
  <c r="Q31" i="3"/>
  <c r="O31" i="3"/>
  <c r="Q30" i="3"/>
  <c r="O30" i="3"/>
  <c r="Q29" i="3"/>
  <c r="O29" i="3"/>
  <c r="Q28" i="3"/>
  <c r="O28" i="3"/>
  <c r="Q27" i="3"/>
  <c r="O27" i="3"/>
  <c r="Q26" i="3"/>
  <c r="O26" i="3"/>
  <c r="Q25" i="3"/>
  <c r="O25" i="3"/>
  <c r="Q24" i="3"/>
  <c r="O24" i="3"/>
  <c r="Q23" i="3"/>
  <c r="O23" i="3"/>
  <c r="Q22" i="3"/>
  <c r="O22" i="3"/>
  <c r="Q21" i="3"/>
  <c r="O21" i="3"/>
  <c r="Q20" i="3"/>
  <c r="O20" i="3"/>
  <c r="Q19" i="3"/>
  <c r="O19" i="3"/>
  <c r="Q18" i="3"/>
  <c r="O18" i="3"/>
  <c r="Q17" i="3"/>
  <c r="O17" i="3"/>
  <c r="Q16" i="3"/>
  <c r="O16" i="3"/>
  <c r="Q15" i="3"/>
  <c r="Q9" i="3" s="1"/>
  <c r="O15" i="3"/>
  <c r="O9" i="3" s="1"/>
  <c r="H9" i="3" s="1"/>
  <c r="Q16" i="1"/>
  <c r="O16" i="1"/>
  <c r="Q15" i="1"/>
  <c r="O15" i="1"/>
  <c r="Q514" i="1"/>
  <c r="O514" i="1"/>
  <c r="Q513" i="1"/>
  <c r="O513" i="1"/>
  <c r="Q512" i="1"/>
  <c r="O512" i="1"/>
  <c r="Q511" i="1"/>
  <c r="O511" i="1"/>
  <c r="Q510" i="1"/>
  <c r="O510" i="1"/>
  <c r="Q509" i="1"/>
  <c r="O509" i="1"/>
  <c r="Q508" i="1"/>
  <c r="O508" i="1"/>
  <c r="Q507" i="1"/>
  <c r="O507" i="1"/>
  <c r="Q506" i="1"/>
  <c r="O506" i="1"/>
  <c r="Q505" i="1"/>
  <c r="O505" i="1"/>
  <c r="Q504" i="1"/>
  <c r="O504" i="1"/>
  <c r="Q503" i="1"/>
  <c r="O503" i="1"/>
  <c r="Q502" i="1"/>
  <c r="O502" i="1"/>
  <c r="Q501" i="1"/>
  <c r="O501" i="1"/>
  <c r="Q500" i="1"/>
  <c r="O500" i="1"/>
  <c r="Q499" i="1"/>
  <c r="O499" i="1"/>
  <c r="Q498" i="1"/>
  <c r="O498" i="1"/>
  <c r="Q497" i="1"/>
  <c r="O497" i="1"/>
  <c r="Q496" i="1"/>
  <c r="O496" i="1"/>
  <c r="Q495" i="1"/>
  <c r="O495" i="1"/>
  <c r="Q494" i="1"/>
  <c r="O494" i="1"/>
  <c r="Q493" i="1"/>
  <c r="O493" i="1"/>
  <c r="Q492" i="1"/>
  <c r="O492" i="1"/>
  <c r="Q491" i="1"/>
  <c r="O491" i="1"/>
  <c r="Q490" i="1"/>
  <c r="O490" i="1"/>
  <c r="Q489" i="1"/>
  <c r="O489" i="1"/>
  <c r="Q488" i="1"/>
  <c r="O488" i="1"/>
  <c r="Q487" i="1"/>
  <c r="O487" i="1"/>
  <c r="Q486" i="1"/>
  <c r="O486" i="1"/>
  <c r="Q485" i="1"/>
  <c r="O485" i="1"/>
  <c r="Q484" i="1"/>
  <c r="O484" i="1"/>
  <c r="Q483" i="1"/>
  <c r="O483" i="1"/>
  <c r="Q482" i="1"/>
  <c r="O482" i="1"/>
  <c r="Q481" i="1"/>
  <c r="O481" i="1"/>
  <c r="Q480" i="1"/>
  <c r="O480" i="1"/>
  <c r="Q479" i="1"/>
  <c r="O479" i="1"/>
  <c r="Q478" i="1"/>
  <c r="O478" i="1"/>
  <c r="Q477" i="1"/>
  <c r="O477" i="1"/>
  <c r="Q476" i="1"/>
  <c r="O476" i="1"/>
  <c r="Q475" i="1"/>
  <c r="O475" i="1"/>
  <c r="Q474" i="1"/>
  <c r="O474" i="1"/>
  <c r="Q473" i="1"/>
  <c r="O473" i="1"/>
  <c r="Q472" i="1"/>
  <c r="O472" i="1"/>
  <c r="Q471" i="1"/>
  <c r="O471" i="1"/>
  <c r="Q470" i="1"/>
  <c r="O470" i="1"/>
  <c r="Q469" i="1"/>
  <c r="O469" i="1"/>
  <c r="Q468" i="1"/>
  <c r="O468" i="1"/>
  <c r="Q467" i="1"/>
  <c r="O467" i="1"/>
  <c r="Q466" i="1"/>
  <c r="O466" i="1"/>
  <c r="Q465" i="1"/>
  <c r="O465" i="1"/>
  <c r="Q464" i="1"/>
  <c r="O464" i="1"/>
  <c r="Q463" i="1"/>
  <c r="O463" i="1"/>
  <c r="Q462" i="1"/>
  <c r="O462" i="1"/>
  <c r="Q461" i="1"/>
  <c r="O461" i="1"/>
  <c r="Q460" i="1"/>
  <c r="O460" i="1"/>
  <c r="Q459" i="1"/>
  <c r="O459" i="1"/>
  <c r="Q458" i="1"/>
  <c r="O458" i="1"/>
  <c r="Q457" i="1"/>
  <c r="O457" i="1"/>
  <c r="Q456" i="1"/>
  <c r="O456" i="1"/>
  <c r="Q455" i="1"/>
  <c r="O455" i="1"/>
  <c r="Q454" i="1"/>
  <c r="O454" i="1"/>
  <c r="Q453" i="1"/>
  <c r="O453" i="1"/>
  <c r="Q452" i="1"/>
  <c r="O452" i="1"/>
  <c r="Q451" i="1"/>
  <c r="O451" i="1"/>
  <c r="Q450" i="1"/>
  <c r="O450" i="1"/>
  <c r="Q449" i="1"/>
  <c r="O449" i="1"/>
  <c r="Q448" i="1"/>
  <c r="O448" i="1"/>
  <c r="Q447" i="1"/>
  <c r="O447" i="1"/>
  <c r="Q446" i="1"/>
  <c r="O446" i="1"/>
  <c r="Q445" i="1"/>
  <c r="O445" i="1"/>
  <c r="Q444" i="1"/>
  <c r="O444" i="1"/>
  <c r="Q443" i="1"/>
  <c r="O443" i="1"/>
  <c r="Q442" i="1"/>
  <c r="O442" i="1"/>
  <c r="Q441" i="1"/>
  <c r="O441" i="1"/>
  <c r="Q440" i="1"/>
  <c r="O440" i="1"/>
  <c r="Q439" i="1"/>
  <c r="O439" i="1"/>
  <c r="Q438" i="1"/>
  <c r="O438" i="1"/>
  <c r="Q437" i="1"/>
  <c r="O437" i="1"/>
  <c r="Q436" i="1"/>
  <c r="O436" i="1"/>
  <c r="Q435" i="1"/>
  <c r="O435" i="1"/>
  <c r="Q434" i="1"/>
  <c r="O434" i="1"/>
  <c r="Q433" i="1"/>
  <c r="O433" i="1"/>
  <c r="Q432" i="1"/>
  <c r="O432" i="1"/>
  <c r="Q431" i="1"/>
  <c r="O431" i="1"/>
  <c r="Q430" i="1"/>
  <c r="O430" i="1"/>
  <c r="Q429" i="1"/>
  <c r="O429" i="1"/>
  <c r="Q428" i="1"/>
  <c r="O428" i="1"/>
  <c r="Q427" i="1"/>
  <c r="O427" i="1"/>
  <c r="Q426" i="1"/>
  <c r="O426" i="1"/>
  <c r="Q425" i="1"/>
  <c r="O425" i="1"/>
  <c r="Q424" i="1"/>
  <c r="O424" i="1"/>
  <c r="Q423" i="1"/>
  <c r="O423" i="1"/>
  <c r="Q422" i="1"/>
  <c r="O422" i="1"/>
  <c r="Q421" i="1"/>
  <c r="O421" i="1"/>
  <c r="Q420" i="1"/>
  <c r="O420" i="1"/>
  <c r="Q419" i="1"/>
  <c r="O419" i="1"/>
  <c r="Q418" i="1"/>
  <c r="O418" i="1"/>
  <c r="Q417" i="1"/>
  <c r="O417" i="1"/>
  <c r="Q416" i="1"/>
  <c r="O416" i="1"/>
  <c r="Q415" i="1"/>
  <c r="O415" i="1"/>
  <c r="Q414" i="1"/>
  <c r="O414" i="1"/>
  <c r="Q413" i="1"/>
  <c r="O413" i="1"/>
  <c r="Q412" i="1"/>
  <c r="O412" i="1"/>
  <c r="Q411" i="1"/>
  <c r="O411" i="1"/>
  <c r="Q410" i="1"/>
  <c r="O410" i="1"/>
  <c r="Q409" i="1"/>
  <c r="O409" i="1"/>
  <c r="Q408" i="1"/>
  <c r="O408" i="1"/>
  <c r="Q407" i="1"/>
  <c r="O407" i="1"/>
  <c r="Q406" i="1"/>
  <c r="O406" i="1"/>
  <c r="Q405" i="1"/>
  <c r="O405" i="1"/>
  <c r="Q404" i="1"/>
  <c r="O404" i="1"/>
  <c r="Q403" i="1"/>
  <c r="O403" i="1"/>
  <c r="Q402" i="1"/>
  <c r="O402" i="1"/>
  <c r="Q401" i="1"/>
  <c r="O401" i="1"/>
  <c r="Q400" i="1"/>
  <c r="O400" i="1"/>
  <c r="Q399" i="1"/>
  <c r="O399" i="1"/>
  <c r="Q398" i="1"/>
  <c r="O398" i="1"/>
  <c r="Q397" i="1"/>
  <c r="O397" i="1"/>
  <c r="Q396" i="1"/>
  <c r="O396" i="1"/>
  <c r="Q395" i="1"/>
  <c r="O395" i="1"/>
  <c r="Q394" i="1"/>
  <c r="O394" i="1"/>
  <c r="Q393" i="1"/>
  <c r="O393" i="1"/>
  <c r="Q392" i="1"/>
  <c r="O392" i="1"/>
  <c r="Q391" i="1"/>
  <c r="O391" i="1"/>
  <c r="Q390" i="1"/>
  <c r="O390" i="1"/>
  <c r="Q389" i="1"/>
  <c r="O389" i="1"/>
  <c r="Q388" i="1"/>
  <c r="O388" i="1"/>
  <c r="Q387" i="1"/>
  <c r="O387" i="1"/>
  <c r="Q386" i="1"/>
  <c r="O386" i="1"/>
  <c r="Q385" i="1"/>
  <c r="O385" i="1"/>
  <c r="Q384" i="1"/>
  <c r="O384" i="1"/>
  <c r="Q383" i="1"/>
  <c r="O383" i="1"/>
  <c r="Q382" i="1"/>
  <c r="O382" i="1"/>
  <c r="Q381" i="1"/>
  <c r="O381" i="1"/>
  <c r="Q380" i="1"/>
  <c r="O380" i="1"/>
  <c r="Q379" i="1"/>
  <c r="O379" i="1"/>
  <c r="Q378" i="1"/>
  <c r="O378" i="1"/>
  <c r="Q377" i="1"/>
  <c r="O377" i="1"/>
  <c r="Q376" i="1"/>
  <c r="O376" i="1"/>
  <c r="Q375" i="1"/>
  <c r="O375" i="1"/>
  <c r="Q374" i="1"/>
  <c r="O374" i="1"/>
  <c r="Q373" i="1"/>
  <c r="O373" i="1"/>
  <c r="Q372" i="1"/>
  <c r="O372" i="1"/>
  <c r="Q371" i="1"/>
  <c r="O371" i="1"/>
  <c r="Q370" i="1"/>
  <c r="O370" i="1"/>
  <c r="Q369" i="1"/>
  <c r="O369" i="1"/>
  <c r="Q368" i="1"/>
  <c r="O368" i="1"/>
  <c r="Q367" i="1"/>
  <c r="O367" i="1"/>
  <c r="Q366" i="1"/>
  <c r="O366" i="1"/>
  <c r="Q365" i="1"/>
  <c r="O365" i="1"/>
  <c r="Q364" i="1"/>
  <c r="O364" i="1"/>
  <c r="Q363" i="1"/>
  <c r="O363" i="1"/>
  <c r="Q362" i="1"/>
  <c r="O362" i="1"/>
  <c r="Q361" i="1"/>
  <c r="O361" i="1"/>
  <c r="Q360" i="1"/>
  <c r="O360" i="1"/>
  <c r="Q359" i="1"/>
  <c r="O359" i="1"/>
  <c r="Q358" i="1"/>
  <c r="O358" i="1"/>
  <c r="Q357" i="1"/>
  <c r="O357" i="1"/>
  <c r="Q356" i="1"/>
  <c r="O356" i="1"/>
  <c r="Q355" i="1"/>
  <c r="O355" i="1"/>
  <c r="Q354" i="1"/>
  <c r="O354" i="1"/>
  <c r="Q353" i="1"/>
  <c r="O353" i="1"/>
  <c r="Q352" i="1"/>
  <c r="O352" i="1"/>
  <c r="Q351" i="1"/>
  <c r="O351" i="1"/>
  <c r="Q350" i="1"/>
  <c r="O350" i="1"/>
  <c r="Q349" i="1"/>
  <c r="O349" i="1"/>
  <c r="Q348" i="1"/>
  <c r="O348" i="1"/>
  <c r="Q347" i="1"/>
  <c r="O347" i="1"/>
  <c r="Q346" i="1"/>
  <c r="O346" i="1"/>
  <c r="Q345" i="1"/>
  <c r="O345" i="1"/>
  <c r="Q344" i="1"/>
  <c r="O344" i="1"/>
  <c r="Q343" i="1"/>
  <c r="O343" i="1"/>
  <c r="Q342" i="1"/>
  <c r="O342" i="1"/>
  <c r="Q341" i="1"/>
  <c r="O341" i="1"/>
  <c r="Q340" i="1"/>
  <c r="O340" i="1"/>
  <c r="Q339" i="1"/>
  <c r="O339" i="1"/>
  <c r="Q338" i="1"/>
  <c r="O338" i="1"/>
  <c r="Q337" i="1"/>
  <c r="O337" i="1"/>
  <c r="Q336" i="1"/>
  <c r="O336" i="1"/>
  <c r="Q335" i="1"/>
  <c r="O335" i="1"/>
  <c r="Q334" i="1"/>
  <c r="O334" i="1"/>
  <c r="Q333" i="1"/>
  <c r="O333" i="1"/>
  <c r="Q332" i="1"/>
  <c r="O332" i="1"/>
  <c r="Q331" i="1"/>
  <c r="O331" i="1"/>
  <c r="Q330" i="1"/>
  <c r="O330" i="1"/>
  <c r="Q329" i="1"/>
  <c r="O329" i="1"/>
  <c r="Q328" i="1"/>
  <c r="O328" i="1"/>
  <c r="Q327" i="1"/>
  <c r="O327" i="1"/>
  <c r="Q326" i="1"/>
  <c r="O326" i="1"/>
  <c r="Q325" i="1"/>
  <c r="O325" i="1"/>
  <c r="Q324" i="1"/>
  <c r="O324" i="1"/>
  <c r="Q323" i="1"/>
  <c r="O323" i="1"/>
  <c r="Q322" i="1"/>
  <c r="O322" i="1"/>
  <c r="Q321" i="1"/>
  <c r="O321" i="1"/>
  <c r="Q320" i="1"/>
  <c r="O320" i="1"/>
  <c r="Q319" i="1"/>
  <c r="O319" i="1"/>
  <c r="Q318" i="1"/>
  <c r="O318" i="1"/>
  <c r="Q317" i="1"/>
  <c r="O317" i="1"/>
  <c r="Q316" i="1"/>
  <c r="O316" i="1"/>
  <c r="Q315" i="1"/>
  <c r="O315" i="1"/>
  <c r="Q314" i="1"/>
  <c r="O314" i="1"/>
  <c r="Q313" i="1"/>
  <c r="O313" i="1"/>
  <c r="Q312" i="1"/>
  <c r="O312" i="1"/>
  <c r="Q311" i="1"/>
  <c r="O311" i="1"/>
  <c r="Q310" i="1"/>
  <c r="O310" i="1"/>
  <c r="Q309" i="1"/>
  <c r="O309" i="1"/>
  <c r="Q308" i="1"/>
  <c r="O308" i="1"/>
  <c r="Q307" i="1"/>
  <c r="O307" i="1"/>
  <c r="Q306" i="1"/>
  <c r="O306" i="1"/>
  <c r="Q305" i="1"/>
  <c r="O305" i="1"/>
  <c r="Q304" i="1"/>
  <c r="O304" i="1"/>
  <c r="Q303" i="1"/>
  <c r="O303" i="1"/>
  <c r="Q302" i="1"/>
  <c r="O302" i="1"/>
  <c r="Q301" i="1"/>
  <c r="O301" i="1"/>
  <c r="Q300" i="1"/>
  <c r="O300" i="1"/>
  <c r="Q299" i="1"/>
  <c r="O299" i="1"/>
  <c r="Q298" i="1"/>
  <c r="O298" i="1"/>
  <c r="Q297" i="1"/>
  <c r="O297" i="1"/>
  <c r="Q296" i="1"/>
  <c r="O296" i="1"/>
  <c r="Q295" i="1"/>
  <c r="O295" i="1"/>
  <c r="Q294" i="1"/>
  <c r="O294" i="1"/>
  <c r="Q293" i="1"/>
  <c r="O293" i="1"/>
  <c r="Q292" i="1"/>
  <c r="O292" i="1"/>
  <c r="Q291" i="1"/>
  <c r="O291" i="1"/>
  <c r="Q290" i="1"/>
  <c r="O290" i="1"/>
  <c r="Q289" i="1"/>
  <c r="O289" i="1"/>
  <c r="Q288" i="1"/>
  <c r="O288" i="1"/>
  <c r="Q287" i="1"/>
  <c r="O287" i="1"/>
  <c r="Q286" i="1"/>
  <c r="O286" i="1"/>
  <c r="Q285" i="1"/>
  <c r="O285" i="1"/>
  <c r="Q284" i="1"/>
  <c r="O284" i="1"/>
  <c r="Q283" i="1"/>
  <c r="O283" i="1"/>
  <c r="Q282" i="1"/>
  <c r="O282" i="1"/>
  <c r="Q281" i="1"/>
  <c r="O281" i="1"/>
  <c r="Q280" i="1"/>
  <c r="O280" i="1"/>
  <c r="Q279" i="1"/>
  <c r="O279" i="1"/>
  <c r="Q278" i="1"/>
  <c r="O278" i="1"/>
  <c r="Q277" i="1"/>
  <c r="O277" i="1"/>
  <c r="Q276" i="1"/>
  <c r="O276" i="1"/>
  <c r="Q275" i="1"/>
  <c r="O275" i="1"/>
  <c r="Q274" i="1"/>
  <c r="O274" i="1"/>
  <c r="Q273" i="1"/>
  <c r="O273" i="1"/>
  <c r="Q272" i="1"/>
  <c r="O272" i="1"/>
  <c r="Q271" i="1"/>
  <c r="O271" i="1"/>
  <c r="Q270" i="1"/>
  <c r="O270" i="1"/>
  <c r="Q269" i="1"/>
  <c r="O269" i="1"/>
  <c r="Q268" i="1"/>
  <c r="O268" i="1"/>
  <c r="Q267" i="1"/>
  <c r="O267" i="1"/>
  <c r="Q266" i="1"/>
  <c r="O266" i="1"/>
  <c r="Q265" i="1"/>
  <c r="O265" i="1"/>
  <c r="Q264" i="1"/>
  <c r="O264" i="1"/>
  <c r="Q263" i="1"/>
  <c r="O263" i="1"/>
  <c r="Q262" i="1"/>
  <c r="O262" i="1"/>
  <c r="Q261" i="1"/>
  <c r="O261" i="1"/>
  <c r="Q260" i="1"/>
  <c r="O260" i="1"/>
  <c r="Q259" i="1"/>
  <c r="O259" i="1"/>
  <c r="Q258" i="1"/>
  <c r="O258" i="1"/>
  <c r="Q257" i="1"/>
  <c r="O257" i="1"/>
  <c r="Q256" i="1"/>
  <c r="O256" i="1"/>
  <c r="Q255" i="1"/>
  <c r="O255" i="1"/>
  <c r="Q254" i="1"/>
  <c r="O254" i="1"/>
  <c r="Q253" i="1"/>
  <c r="O253" i="1"/>
  <c r="Q252" i="1"/>
  <c r="O252" i="1"/>
  <c r="Q251" i="1"/>
  <c r="O251" i="1"/>
  <c r="Q250" i="1"/>
  <c r="O250" i="1"/>
  <c r="Q249" i="1"/>
  <c r="O249" i="1"/>
  <c r="Q248" i="1"/>
  <c r="O248" i="1"/>
  <c r="Q247" i="1"/>
  <c r="O247" i="1"/>
  <c r="Q246" i="1"/>
  <c r="O246" i="1"/>
  <c r="Q245" i="1"/>
  <c r="O245" i="1"/>
  <c r="Q244" i="1"/>
  <c r="O244" i="1"/>
  <c r="Q243" i="1"/>
  <c r="O243" i="1"/>
  <c r="Q242" i="1"/>
  <c r="O242" i="1"/>
  <c r="Q241" i="1"/>
  <c r="O241" i="1"/>
  <c r="Q240" i="1"/>
  <c r="O240" i="1"/>
  <c r="Q239" i="1"/>
  <c r="O239" i="1"/>
  <c r="Q238" i="1"/>
  <c r="O238" i="1"/>
  <c r="Q237" i="1"/>
  <c r="O237" i="1"/>
  <c r="Q236" i="1"/>
  <c r="O236" i="1"/>
  <c r="Q235" i="1"/>
  <c r="O235" i="1"/>
  <c r="Q234" i="1"/>
  <c r="O234" i="1"/>
  <c r="Q233" i="1"/>
  <c r="O233" i="1"/>
  <c r="Q232" i="1"/>
  <c r="O232" i="1"/>
  <c r="Q231" i="1"/>
  <c r="O231" i="1"/>
  <c r="Q230" i="1"/>
  <c r="O230" i="1"/>
  <c r="Q229" i="1"/>
  <c r="O229" i="1"/>
  <c r="Q228" i="1"/>
  <c r="O228" i="1"/>
  <c r="Q227" i="1"/>
  <c r="O227" i="1"/>
  <c r="Q226" i="1"/>
  <c r="O226" i="1"/>
  <c r="Q225" i="1"/>
  <c r="O225" i="1"/>
  <c r="Q224" i="1"/>
  <c r="O224" i="1"/>
  <c r="Q223" i="1"/>
  <c r="O223" i="1"/>
  <c r="Q222" i="1"/>
  <c r="O222" i="1"/>
  <c r="Q221" i="1"/>
  <c r="O221" i="1"/>
  <c r="Q220" i="1"/>
  <c r="O220" i="1"/>
  <c r="Q219" i="1"/>
  <c r="O219" i="1"/>
  <c r="Q218" i="1"/>
  <c r="O218" i="1"/>
  <c r="Q217" i="1"/>
  <c r="O217" i="1"/>
  <c r="Q216" i="1"/>
  <c r="O216" i="1"/>
  <c r="Q215" i="1"/>
  <c r="O215" i="1"/>
  <c r="Q214" i="1"/>
  <c r="O214" i="1"/>
  <c r="Q213" i="1"/>
  <c r="O213" i="1"/>
  <c r="Q212" i="1"/>
  <c r="O212" i="1"/>
  <c r="Q211" i="1"/>
  <c r="O211" i="1"/>
  <c r="Q210" i="1"/>
  <c r="O210" i="1"/>
  <c r="Q209" i="1"/>
  <c r="O209" i="1"/>
  <c r="Q208" i="1"/>
  <c r="O208" i="1"/>
  <c r="Q207" i="1"/>
  <c r="O207" i="1"/>
  <c r="Q206" i="1"/>
  <c r="O206" i="1"/>
  <c r="Q205" i="1"/>
  <c r="O205" i="1"/>
  <c r="Q204" i="1"/>
  <c r="O204" i="1"/>
  <c r="Q203" i="1"/>
  <c r="O203" i="1"/>
  <c r="Q202" i="1"/>
  <c r="O202" i="1"/>
  <c r="Q201" i="1"/>
  <c r="O201" i="1"/>
  <c r="Q200" i="1"/>
  <c r="O200" i="1"/>
  <c r="Q199" i="1"/>
  <c r="O199" i="1"/>
  <c r="Q198" i="1"/>
  <c r="O198" i="1"/>
  <c r="Q197" i="1"/>
  <c r="O197" i="1"/>
  <c r="Q196" i="1"/>
  <c r="O196" i="1"/>
  <c r="Q195" i="1"/>
  <c r="O195" i="1"/>
  <c r="Q194" i="1"/>
  <c r="O194" i="1"/>
  <c r="Q193" i="1"/>
  <c r="O193" i="1"/>
  <c r="Q192" i="1"/>
  <c r="O192" i="1"/>
  <c r="Q191" i="1"/>
  <c r="O191" i="1"/>
  <c r="Q190" i="1"/>
  <c r="O190" i="1"/>
  <c r="Q189" i="1"/>
  <c r="O189" i="1"/>
  <c r="Q188" i="1"/>
  <c r="O188" i="1"/>
  <c r="Q187" i="1"/>
  <c r="O187" i="1"/>
  <c r="Q186" i="1"/>
  <c r="O186" i="1"/>
  <c r="Q185" i="1"/>
  <c r="O185" i="1"/>
  <c r="Q184" i="1"/>
  <c r="O184" i="1"/>
  <c r="Q183" i="1"/>
  <c r="O183" i="1"/>
  <c r="Q182" i="1"/>
  <c r="O182" i="1"/>
  <c r="Q181" i="1"/>
  <c r="O181" i="1"/>
  <c r="Q180" i="1"/>
  <c r="O180" i="1"/>
  <c r="Q179" i="1"/>
  <c r="O179" i="1"/>
  <c r="Q178" i="1"/>
  <c r="O178" i="1"/>
  <c r="Q177" i="1"/>
  <c r="O177" i="1"/>
  <c r="Q176" i="1"/>
  <c r="O176" i="1"/>
  <c r="Q175" i="1"/>
  <c r="O175" i="1"/>
  <c r="Q174" i="1"/>
  <c r="O174" i="1"/>
  <c r="Q173" i="1"/>
  <c r="O173" i="1"/>
  <c r="Q172" i="1"/>
  <c r="O172" i="1"/>
  <c r="Q171" i="1"/>
  <c r="O171" i="1"/>
  <c r="Q170" i="1"/>
  <c r="O170" i="1"/>
  <c r="Q169" i="1"/>
  <c r="O169" i="1"/>
  <c r="Q168" i="1"/>
  <c r="O168" i="1"/>
  <c r="Q167" i="1"/>
  <c r="O167" i="1"/>
  <c r="Q166" i="1"/>
  <c r="O166" i="1"/>
  <c r="Q165" i="1"/>
  <c r="O165" i="1"/>
  <c r="Q164" i="1"/>
  <c r="O164" i="1"/>
  <c r="Q163" i="1"/>
  <c r="O163" i="1"/>
  <c r="Q162" i="1"/>
  <c r="O162" i="1"/>
  <c r="Q161" i="1"/>
  <c r="O161" i="1"/>
  <c r="Q160" i="1"/>
  <c r="O160" i="1"/>
  <c r="Q159" i="1"/>
  <c r="O159" i="1"/>
  <c r="Q158" i="1"/>
  <c r="O158" i="1"/>
  <c r="Q157" i="1"/>
  <c r="O157" i="1"/>
  <c r="Q156" i="1"/>
  <c r="O156" i="1"/>
  <c r="Q155" i="1"/>
  <c r="O155" i="1"/>
  <c r="Q154" i="1"/>
  <c r="O154" i="1"/>
  <c r="Q153" i="1"/>
  <c r="O153" i="1"/>
  <c r="Q152" i="1"/>
  <c r="O152" i="1"/>
  <c r="Q151" i="1"/>
  <c r="O151" i="1"/>
  <c r="Q150" i="1"/>
  <c r="O150" i="1"/>
  <c r="Q149" i="1"/>
  <c r="O149" i="1"/>
  <c r="Q148" i="1"/>
  <c r="O148" i="1"/>
  <c r="Q147" i="1"/>
  <c r="O147" i="1"/>
  <c r="Q146" i="1"/>
  <c r="O146" i="1"/>
  <c r="Q145" i="1"/>
  <c r="O145" i="1"/>
  <c r="Q144" i="1"/>
  <c r="O144" i="1"/>
  <c r="Q143" i="1"/>
  <c r="O143" i="1"/>
  <c r="Q142" i="1"/>
  <c r="O142" i="1"/>
  <c r="Q141" i="1"/>
  <c r="O141" i="1"/>
  <c r="Q140" i="1"/>
  <c r="O140" i="1"/>
  <c r="Q139" i="1"/>
  <c r="O139" i="1"/>
  <c r="Q138" i="1"/>
  <c r="O138" i="1"/>
  <c r="Q137" i="1"/>
  <c r="O137" i="1"/>
  <c r="Q136" i="1"/>
  <c r="O136" i="1"/>
  <c r="Q135" i="1"/>
  <c r="O135" i="1"/>
  <c r="Q134" i="1"/>
  <c r="O134" i="1"/>
  <c r="Q133" i="1"/>
  <c r="O133" i="1"/>
  <c r="Q132" i="1"/>
  <c r="O132" i="1"/>
  <c r="Q131" i="1"/>
  <c r="O131" i="1"/>
  <c r="Q130" i="1"/>
  <c r="O130" i="1"/>
  <c r="Q129" i="1"/>
  <c r="O129" i="1"/>
  <c r="Q128" i="1"/>
  <c r="O128" i="1"/>
  <c r="Q127" i="1"/>
  <c r="O127" i="1"/>
  <c r="Q126" i="1"/>
  <c r="O126" i="1"/>
  <c r="Q125" i="1"/>
  <c r="O125" i="1"/>
  <c r="Q124" i="1"/>
  <c r="O124" i="1"/>
  <c r="Q123" i="1"/>
  <c r="O123" i="1"/>
  <c r="Q122" i="1"/>
  <c r="O122" i="1"/>
  <c r="Q121" i="1"/>
  <c r="O121" i="1"/>
  <c r="Q120" i="1"/>
  <c r="O120" i="1"/>
  <c r="Q119" i="1"/>
  <c r="O119" i="1"/>
  <c r="Q118" i="1"/>
  <c r="O118" i="1"/>
  <c r="Q117" i="1"/>
  <c r="O117" i="1"/>
  <c r="Q116" i="1"/>
  <c r="O116" i="1"/>
  <c r="Q115" i="1"/>
  <c r="O115" i="1"/>
  <c r="Q114" i="1"/>
  <c r="O114" i="1"/>
  <c r="Q113" i="1"/>
  <c r="O113" i="1"/>
  <c r="Q112" i="1"/>
  <c r="O112" i="1"/>
  <c r="Q111" i="1"/>
  <c r="O111" i="1"/>
  <c r="Q110" i="1"/>
  <c r="O110" i="1"/>
  <c r="Q109" i="1"/>
  <c r="O109" i="1"/>
  <c r="Q108" i="1"/>
  <c r="O108" i="1"/>
  <c r="Q107" i="1"/>
  <c r="O107" i="1"/>
  <c r="Q106" i="1"/>
  <c r="O106" i="1"/>
  <c r="Q105" i="1"/>
  <c r="O105" i="1"/>
  <c r="Q104" i="1"/>
  <c r="O104" i="1"/>
  <c r="Q103" i="1"/>
  <c r="O103" i="1"/>
  <c r="Q102" i="1"/>
  <c r="O102" i="1"/>
  <c r="Q101" i="1"/>
  <c r="O101" i="1"/>
  <c r="Q100" i="1"/>
  <c r="O100" i="1"/>
  <c r="Q99" i="1"/>
  <c r="O99" i="1"/>
  <c r="Q98" i="1"/>
  <c r="O98" i="1"/>
  <c r="Q97" i="1"/>
  <c r="O97" i="1"/>
  <c r="Q96" i="1"/>
  <c r="O96" i="1"/>
  <c r="Q95" i="1"/>
  <c r="O95" i="1"/>
  <c r="Q94" i="1"/>
  <c r="O94" i="1"/>
  <c r="Q93" i="1"/>
  <c r="O93" i="1"/>
  <c r="Q92" i="1"/>
  <c r="O92" i="1"/>
  <c r="Q91" i="1"/>
  <c r="O91" i="1"/>
  <c r="Q90" i="1"/>
  <c r="O90" i="1"/>
  <c r="Q89" i="1"/>
  <c r="O89" i="1"/>
  <c r="Q88" i="1"/>
  <c r="O88" i="1"/>
  <c r="Q87" i="1"/>
  <c r="O87" i="1"/>
  <c r="Q86" i="1"/>
  <c r="O86" i="1"/>
  <c r="Q85" i="1"/>
  <c r="O85" i="1"/>
  <c r="Q84" i="1"/>
  <c r="O84" i="1"/>
  <c r="Q83" i="1"/>
  <c r="O83" i="1"/>
  <c r="Q82" i="1"/>
  <c r="O82" i="1"/>
  <c r="Q81" i="1"/>
  <c r="O81" i="1"/>
  <c r="Q80" i="1"/>
  <c r="O80" i="1"/>
  <c r="Q79" i="1"/>
  <c r="O79" i="1"/>
  <c r="Q78" i="1"/>
  <c r="O78" i="1"/>
  <c r="Q77" i="1"/>
  <c r="O77" i="1"/>
  <c r="Q76" i="1"/>
  <c r="O76" i="1"/>
  <c r="Q75" i="1"/>
  <c r="O75" i="1"/>
  <c r="Q74" i="1"/>
  <c r="O74" i="1"/>
  <c r="Q73" i="1"/>
  <c r="O73" i="1"/>
  <c r="Q72" i="1"/>
  <c r="O72" i="1"/>
  <c r="Q71" i="1"/>
  <c r="O71" i="1"/>
  <c r="Q70" i="1"/>
  <c r="O70" i="1"/>
  <c r="Q69" i="1"/>
  <c r="O69" i="1"/>
  <c r="Q68" i="1"/>
  <c r="O68" i="1"/>
  <c r="Q67" i="1"/>
  <c r="O67" i="1"/>
  <c r="Q66" i="1"/>
  <c r="O66" i="1"/>
  <c r="Q65" i="1"/>
  <c r="O65" i="1"/>
  <c r="Q64" i="1"/>
  <c r="O64" i="1"/>
  <c r="Q63" i="1"/>
  <c r="O63" i="1"/>
  <c r="Q62" i="1"/>
  <c r="O62" i="1"/>
  <c r="Q61" i="1"/>
  <c r="O61" i="1"/>
  <c r="Q60" i="1"/>
  <c r="O60" i="1"/>
  <c r="Q59" i="1"/>
  <c r="O59" i="1"/>
  <c r="Q58" i="1"/>
  <c r="O58" i="1"/>
  <c r="Q57" i="1"/>
  <c r="O57" i="1"/>
  <c r="Q56" i="1"/>
  <c r="O56" i="1"/>
  <c r="Q55" i="1"/>
  <c r="O55" i="1"/>
  <c r="Q54" i="1"/>
  <c r="O54" i="1"/>
  <c r="Q53" i="1"/>
  <c r="O53" i="1"/>
  <c r="Q52" i="1"/>
  <c r="O52" i="1"/>
  <c r="Q51" i="1"/>
  <c r="O51" i="1"/>
  <c r="Q50" i="1"/>
  <c r="O50" i="1"/>
  <c r="Q49" i="1"/>
  <c r="O49" i="1"/>
  <c r="Q48" i="1"/>
  <c r="O48" i="1"/>
  <c r="Q47" i="1"/>
  <c r="O47" i="1"/>
  <c r="Q46" i="1"/>
  <c r="O46" i="1"/>
  <c r="Q45" i="1"/>
  <c r="O45" i="1"/>
  <c r="Q44" i="1"/>
  <c r="O44" i="1"/>
  <c r="Q43" i="1"/>
  <c r="O43" i="1"/>
  <c r="Q42" i="1"/>
  <c r="O42" i="1"/>
  <c r="Q41" i="1"/>
  <c r="O41" i="1"/>
  <c r="Q40" i="1"/>
  <c r="O40" i="1"/>
  <c r="Q39" i="1"/>
  <c r="O39" i="1"/>
  <c r="Q38" i="1"/>
  <c r="O38" i="1"/>
  <c r="Q37" i="1"/>
  <c r="O37" i="1"/>
  <c r="Q36" i="1"/>
  <c r="O36" i="1"/>
  <c r="Q35" i="1"/>
  <c r="O35" i="1"/>
  <c r="Q34" i="1"/>
  <c r="O34" i="1"/>
  <c r="Q33" i="1"/>
  <c r="O33" i="1"/>
  <c r="Q32" i="1"/>
  <c r="O32" i="1"/>
  <c r="Q31" i="1"/>
  <c r="O31" i="1"/>
  <c r="Q30" i="1"/>
  <c r="O30" i="1"/>
  <c r="Q29" i="1"/>
  <c r="O29" i="1"/>
  <c r="Q28" i="1"/>
  <c r="O28" i="1"/>
  <c r="Q27" i="1"/>
  <c r="O27" i="1"/>
  <c r="Q26" i="1"/>
  <c r="O26" i="1"/>
  <c r="Q25" i="1"/>
  <c r="O25" i="1"/>
  <c r="Q24" i="1"/>
  <c r="O24" i="1"/>
  <c r="Q23" i="1"/>
  <c r="O23" i="1"/>
  <c r="Q22" i="1"/>
  <c r="O22" i="1"/>
  <c r="Q21" i="1"/>
  <c r="O21" i="1"/>
  <c r="Q20" i="1"/>
  <c r="Q19" i="1"/>
  <c r="O19" i="1"/>
  <c r="Q18" i="1"/>
  <c r="O18" i="1"/>
  <c r="Q17" i="1"/>
  <c r="O17" i="1"/>
  <c r="E43" i="33"/>
  <c r="E45" i="33" s="1"/>
  <c r="E25" i="33"/>
  <c r="L9" i="7" l="1"/>
  <c r="L10" i="7" s="1"/>
  <c r="H10" i="7"/>
  <c r="E24" i="22" s="1"/>
  <c r="L9" i="8"/>
  <c r="L10" i="8" s="1"/>
  <c r="H10" i="8"/>
  <c r="E24" i="23" s="1"/>
  <c r="H9" i="9"/>
  <c r="Q9" i="9"/>
  <c r="L9" i="10"/>
  <c r="L10" i="10" s="1"/>
  <c r="H10" i="10"/>
  <c r="E24" i="25" s="1"/>
  <c r="L9" i="11"/>
  <c r="L10" i="11" s="1"/>
  <c r="H10" i="11"/>
  <c r="E24" i="26" s="1"/>
  <c r="L9" i="12"/>
  <c r="L10" i="12" s="1"/>
  <c r="H10" i="12"/>
  <c r="E24" i="27" s="1"/>
  <c r="L9" i="13"/>
  <c r="L10" i="13" s="1"/>
  <c r="H10" i="13"/>
  <c r="E24" i="28" s="1"/>
  <c r="L9" i="14"/>
  <c r="L10" i="14" s="1"/>
  <c r="H10" i="14"/>
  <c r="E24" i="29" s="1"/>
  <c r="L9" i="15"/>
  <c r="L10" i="15" s="1"/>
  <c r="H10" i="15"/>
  <c r="E24" i="30" s="1"/>
  <c r="L9" i="3"/>
  <c r="L10" i="3" s="1"/>
  <c r="H10" i="3"/>
  <c r="E24" i="32" s="1"/>
  <c r="O9" i="1"/>
  <c r="O10" i="1" s="1"/>
  <c r="E20" i="33" s="1"/>
  <c r="Q9" i="1"/>
  <c r="Q11" i="1" s="1"/>
  <c r="O9" i="16"/>
  <c r="Q9" i="16"/>
  <c r="Q10" i="16" s="1"/>
  <c r="E18" i="31" s="1"/>
  <c r="E10" i="32"/>
  <c r="E10" i="33"/>
  <c r="E13" i="33" s="1"/>
  <c r="Q10" i="12"/>
  <c r="E18" i="27" s="1"/>
  <c r="Q10" i="14"/>
  <c r="E18" i="29" s="1"/>
  <c r="O10" i="7"/>
  <c r="E20" i="22" s="1"/>
  <c r="Q10" i="7"/>
  <c r="E18" i="22" s="1"/>
  <c r="O10" i="8"/>
  <c r="E20" i="23" s="1"/>
  <c r="Q10" i="8"/>
  <c r="E18" i="23" s="1"/>
  <c r="Q10" i="9"/>
  <c r="E18" i="24" s="1"/>
  <c r="Q10" i="11"/>
  <c r="E18" i="26" s="1"/>
  <c r="Q10" i="13"/>
  <c r="E18" i="28" s="1"/>
  <c r="O10" i="14"/>
  <c r="E20" i="29" s="1"/>
  <c r="O10" i="15"/>
  <c r="E20" i="30" s="1"/>
  <c r="Q10" i="15"/>
  <c r="E18" i="30" s="1"/>
  <c r="O10" i="3"/>
  <c r="E20" i="32" s="1"/>
  <c r="Q10" i="3"/>
  <c r="E18" i="32" s="1"/>
  <c r="L17" i="41"/>
  <c r="P10" i="10"/>
  <c r="E19" i="25" s="1"/>
  <c r="P10" i="3"/>
  <c r="E19" i="32" s="1"/>
  <c r="L16" i="44"/>
  <c r="E48" i="33"/>
  <c r="N8" i="88" s="1"/>
  <c r="P10" i="7"/>
  <c r="E19" i="22" s="1"/>
  <c r="P10" i="8"/>
  <c r="E19" i="23" s="1"/>
  <c r="P10" i="9"/>
  <c r="E19" i="24" s="1"/>
  <c r="P10" i="11"/>
  <c r="E19" i="26" s="1"/>
  <c r="P10" i="12"/>
  <c r="E19" i="27" s="1"/>
  <c r="P10" i="13"/>
  <c r="E19" i="28" s="1"/>
  <c r="P10" i="14"/>
  <c r="E19" i="29" s="1"/>
  <c r="P10" i="15"/>
  <c r="E19" i="30" s="1"/>
  <c r="P10" i="16"/>
  <c r="E19" i="31" s="1"/>
  <c r="F12" i="1"/>
  <c r="F11" i="3"/>
  <c r="P11" i="1"/>
  <c r="K12" i="41"/>
  <c r="H12" i="41"/>
  <c r="I12" i="41"/>
  <c r="N12" i="41"/>
  <c r="J12" i="41"/>
  <c r="J12" i="3"/>
  <c r="K12" i="3"/>
  <c r="I12" i="3"/>
  <c r="N12" i="3"/>
  <c r="Q514" i="51"/>
  <c r="O514" i="51"/>
  <c r="Q513" i="51"/>
  <c r="O513" i="51"/>
  <c r="Q512" i="51"/>
  <c r="O512" i="51"/>
  <c r="Q511" i="51"/>
  <c r="O511" i="51"/>
  <c r="Q510" i="51"/>
  <c r="O510" i="51"/>
  <c r="Q509" i="51"/>
  <c r="O509" i="51"/>
  <c r="Q508" i="51"/>
  <c r="O508" i="51"/>
  <c r="Q507" i="51"/>
  <c r="O507" i="51"/>
  <c r="Q506" i="51"/>
  <c r="O506" i="51"/>
  <c r="Q505" i="51"/>
  <c r="O505" i="51"/>
  <c r="Q504" i="51"/>
  <c r="O504" i="51"/>
  <c r="Q503" i="51"/>
  <c r="O503" i="51"/>
  <c r="Q502" i="51"/>
  <c r="O502" i="51"/>
  <c r="Q501" i="51"/>
  <c r="O501" i="51"/>
  <c r="Q500" i="51"/>
  <c r="O500" i="51"/>
  <c r="Q499" i="51"/>
  <c r="O499" i="51"/>
  <c r="Q498" i="51"/>
  <c r="O498" i="51"/>
  <c r="Q497" i="51"/>
  <c r="O497" i="51"/>
  <c r="Q496" i="51"/>
  <c r="O496" i="51"/>
  <c r="Q495" i="51"/>
  <c r="O495" i="51"/>
  <c r="Q494" i="51"/>
  <c r="O494" i="51"/>
  <c r="Q493" i="51"/>
  <c r="O493" i="51"/>
  <c r="Q492" i="51"/>
  <c r="O492" i="51"/>
  <c r="Q491" i="51"/>
  <c r="O491" i="51"/>
  <c r="Q490" i="51"/>
  <c r="O490" i="51"/>
  <c r="Q489" i="51"/>
  <c r="O489" i="51"/>
  <c r="Q488" i="51"/>
  <c r="O488" i="51"/>
  <c r="Q487" i="51"/>
  <c r="O487" i="51"/>
  <c r="Q486" i="51"/>
  <c r="O486" i="51"/>
  <c r="Q485" i="51"/>
  <c r="O485" i="51"/>
  <c r="Q484" i="51"/>
  <c r="O484" i="51"/>
  <c r="Q483" i="51"/>
  <c r="O483" i="51"/>
  <c r="Q482" i="51"/>
  <c r="O482" i="51"/>
  <c r="Q481" i="51"/>
  <c r="O481" i="51"/>
  <c r="Q480" i="51"/>
  <c r="O480" i="51"/>
  <c r="Q479" i="51"/>
  <c r="O479" i="51"/>
  <c r="Q478" i="51"/>
  <c r="O478" i="51"/>
  <c r="Q477" i="51"/>
  <c r="O477" i="51"/>
  <c r="Q476" i="51"/>
  <c r="O476" i="51"/>
  <c r="Q475" i="51"/>
  <c r="O475" i="51"/>
  <c r="Q474" i="51"/>
  <c r="O474" i="51"/>
  <c r="Q473" i="51"/>
  <c r="O473" i="51"/>
  <c r="Q472" i="51"/>
  <c r="O472" i="51"/>
  <c r="Q471" i="51"/>
  <c r="O471" i="51"/>
  <c r="Q470" i="51"/>
  <c r="O470" i="51"/>
  <c r="Q469" i="51"/>
  <c r="O469" i="51"/>
  <c r="Q468" i="51"/>
  <c r="O468" i="51"/>
  <c r="Q467" i="51"/>
  <c r="O467" i="51"/>
  <c r="Q466" i="51"/>
  <c r="O466" i="51"/>
  <c r="Q465" i="51"/>
  <c r="O465" i="51"/>
  <c r="Q464" i="51"/>
  <c r="O464" i="51"/>
  <c r="Q463" i="51"/>
  <c r="O463" i="51"/>
  <c r="Q462" i="51"/>
  <c r="O462" i="51"/>
  <c r="Q461" i="51"/>
  <c r="O461" i="51"/>
  <c r="Q460" i="51"/>
  <c r="O460" i="51"/>
  <c r="Q459" i="51"/>
  <c r="O459" i="51"/>
  <c r="Q458" i="51"/>
  <c r="O458" i="51"/>
  <c r="Q457" i="51"/>
  <c r="O457" i="51"/>
  <c r="Q456" i="51"/>
  <c r="O456" i="51"/>
  <c r="Q455" i="51"/>
  <c r="O455" i="51"/>
  <c r="Q454" i="51"/>
  <c r="O454" i="51"/>
  <c r="Q453" i="51"/>
  <c r="O453" i="51"/>
  <c r="Q452" i="51"/>
  <c r="O452" i="51"/>
  <c r="Q451" i="51"/>
  <c r="O451" i="51"/>
  <c r="Q450" i="51"/>
  <c r="O450" i="51"/>
  <c r="Q449" i="51"/>
  <c r="O449" i="51"/>
  <c r="Q448" i="51"/>
  <c r="O448" i="51"/>
  <c r="Q447" i="51"/>
  <c r="O447" i="51"/>
  <c r="Q446" i="51"/>
  <c r="O446" i="51"/>
  <c r="Q445" i="51"/>
  <c r="O445" i="51"/>
  <c r="Q444" i="51"/>
  <c r="O444" i="51"/>
  <c r="Q443" i="51"/>
  <c r="O443" i="51"/>
  <c r="Q442" i="51"/>
  <c r="O442" i="51"/>
  <c r="Q441" i="51"/>
  <c r="O441" i="51"/>
  <c r="Q440" i="51"/>
  <c r="O440" i="51"/>
  <c r="Q439" i="51"/>
  <c r="O439" i="51"/>
  <c r="Q438" i="51"/>
  <c r="O438" i="51"/>
  <c r="Q437" i="51"/>
  <c r="O437" i="51"/>
  <c r="Q436" i="51"/>
  <c r="O436" i="51"/>
  <c r="Q435" i="51"/>
  <c r="O435" i="51"/>
  <c r="Q434" i="51"/>
  <c r="O434" i="51"/>
  <c r="Q433" i="51"/>
  <c r="O433" i="51"/>
  <c r="Q432" i="51"/>
  <c r="O432" i="51"/>
  <c r="Q431" i="51"/>
  <c r="O431" i="51"/>
  <c r="Q430" i="51"/>
  <c r="O430" i="51"/>
  <c r="Q429" i="51"/>
  <c r="O429" i="51"/>
  <c r="Q428" i="51"/>
  <c r="O428" i="51"/>
  <c r="Q427" i="51"/>
  <c r="O427" i="51"/>
  <c r="Q426" i="51"/>
  <c r="O426" i="51"/>
  <c r="Q425" i="51"/>
  <c r="O425" i="51"/>
  <c r="Q424" i="51"/>
  <c r="O424" i="51"/>
  <c r="Q423" i="51"/>
  <c r="O423" i="51"/>
  <c r="Q422" i="51"/>
  <c r="O422" i="51"/>
  <c r="Q421" i="51"/>
  <c r="O421" i="51"/>
  <c r="Q420" i="51"/>
  <c r="O420" i="51"/>
  <c r="Q419" i="51"/>
  <c r="O419" i="51"/>
  <c r="Q418" i="51"/>
  <c r="O418" i="51"/>
  <c r="Q417" i="51"/>
  <c r="O417" i="51"/>
  <c r="Q416" i="51"/>
  <c r="O416" i="51"/>
  <c r="Q415" i="51"/>
  <c r="O415" i="51"/>
  <c r="Q414" i="51"/>
  <c r="O414" i="51"/>
  <c r="Q413" i="51"/>
  <c r="O413" i="51"/>
  <c r="Q412" i="51"/>
  <c r="O412" i="51"/>
  <c r="Q411" i="51"/>
  <c r="O411" i="51"/>
  <c r="Q410" i="51"/>
  <c r="O410" i="51"/>
  <c r="Q409" i="51"/>
  <c r="O409" i="51"/>
  <c r="Q408" i="51"/>
  <c r="O408" i="51"/>
  <c r="Q407" i="51"/>
  <c r="O407" i="51"/>
  <c r="Q406" i="51"/>
  <c r="O406" i="51"/>
  <c r="Q405" i="51"/>
  <c r="O405" i="51"/>
  <c r="Q404" i="51"/>
  <c r="O404" i="51"/>
  <c r="Q403" i="51"/>
  <c r="O403" i="51"/>
  <c r="Q402" i="51"/>
  <c r="O402" i="51"/>
  <c r="Q401" i="51"/>
  <c r="O401" i="51"/>
  <c r="Q400" i="51"/>
  <c r="O400" i="51"/>
  <c r="Q399" i="51"/>
  <c r="O399" i="51"/>
  <c r="Q398" i="51"/>
  <c r="O398" i="51"/>
  <c r="Q397" i="51"/>
  <c r="O397" i="51"/>
  <c r="Q396" i="51"/>
  <c r="O396" i="51"/>
  <c r="Q395" i="51"/>
  <c r="O395" i="51"/>
  <c r="Q394" i="51"/>
  <c r="O394" i="51"/>
  <c r="Q393" i="51"/>
  <c r="O393" i="51"/>
  <c r="Q392" i="51"/>
  <c r="O392" i="51"/>
  <c r="Q391" i="51"/>
  <c r="O391" i="51"/>
  <c r="Q390" i="51"/>
  <c r="O390" i="51"/>
  <c r="Q389" i="51"/>
  <c r="O389" i="51"/>
  <c r="Q388" i="51"/>
  <c r="O388" i="51"/>
  <c r="Q387" i="51"/>
  <c r="O387" i="51"/>
  <c r="Q386" i="51"/>
  <c r="O386" i="51"/>
  <c r="Q385" i="51"/>
  <c r="O385" i="51"/>
  <c r="Q384" i="51"/>
  <c r="O384" i="51"/>
  <c r="Q383" i="51"/>
  <c r="O383" i="51"/>
  <c r="Q382" i="51"/>
  <c r="O382" i="51"/>
  <c r="Q381" i="51"/>
  <c r="O381" i="51"/>
  <c r="Q380" i="51"/>
  <c r="O380" i="51"/>
  <c r="Q379" i="51"/>
  <c r="O379" i="51"/>
  <c r="Q378" i="51"/>
  <c r="O378" i="51"/>
  <c r="Q377" i="51"/>
  <c r="O377" i="51"/>
  <c r="Q376" i="51"/>
  <c r="O376" i="51"/>
  <c r="Q375" i="51"/>
  <c r="O375" i="51"/>
  <c r="Q374" i="51"/>
  <c r="O374" i="51"/>
  <c r="Q373" i="51"/>
  <c r="O373" i="51"/>
  <c r="Q372" i="51"/>
  <c r="O372" i="51"/>
  <c r="Q371" i="51"/>
  <c r="O371" i="51"/>
  <c r="Q370" i="51"/>
  <c r="O370" i="51"/>
  <c r="Q369" i="51"/>
  <c r="O369" i="51"/>
  <c r="Q368" i="51"/>
  <c r="O368" i="51"/>
  <c r="Q367" i="51"/>
  <c r="O367" i="51"/>
  <c r="Q366" i="51"/>
  <c r="O366" i="51"/>
  <c r="Q365" i="51"/>
  <c r="O365" i="51"/>
  <c r="Q364" i="51"/>
  <c r="O364" i="51"/>
  <c r="Q363" i="51"/>
  <c r="O363" i="51"/>
  <c r="Q362" i="51"/>
  <c r="O362" i="51"/>
  <c r="Q361" i="51"/>
  <c r="O361" i="51"/>
  <c r="Q360" i="51"/>
  <c r="O360" i="51"/>
  <c r="Q359" i="51"/>
  <c r="O359" i="51"/>
  <c r="Q358" i="51"/>
  <c r="O358" i="51"/>
  <c r="Q357" i="51"/>
  <c r="O357" i="51"/>
  <c r="Q356" i="51"/>
  <c r="O356" i="51"/>
  <c r="Q355" i="51"/>
  <c r="O355" i="51"/>
  <c r="Q354" i="51"/>
  <c r="O354" i="51"/>
  <c r="Q353" i="51"/>
  <c r="O353" i="51"/>
  <c r="Q352" i="51"/>
  <c r="O352" i="51"/>
  <c r="Q351" i="51"/>
  <c r="O351" i="51"/>
  <c r="Q350" i="51"/>
  <c r="O350" i="51"/>
  <c r="Q349" i="51"/>
  <c r="O349" i="51"/>
  <c r="Q348" i="51"/>
  <c r="O348" i="51"/>
  <c r="Q347" i="51"/>
  <c r="O347" i="51"/>
  <c r="Q346" i="51"/>
  <c r="O346" i="51"/>
  <c r="Q345" i="51"/>
  <c r="O345" i="51"/>
  <c r="Q344" i="51"/>
  <c r="O344" i="51"/>
  <c r="Q343" i="51"/>
  <c r="O343" i="51"/>
  <c r="Q342" i="51"/>
  <c r="O342" i="51"/>
  <c r="Q341" i="51"/>
  <c r="O341" i="51"/>
  <c r="Q340" i="51"/>
  <c r="O340" i="51"/>
  <c r="Q339" i="51"/>
  <c r="O339" i="51"/>
  <c r="Q338" i="51"/>
  <c r="O338" i="51"/>
  <c r="Q337" i="51"/>
  <c r="O337" i="51"/>
  <c r="Q336" i="51"/>
  <c r="O336" i="51"/>
  <c r="Q335" i="51"/>
  <c r="O335" i="51"/>
  <c r="Q334" i="51"/>
  <c r="O334" i="51"/>
  <c r="Q333" i="51"/>
  <c r="O333" i="51"/>
  <c r="Q332" i="51"/>
  <c r="O332" i="51"/>
  <c r="Q331" i="51"/>
  <c r="O331" i="51"/>
  <c r="Q330" i="51"/>
  <c r="O330" i="51"/>
  <c r="Q329" i="51"/>
  <c r="O329" i="51"/>
  <c r="Q328" i="51"/>
  <c r="O328" i="51"/>
  <c r="Q327" i="51"/>
  <c r="O327" i="51"/>
  <c r="Q326" i="51"/>
  <c r="O326" i="51"/>
  <c r="Q325" i="51"/>
  <c r="O325" i="51"/>
  <c r="Q324" i="51"/>
  <c r="O324" i="51"/>
  <c r="Q323" i="51"/>
  <c r="O323" i="51"/>
  <c r="Q322" i="51"/>
  <c r="O322" i="51"/>
  <c r="Q321" i="51"/>
  <c r="O321" i="51"/>
  <c r="Q320" i="51"/>
  <c r="O320" i="51"/>
  <c r="Q319" i="51"/>
  <c r="O319" i="51"/>
  <c r="Q318" i="51"/>
  <c r="O318" i="51"/>
  <c r="Q317" i="51"/>
  <c r="O317" i="51"/>
  <c r="Q316" i="51"/>
  <c r="O316" i="51"/>
  <c r="Q315" i="51"/>
  <c r="O315" i="51"/>
  <c r="Q314" i="51"/>
  <c r="O314" i="51"/>
  <c r="Q313" i="51"/>
  <c r="O313" i="51"/>
  <c r="Q312" i="51"/>
  <c r="O312" i="51"/>
  <c r="Q311" i="51"/>
  <c r="O311" i="51"/>
  <c r="Q310" i="51"/>
  <c r="O310" i="51"/>
  <c r="Q309" i="51"/>
  <c r="O309" i="51"/>
  <c r="Q308" i="51"/>
  <c r="O308" i="51"/>
  <c r="Q307" i="51"/>
  <c r="O307" i="51"/>
  <c r="Q306" i="51"/>
  <c r="O306" i="51"/>
  <c r="Q305" i="51"/>
  <c r="O305" i="51"/>
  <c r="Q304" i="51"/>
  <c r="O304" i="51"/>
  <c r="Q303" i="51"/>
  <c r="O303" i="51"/>
  <c r="Q302" i="51"/>
  <c r="O302" i="51"/>
  <c r="Q301" i="51"/>
  <c r="O301" i="51"/>
  <c r="Q300" i="51"/>
  <c r="O300" i="51"/>
  <c r="Q299" i="51"/>
  <c r="O299" i="51"/>
  <c r="Q298" i="51"/>
  <c r="O298" i="51"/>
  <c r="Q297" i="51"/>
  <c r="O297" i="51"/>
  <c r="Q296" i="51"/>
  <c r="O296" i="51"/>
  <c r="Q295" i="51"/>
  <c r="O295" i="51"/>
  <c r="Q294" i="51"/>
  <c r="O294" i="51"/>
  <c r="Q293" i="51"/>
  <c r="O293" i="51"/>
  <c r="Q292" i="51"/>
  <c r="O292" i="51"/>
  <c r="Q291" i="51"/>
  <c r="O291" i="51"/>
  <c r="Q290" i="51"/>
  <c r="O290" i="51"/>
  <c r="Q289" i="51"/>
  <c r="O289" i="51"/>
  <c r="Q288" i="51"/>
  <c r="O288" i="51"/>
  <c r="Q287" i="51"/>
  <c r="O287" i="51"/>
  <c r="Q286" i="51"/>
  <c r="O286" i="51"/>
  <c r="Q285" i="51"/>
  <c r="O285" i="51"/>
  <c r="Q284" i="51"/>
  <c r="O284" i="51"/>
  <c r="Q283" i="51"/>
  <c r="O283" i="51"/>
  <c r="Q282" i="51"/>
  <c r="O282" i="51"/>
  <c r="Q281" i="51"/>
  <c r="O281" i="51"/>
  <c r="Q280" i="51"/>
  <c r="O280" i="51"/>
  <c r="Q279" i="51"/>
  <c r="O279" i="51"/>
  <c r="Q278" i="51"/>
  <c r="O278" i="51"/>
  <c r="Q277" i="51"/>
  <c r="O277" i="51"/>
  <c r="Q276" i="51"/>
  <c r="O276" i="51"/>
  <c r="Q275" i="51"/>
  <c r="O275" i="51"/>
  <c r="Q274" i="51"/>
  <c r="O274" i="51"/>
  <c r="Q273" i="51"/>
  <c r="O273" i="51"/>
  <c r="Q272" i="51"/>
  <c r="O272" i="51"/>
  <c r="Q271" i="51"/>
  <c r="O271" i="51"/>
  <c r="Q270" i="51"/>
  <c r="O270" i="51"/>
  <c r="Q269" i="51"/>
  <c r="O269" i="51"/>
  <c r="Q268" i="51"/>
  <c r="O268" i="51"/>
  <c r="Q267" i="51"/>
  <c r="O267" i="51"/>
  <c r="Q266" i="51"/>
  <c r="O266" i="51"/>
  <c r="Q265" i="51"/>
  <c r="O265" i="51"/>
  <c r="Q264" i="51"/>
  <c r="O264" i="51"/>
  <c r="Q263" i="51"/>
  <c r="O263" i="51"/>
  <c r="Q262" i="51"/>
  <c r="O262" i="51"/>
  <c r="Q261" i="51"/>
  <c r="O261" i="51"/>
  <c r="Q260" i="51"/>
  <c r="O260" i="51"/>
  <c r="Q259" i="51"/>
  <c r="O259" i="51"/>
  <c r="Q258" i="51"/>
  <c r="O258" i="51"/>
  <c r="Q257" i="51"/>
  <c r="O257" i="51"/>
  <c r="Q256" i="51"/>
  <c r="O256" i="51"/>
  <c r="Q255" i="51"/>
  <c r="O255" i="51"/>
  <c r="Q254" i="51"/>
  <c r="O254" i="51"/>
  <c r="Q253" i="51"/>
  <c r="O253" i="51"/>
  <c r="Q252" i="51"/>
  <c r="O252" i="51"/>
  <c r="Q251" i="51"/>
  <c r="O251" i="51"/>
  <c r="Q250" i="51"/>
  <c r="O250" i="51"/>
  <c r="Q249" i="51"/>
  <c r="O249" i="51"/>
  <c r="Q248" i="51"/>
  <c r="O248" i="51"/>
  <c r="Q247" i="51"/>
  <c r="O247" i="51"/>
  <c r="Q246" i="51"/>
  <c r="O246" i="51"/>
  <c r="Q245" i="51"/>
  <c r="O245" i="51"/>
  <c r="Q244" i="51"/>
  <c r="O244" i="51"/>
  <c r="Q243" i="51"/>
  <c r="O243" i="51"/>
  <c r="Q242" i="51"/>
  <c r="O242" i="51"/>
  <c r="Q241" i="51"/>
  <c r="O241" i="51"/>
  <c r="Q240" i="51"/>
  <c r="O240" i="51"/>
  <c r="Q239" i="51"/>
  <c r="O239" i="51"/>
  <c r="Q238" i="51"/>
  <c r="O238" i="51"/>
  <c r="Q237" i="51"/>
  <c r="O237" i="51"/>
  <c r="Q236" i="51"/>
  <c r="O236" i="51"/>
  <c r="Q235" i="51"/>
  <c r="O235" i="51"/>
  <c r="Q234" i="51"/>
  <c r="O234" i="51"/>
  <c r="Q233" i="51"/>
  <c r="O233" i="51"/>
  <c r="Q232" i="51"/>
  <c r="O232" i="51"/>
  <c r="Q231" i="51"/>
  <c r="O231" i="51"/>
  <c r="Q230" i="51"/>
  <c r="O230" i="51"/>
  <c r="Q229" i="51"/>
  <c r="O229" i="51"/>
  <c r="Q228" i="51"/>
  <c r="O228" i="51"/>
  <c r="Q227" i="51"/>
  <c r="O227" i="51"/>
  <c r="Q226" i="51"/>
  <c r="O226" i="51"/>
  <c r="Q225" i="51"/>
  <c r="O225" i="51"/>
  <c r="Q224" i="51"/>
  <c r="O224" i="51"/>
  <c r="Q223" i="51"/>
  <c r="O223" i="51"/>
  <c r="Q222" i="51"/>
  <c r="O222" i="51"/>
  <c r="Q221" i="51"/>
  <c r="O221" i="51"/>
  <c r="Q220" i="51"/>
  <c r="O220" i="51"/>
  <c r="Q219" i="51"/>
  <c r="O219" i="51"/>
  <c r="Q218" i="51"/>
  <c r="O218" i="51"/>
  <c r="Q217" i="51"/>
  <c r="O217" i="51"/>
  <c r="Q216" i="51"/>
  <c r="O216" i="51"/>
  <c r="Q215" i="51"/>
  <c r="O215" i="51"/>
  <c r="Q214" i="51"/>
  <c r="O214" i="51"/>
  <c r="Q213" i="51"/>
  <c r="O213" i="51"/>
  <c r="Q212" i="51"/>
  <c r="O212" i="51"/>
  <c r="Q211" i="51"/>
  <c r="O211" i="51"/>
  <c r="Q210" i="51"/>
  <c r="O210" i="51"/>
  <c r="Q209" i="51"/>
  <c r="O209" i="51"/>
  <c r="Q208" i="51"/>
  <c r="O208" i="51"/>
  <c r="Q207" i="51"/>
  <c r="O207" i="51"/>
  <c r="Q206" i="51"/>
  <c r="O206" i="51"/>
  <c r="Q205" i="51"/>
  <c r="O205" i="51"/>
  <c r="Q204" i="51"/>
  <c r="O204" i="51"/>
  <c r="Q203" i="51"/>
  <c r="O203" i="51"/>
  <c r="Q202" i="51"/>
  <c r="O202" i="51"/>
  <c r="Q201" i="51"/>
  <c r="O201" i="51"/>
  <c r="Q200" i="51"/>
  <c r="O200" i="51"/>
  <c r="Q199" i="51"/>
  <c r="O199" i="51"/>
  <c r="Q198" i="51"/>
  <c r="O198" i="51"/>
  <c r="Q197" i="51"/>
  <c r="O197" i="51"/>
  <c r="Q196" i="51"/>
  <c r="O196" i="51"/>
  <c r="Q195" i="51"/>
  <c r="O195" i="51"/>
  <c r="Q194" i="51"/>
  <c r="O194" i="51"/>
  <c r="Q193" i="51"/>
  <c r="O193" i="51"/>
  <c r="Q192" i="51"/>
  <c r="O192" i="51"/>
  <c r="Q191" i="51"/>
  <c r="O191" i="51"/>
  <c r="Q190" i="51"/>
  <c r="O190" i="51"/>
  <c r="Q189" i="51"/>
  <c r="O189" i="51"/>
  <c r="Q188" i="51"/>
  <c r="O188" i="51"/>
  <c r="Q187" i="51"/>
  <c r="O187" i="51"/>
  <c r="Q186" i="51"/>
  <c r="O186" i="51"/>
  <c r="Q185" i="51"/>
  <c r="O185" i="51"/>
  <c r="Q184" i="51"/>
  <c r="O184" i="51"/>
  <c r="Q183" i="51"/>
  <c r="O183" i="51"/>
  <c r="Q182" i="51"/>
  <c r="O182" i="51"/>
  <c r="Q181" i="51"/>
  <c r="O181" i="51"/>
  <c r="Q180" i="51"/>
  <c r="O180" i="51"/>
  <c r="Q179" i="51"/>
  <c r="O179" i="51"/>
  <c r="Q178" i="51"/>
  <c r="O178" i="51"/>
  <c r="Q177" i="51"/>
  <c r="O177" i="51"/>
  <c r="Q176" i="51"/>
  <c r="O176" i="51"/>
  <c r="Q175" i="51"/>
  <c r="O175" i="51"/>
  <c r="Q174" i="51"/>
  <c r="O174" i="51"/>
  <c r="Q173" i="51"/>
  <c r="O173" i="51"/>
  <c r="Q172" i="51"/>
  <c r="O172" i="51"/>
  <c r="Q171" i="51"/>
  <c r="O171" i="51"/>
  <c r="Q170" i="51"/>
  <c r="O170" i="51"/>
  <c r="Q169" i="51"/>
  <c r="O169" i="51"/>
  <c r="Q168" i="51"/>
  <c r="O168" i="51"/>
  <c r="Q167" i="51"/>
  <c r="O167" i="51"/>
  <c r="Q166" i="51"/>
  <c r="O166" i="51"/>
  <c r="Q165" i="51"/>
  <c r="O165" i="51"/>
  <c r="Q164" i="51"/>
  <c r="O164" i="51"/>
  <c r="Q163" i="51"/>
  <c r="O163" i="51"/>
  <c r="Q162" i="51"/>
  <c r="O162" i="51"/>
  <c r="Q161" i="51"/>
  <c r="O161" i="51"/>
  <c r="Q160" i="51"/>
  <c r="O160" i="51"/>
  <c r="Q159" i="51"/>
  <c r="O159" i="51"/>
  <c r="Q158" i="51"/>
  <c r="O158" i="51"/>
  <c r="Q157" i="51"/>
  <c r="O157" i="51"/>
  <c r="Q156" i="51"/>
  <c r="O156" i="51"/>
  <c r="Q155" i="51"/>
  <c r="O155" i="51"/>
  <c r="Q154" i="51"/>
  <c r="O154" i="51"/>
  <c r="Q153" i="51"/>
  <c r="O153" i="51"/>
  <c r="Q152" i="51"/>
  <c r="O152" i="51"/>
  <c r="Q151" i="51"/>
  <c r="O151" i="51"/>
  <c r="Q150" i="51"/>
  <c r="O150" i="51"/>
  <c r="Q149" i="51"/>
  <c r="O149" i="51"/>
  <c r="Q148" i="51"/>
  <c r="O148" i="51"/>
  <c r="Q147" i="51"/>
  <c r="O147" i="51"/>
  <c r="Q146" i="51"/>
  <c r="O146" i="51"/>
  <c r="Q145" i="51"/>
  <c r="O145" i="51"/>
  <c r="Q144" i="51"/>
  <c r="O144" i="51"/>
  <c r="Q143" i="51"/>
  <c r="O143" i="51"/>
  <c r="Q142" i="51"/>
  <c r="O142" i="51"/>
  <c r="Q141" i="51"/>
  <c r="O141" i="51"/>
  <c r="Q140" i="51"/>
  <c r="O140" i="51"/>
  <c r="Q139" i="51"/>
  <c r="O139" i="51"/>
  <c r="Q138" i="51"/>
  <c r="O138" i="51"/>
  <c r="Q137" i="51"/>
  <c r="O137" i="51"/>
  <c r="Q136" i="51"/>
  <c r="O136" i="51"/>
  <c r="Q135" i="51"/>
  <c r="O135" i="51"/>
  <c r="Q134" i="51"/>
  <c r="O134" i="51"/>
  <c r="Q133" i="51"/>
  <c r="O133" i="51"/>
  <c r="Q132" i="51"/>
  <c r="O132" i="51"/>
  <c r="Q131" i="51"/>
  <c r="O131" i="51"/>
  <c r="Q130" i="51"/>
  <c r="O130" i="51"/>
  <c r="Q129" i="51"/>
  <c r="O129" i="51"/>
  <c r="Q128" i="51"/>
  <c r="O128" i="51"/>
  <c r="Q127" i="51"/>
  <c r="O127" i="51"/>
  <c r="Q126" i="51"/>
  <c r="O126" i="51"/>
  <c r="Q125" i="51"/>
  <c r="O125" i="51"/>
  <c r="Q124" i="51"/>
  <c r="O124" i="51"/>
  <c r="Q123" i="51"/>
  <c r="O123" i="51"/>
  <c r="Q122" i="51"/>
  <c r="O122" i="51"/>
  <c r="Q121" i="51"/>
  <c r="O121" i="51"/>
  <c r="Q120" i="51"/>
  <c r="O120" i="51"/>
  <c r="Q119" i="51"/>
  <c r="O119" i="51"/>
  <c r="Q118" i="51"/>
  <c r="O118" i="51"/>
  <c r="Q117" i="51"/>
  <c r="O117" i="51"/>
  <c r="Q116" i="51"/>
  <c r="O116" i="51"/>
  <c r="Q115" i="51"/>
  <c r="O115" i="51"/>
  <c r="Q114" i="51"/>
  <c r="O114" i="51"/>
  <c r="Q113" i="51"/>
  <c r="O113" i="51"/>
  <c r="Q112" i="51"/>
  <c r="O112" i="51"/>
  <c r="Q111" i="51"/>
  <c r="O111" i="51"/>
  <c r="Q110" i="51"/>
  <c r="O110" i="51"/>
  <c r="Q109" i="51"/>
  <c r="O109" i="51"/>
  <c r="Q108" i="51"/>
  <c r="O108" i="51"/>
  <c r="Q107" i="51"/>
  <c r="O107" i="51"/>
  <c r="Q106" i="51"/>
  <c r="O106" i="51"/>
  <c r="Q105" i="51"/>
  <c r="O105" i="51"/>
  <c r="Q104" i="51"/>
  <c r="O104" i="51"/>
  <c r="Q103" i="51"/>
  <c r="O103" i="51"/>
  <c r="Q102" i="51"/>
  <c r="O102" i="51"/>
  <c r="Q101" i="51"/>
  <c r="O101" i="51"/>
  <c r="Q100" i="51"/>
  <c r="O100" i="51"/>
  <c r="Q99" i="51"/>
  <c r="O99" i="51"/>
  <c r="Q98" i="51"/>
  <c r="O98" i="51"/>
  <c r="Q97" i="51"/>
  <c r="O97" i="51"/>
  <c r="Q96" i="51"/>
  <c r="O96" i="51"/>
  <c r="Q95" i="51"/>
  <c r="O95" i="51"/>
  <c r="Q94" i="51"/>
  <c r="O94" i="51"/>
  <c r="Q93" i="51"/>
  <c r="O93" i="51"/>
  <c r="Q92" i="51"/>
  <c r="O92" i="51"/>
  <c r="Q91" i="51"/>
  <c r="O91" i="51"/>
  <c r="Q90" i="51"/>
  <c r="O90" i="51"/>
  <c r="Q89" i="51"/>
  <c r="O89" i="51"/>
  <c r="Q88" i="51"/>
  <c r="O88" i="51"/>
  <c r="Q87" i="51"/>
  <c r="O87" i="51"/>
  <c r="Q86" i="51"/>
  <c r="O86" i="51"/>
  <c r="Q85" i="51"/>
  <c r="O85" i="51"/>
  <c r="Q84" i="51"/>
  <c r="O84" i="51"/>
  <c r="Q83" i="51"/>
  <c r="O83" i="51"/>
  <c r="Q82" i="51"/>
  <c r="O82" i="51"/>
  <c r="Q81" i="51"/>
  <c r="O81" i="51"/>
  <c r="Q80" i="51"/>
  <c r="O80" i="51"/>
  <c r="Q79" i="51"/>
  <c r="O79" i="51"/>
  <c r="Q78" i="51"/>
  <c r="O78" i="51"/>
  <c r="Q77" i="51"/>
  <c r="O77" i="51"/>
  <c r="Q76" i="51"/>
  <c r="O76" i="51"/>
  <c r="Q75" i="51"/>
  <c r="O75" i="51"/>
  <c r="Q74" i="51"/>
  <c r="O74" i="51"/>
  <c r="Q73" i="51"/>
  <c r="O73" i="51"/>
  <c r="Q72" i="51"/>
  <c r="O72" i="51"/>
  <c r="Q71" i="51"/>
  <c r="O71" i="51"/>
  <c r="Q70" i="51"/>
  <c r="O70" i="51"/>
  <c r="Q69" i="51"/>
  <c r="O69" i="51"/>
  <c r="Q68" i="51"/>
  <c r="O68" i="51"/>
  <c r="Q67" i="51"/>
  <c r="O67" i="51"/>
  <c r="Q66" i="51"/>
  <c r="O66" i="51"/>
  <c r="Q65" i="51"/>
  <c r="O65" i="51"/>
  <c r="Q64" i="51"/>
  <c r="O64" i="51"/>
  <c r="Q63" i="51"/>
  <c r="O63" i="51"/>
  <c r="Q62" i="51"/>
  <c r="O62" i="51"/>
  <c r="Q61" i="51"/>
  <c r="O61" i="51"/>
  <c r="Q60" i="51"/>
  <c r="O60" i="51"/>
  <c r="Q59" i="51"/>
  <c r="O59" i="51"/>
  <c r="Q58" i="51"/>
  <c r="O58" i="51"/>
  <c r="Q57" i="51"/>
  <c r="O57" i="51"/>
  <c r="Q56" i="51"/>
  <c r="O56" i="51"/>
  <c r="Q55" i="51"/>
  <c r="O55" i="51"/>
  <c r="Q54" i="51"/>
  <c r="O54" i="51"/>
  <c r="Q53" i="51"/>
  <c r="O53" i="51"/>
  <c r="Q52" i="51"/>
  <c r="O52" i="51"/>
  <c r="Q51" i="51"/>
  <c r="O51" i="51"/>
  <c r="Q50" i="51"/>
  <c r="O50" i="51"/>
  <c r="Q49" i="51"/>
  <c r="O49" i="51"/>
  <c r="Q48" i="51"/>
  <c r="O48" i="51"/>
  <c r="Q47" i="51"/>
  <c r="O47" i="51"/>
  <c r="Q46" i="51"/>
  <c r="O46" i="51"/>
  <c r="Q45" i="51"/>
  <c r="O45" i="51"/>
  <c r="Q44" i="51"/>
  <c r="O44" i="51"/>
  <c r="Q43" i="51"/>
  <c r="O43" i="51"/>
  <c r="Q42" i="51"/>
  <c r="O42" i="51"/>
  <c r="Q41" i="51"/>
  <c r="O41" i="51"/>
  <c r="Q40" i="51"/>
  <c r="O40" i="51"/>
  <c r="Q39" i="51"/>
  <c r="O39" i="51"/>
  <c r="Q38" i="51"/>
  <c r="O38" i="51"/>
  <c r="Q37" i="51"/>
  <c r="O37" i="51"/>
  <c r="Q36" i="51"/>
  <c r="O36" i="51"/>
  <c r="Q35" i="51"/>
  <c r="O35" i="51"/>
  <c r="Q34" i="51"/>
  <c r="O34" i="51"/>
  <c r="Q33" i="51"/>
  <c r="O33" i="51"/>
  <c r="Q32" i="51"/>
  <c r="O32" i="51"/>
  <c r="Q31" i="51"/>
  <c r="O31" i="51"/>
  <c r="Q30" i="51"/>
  <c r="O30" i="51"/>
  <c r="Q29" i="51"/>
  <c r="O29" i="51"/>
  <c r="Q28" i="51"/>
  <c r="O28" i="51"/>
  <c r="Q27" i="51"/>
  <c r="O27" i="51"/>
  <c r="Q26" i="51"/>
  <c r="O26" i="51"/>
  <c r="Q25" i="51"/>
  <c r="O25" i="51"/>
  <c r="Q24" i="51"/>
  <c r="O24" i="51"/>
  <c r="Q23" i="51"/>
  <c r="O23" i="51"/>
  <c r="Q22" i="51"/>
  <c r="O22" i="51"/>
  <c r="Q21" i="51"/>
  <c r="O21" i="51"/>
  <c r="Q514" i="50"/>
  <c r="O514" i="50"/>
  <c r="Q513" i="50"/>
  <c r="O513" i="50"/>
  <c r="Q512" i="50"/>
  <c r="O512" i="50"/>
  <c r="Q511" i="50"/>
  <c r="O511" i="50"/>
  <c r="Q510" i="50"/>
  <c r="O510" i="50"/>
  <c r="Q509" i="50"/>
  <c r="O509" i="50"/>
  <c r="Q508" i="50"/>
  <c r="O508" i="50"/>
  <c r="Q507" i="50"/>
  <c r="O507" i="50"/>
  <c r="Q506" i="50"/>
  <c r="O506" i="50"/>
  <c r="Q505" i="50"/>
  <c r="O505" i="50"/>
  <c r="Q504" i="50"/>
  <c r="O504" i="50"/>
  <c r="Q503" i="50"/>
  <c r="O503" i="50"/>
  <c r="Q502" i="50"/>
  <c r="O502" i="50"/>
  <c r="Q501" i="50"/>
  <c r="O501" i="50"/>
  <c r="Q500" i="50"/>
  <c r="O500" i="50"/>
  <c r="Q499" i="50"/>
  <c r="O499" i="50"/>
  <c r="Q498" i="50"/>
  <c r="O498" i="50"/>
  <c r="Q497" i="50"/>
  <c r="O497" i="50"/>
  <c r="Q496" i="50"/>
  <c r="O496" i="50"/>
  <c r="Q495" i="50"/>
  <c r="O495" i="50"/>
  <c r="Q494" i="50"/>
  <c r="O494" i="50"/>
  <c r="Q493" i="50"/>
  <c r="O493" i="50"/>
  <c r="Q492" i="50"/>
  <c r="O492" i="50"/>
  <c r="Q491" i="50"/>
  <c r="O491" i="50"/>
  <c r="Q490" i="50"/>
  <c r="O490" i="50"/>
  <c r="Q489" i="50"/>
  <c r="O489" i="50"/>
  <c r="Q488" i="50"/>
  <c r="O488" i="50"/>
  <c r="Q487" i="50"/>
  <c r="O487" i="50"/>
  <c r="Q486" i="50"/>
  <c r="O486" i="50"/>
  <c r="Q485" i="50"/>
  <c r="O485" i="50"/>
  <c r="Q484" i="50"/>
  <c r="O484" i="50"/>
  <c r="Q483" i="50"/>
  <c r="O483" i="50"/>
  <c r="Q482" i="50"/>
  <c r="O482" i="50"/>
  <c r="Q481" i="50"/>
  <c r="O481" i="50"/>
  <c r="Q480" i="50"/>
  <c r="O480" i="50"/>
  <c r="Q479" i="50"/>
  <c r="O479" i="50"/>
  <c r="Q478" i="50"/>
  <c r="O478" i="50"/>
  <c r="Q477" i="50"/>
  <c r="O477" i="50"/>
  <c r="Q476" i="50"/>
  <c r="O476" i="50"/>
  <c r="Q475" i="50"/>
  <c r="O475" i="50"/>
  <c r="Q474" i="50"/>
  <c r="O474" i="50"/>
  <c r="Q473" i="50"/>
  <c r="O473" i="50"/>
  <c r="Q472" i="50"/>
  <c r="O472" i="50"/>
  <c r="Q471" i="50"/>
  <c r="O471" i="50"/>
  <c r="Q470" i="50"/>
  <c r="O470" i="50"/>
  <c r="Q469" i="50"/>
  <c r="O469" i="50"/>
  <c r="Q468" i="50"/>
  <c r="O468" i="50"/>
  <c r="Q467" i="50"/>
  <c r="O467" i="50"/>
  <c r="Q466" i="50"/>
  <c r="O466" i="50"/>
  <c r="Q465" i="50"/>
  <c r="O465" i="50"/>
  <c r="Q464" i="50"/>
  <c r="O464" i="50"/>
  <c r="Q463" i="50"/>
  <c r="O463" i="50"/>
  <c r="Q462" i="50"/>
  <c r="O462" i="50"/>
  <c r="Q461" i="50"/>
  <c r="O461" i="50"/>
  <c r="Q460" i="50"/>
  <c r="O460" i="50"/>
  <c r="Q459" i="50"/>
  <c r="O459" i="50"/>
  <c r="Q458" i="50"/>
  <c r="O458" i="50"/>
  <c r="Q457" i="50"/>
  <c r="O457" i="50"/>
  <c r="Q456" i="50"/>
  <c r="O456" i="50"/>
  <c r="Q455" i="50"/>
  <c r="O455" i="50"/>
  <c r="Q454" i="50"/>
  <c r="O454" i="50"/>
  <c r="Q453" i="50"/>
  <c r="O453" i="50"/>
  <c r="Q452" i="50"/>
  <c r="O452" i="50"/>
  <c r="Q451" i="50"/>
  <c r="O451" i="50"/>
  <c r="Q450" i="50"/>
  <c r="O450" i="50"/>
  <c r="Q449" i="50"/>
  <c r="O449" i="50"/>
  <c r="Q448" i="50"/>
  <c r="O448" i="50"/>
  <c r="Q447" i="50"/>
  <c r="O447" i="50"/>
  <c r="Q446" i="50"/>
  <c r="O446" i="50"/>
  <c r="Q445" i="50"/>
  <c r="O445" i="50"/>
  <c r="Q444" i="50"/>
  <c r="O444" i="50"/>
  <c r="Q443" i="50"/>
  <c r="O443" i="50"/>
  <c r="Q442" i="50"/>
  <c r="O442" i="50"/>
  <c r="Q441" i="50"/>
  <c r="O441" i="50"/>
  <c r="Q440" i="50"/>
  <c r="O440" i="50"/>
  <c r="Q439" i="50"/>
  <c r="O439" i="50"/>
  <c r="Q438" i="50"/>
  <c r="O438" i="50"/>
  <c r="Q437" i="50"/>
  <c r="O437" i="50"/>
  <c r="Q436" i="50"/>
  <c r="O436" i="50"/>
  <c r="Q435" i="50"/>
  <c r="O435" i="50"/>
  <c r="Q434" i="50"/>
  <c r="O434" i="50"/>
  <c r="Q433" i="50"/>
  <c r="O433" i="50"/>
  <c r="Q432" i="50"/>
  <c r="O432" i="50"/>
  <c r="Q431" i="50"/>
  <c r="O431" i="50"/>
  <c r="Q430" i="50"/>
  <c r="O430" i="50"/>
  <c r="Q429" i="50"/>
  <c r="O429" i="50"/>
  <c r="Q428" i="50"/>
  <c r="O428" i="50"/>
  <c r="Q427" i="50"/>
  <c r="O427" i="50"/>
  <c r="Q426" i="50"/>
  <c r="O426" i="50"/>
  <c r="Q425" i="50"/>
  <c r="O425" i="50"/>
  <c r="Q424" i="50"/>
  <c r="O424" i="50"/>
  <c r="Q423" i="50"/>
  <c r="O423" i="50"/>
  <c r="Q422" i="50"/>
  <c r="O422" i="50"/>
  <c r="Q421" i="50"/>
  <c r="O421" i="50"/>
  <c r="Q420" i="50"/>
  <c r="O420" i="50"/>
  <c r="Q419" i="50"/>
  <c r="O419" i="50"/>
  <c r="Q418" i="50"/>
  <c r="O418" i="50"/>
  <c r="Q417" i="50"/>
  <c r="O417" i="50"/>
  <c r="Q416" i="50"/>
  <c r="O416" i="50"/>
  <c r="Q415" i="50"/>
  <c r="O415" i="50"/>
  <c r="Q414" i="50"/>
  <c r="O414" i="50"/>
  <c r="Q413" i="50"/>
  <c r="O413" i="50"/>
  <c r="Q412" i="50"/>
  <c r="O412" i="50"/>
  <c r="Q411" i="50"/>
  <c r="O411" i="50"/>
  <c r="Q410" i="50"/>
  <c r="O410" i="50"/>
  <c r="Q409" i="50"/>
  <c r="O409" i="50"/>
  <c r="Q408" i="50"/>
  <c r="O408" i="50"/>
  <c r="Q407" i="50"/>
  <c r="O407" i="50"/>
  <c r="Q406" i="50"/>
  <c r="O406" i="50"/>
  <c r="Q405" i="50"/>
  <c r="O405" i="50"/>
  <c r="Q404" i="50"/>
  <c r="O404" i="50"/>
  <c r="Q403" i="50"/>
  <c r="O403" i="50"/>
  <c r="Q402" i="50"/>
  <c r="O402" i="50"/>
  <c r="Q401" i="50"/>
  <c r="O401" i="50"/>
  <c r="Q400" i="50"/>
  <c r="O400" i="50"/>
  <c r="Q399" i="50"/>
  <c r="O399" i="50"/>
  <c r="Q398" i="50"/>
  <c r="O398" i="50"/>
  <c r="Q397" i="50"/>
  <c r="O397" i="50"/>
  <c r="Q396" i="50"/>
  <c r="O396" i="50"/>
  <c r="Q395" i="50"/>
  <c r="O395" i="50"/>
  <c r="Q394" i="50"/>
  <c r="O394" i="50"/>
  <c r="Q393" i="50"/>
  <c r="O393" i="50"/>
  <c r="Q392" i="50"/>
  <c r="O392" i="50"/>
  <c r="Q391" i="50"/>
  <c r="O391" i="50"/>
  <c r="Q390" i="50"/>
  <c r="O390" i="50"/>
  <c r="Q389" i="50"/>
  <c r="O389" i="50"/>
  <c r="Q388" i="50"/>
  <c r="O388" i="50"/>
  <c r="Q387" i="50"/>
  <c r="O387" i="50"/>
  <c r="Q386" i="50"/>
  <c r="O386" i="50"/>
  <c r="Q385" i="50"/>
  <c r="O385" i="50"/>
  <c r="Q384" i="50"/>
  <c r="O384" i="50"/>
  <c r="Q383" i="50"/>
  <c r="O383" i="50"/>
  <c r="Q382" i="50"/>
  <c r="O382" i="50"/>
  <c r="Q381" i="50"/>
  <c r="O381" i="50"/>
  <c r="Q380" i="50"/>
  <c r="O380" i="50"/>
  <c r="Q379" i="50"/>
  <c r="O379" i="50"/>
  <c r="Q378" i="50"/>
  <c r="O378" i="50"/>
  <c r="Q377" i="50"/>
  <c r="O377" i="50"/>
  <c r="Q376" i="50"/>
  <c r="O376" i="50"/>
  <c r="Q375" i="50"/>
  <c r="O375" i="50"/>
  <c r="Q374" i="50"/>
  <c r="O374" i="50"/>
  <c r="Q373" i="50"/>
  <c r="O373" i="50"/>
  <c r="Q372" i="50"/>
  <c r="O372" i="50"/>
  <c r="Q371" i="50"/>
  <c r="O371" i="50"/>
  <c r="Q370" i="50"/>
  <c r="O370" i="50"/>
  <c r="Q369" i="50"/>
  <c r="O369" i="50"/>
  <c r="Q368" i="50"/>
  <c r="O368" i="50"/>
  <c r="Q367" i="50"/>
  <c r="O367" i="50"/>
  <c r="Q366" i="50"/>
  <c r="O366" i="50"/>
  <c r="Q365" i="50"/>
  <c r="O365" i="50"/>
  <c r="Q364" i="50"/>
  <c r="O364" i="50"/>
  <c r="Q363" i="50"/>
  <c r="O363" i="50"/>
  <c r="Q362" i="50"/>
  <c r="O362" i="50"/>
  <c r="Q361" i="50"/>
  <c r="O361" i="50"/>
  <c r="Q360" i="50"/>
  <c r="O360" i="50"/>
  <c r="Q359" i="50"/>
  <c r="O359" i="50"/>
  <c r="Q358" i="50"/>
  <c r="O358" i="50"/>
  <c r="Q357" i="50"/>
  <c r="O357" i="50"/>
  <c r="Q356" i="50"/>
  <c r="O356" i="50"/>
  <c r="Q355" i="50"/>
  <c r="O355" i="50"/>
  <c r="Q354" i="50"/>
  <c r="O354" i="50"/>
  <c r="Q353" i="50"/>
  <c r="O353" i="50"/>
  <c r="Q352" i="50"/>
  <c r="O352" i="50"/>
  <c r="Q351" i="50"/>
  <c r="O351" i="50"/>
  <c r="Q350" i="50"/>
  <c r="O350" i="50"/>
  <c r="Q349" i="50"/>
  <c r="O349" i="50"/>
  <c r="Q348" i="50"/>
  <c r="O348" i="50"/>
  <c r="Q347" i="50"/>
  <c r="O347" i="50"/>
  <c r="Q346" i="50"/>
  <c r="O346" i="50"/>
  <c r="Q345" i="50"/>
  <c r="O345" i="50"/>
  <c r="Q344" i="50"/>
  <c r="O344" i="50"/>
  <c r="Q343" i="50"/>
  <c r="O343" i="50"/>
  <c r="Q342" i="50"/>
  <c r="O342" i="50"/>
  <c r="Q341" i="50"/>
  <c r="O341" i="50"/>
  <c r="Q340" i="50"/>
  <c r="O340" i="50"/>
  <c r="Q339" i="50"/>
  <c r="O339" i="50"/>
  <c r="Q338" i="50"/>
  <c r="O338" i="50"/>
  <c r="Q337" i="50"/>
  <c r="O337" i="50"/>
  <c r="Q336" i="50"/>
  <c r="O336" i="50"/>
  <c r="Q335" i="50"/>
  <c r="O335" i="50"/>
  <c r="Q334" i="50"/>
  <c r="O334" i="50"/>
  <c r="Q333" i="50"/>
  <c r="O333" i="50"/>
  <c r="Q332" i="50"/>
  <c r="O332" i="50"/>
  <c r="Q331" i="50"/>
  <c r="O331" i="50"/>
  <c r="Q330" i="50"/>
  <c r="O330" i="50"/>
  <c r="Q329" i="50"/>
  <c r="O329" i="50"/>
  <c r="Q328" i="50"/>
  <c r="O328" i="50"/>
  <c r="Q327" i="50"/>
  <c r="O327" i="50"/>
  <c r="Q326" i="50"/>
  <c r="O326" i="50"/>
  <c r="Q325" i="50"/>
  <c r="O325" i="50"/>
  <c r="Q324" i="50"/>
  <c r="O324" i="50"/>
  <c r="Q323" i="50"/>
  <c r="O323" i="50"/>
  <c r="Q322" i="50"/>
  <c r="O322" i="50"/>
  <c r="Q321" i="50"/>
  <c r="O321" i="50"/>
  <c r="Q320" i="50"/>
  <c r="O320" i="50"/>
  <c r="Q319" i="50"/>
  <c r="O319" i="50"/>
  <c r="Q318" i="50"/>
  <c r="O318" i="50"/>
  <c r="Q317" i="50"/>
  <c r="O317" i="50"/>
  <c r="Q316" i="50"/>
  <c r="O316" i="50"/>
  <c r="Q315" i="50"/>
  <c r="O315" i="50"/>
  <c r="Q314" i="50"/>
  <c r="O314" i="50"/>
  <c r="Q313" i="50"/>
  <c r="O313" i="50"/>
  <c r="Q312" i="50"/>
  <c r="O312" i="50"/>
  <c r="Q311" i="50"/>
  <c r="O311" i="50"/>
  <c r="Q310" i="50"/>
  <c r="O310" i="50"/>
  <c r="Q309" i="50"/>
  <c r="O309" i="50"/>
  <c r="Q308" i="50"/>
  <c r="O308" i="50"/>
  <c r="Q307" i="50"/>
  <c r="O307" i="50"/>
  <c r="Q306" i="50"/>
  <c r="O306" i="50"/>
  <c r="Q305" i="50"/>
  <c r="O305" i="50"/>
  <c r="Q304" i="50"/>
  <c r="O304" i="50"/>
  <c r="Q303" i="50"/>
  <c r="O303" i="50"/>
  <c r="Q302" i="50"/>
  <c r="O302" i="50"/>
  <c r="Q301" i="50"/>
  <c r="O301" i="50"/>
  <c r="Q300" i="50"/>
  <c r="O300" i="50"/>
  <c r="Q299" i="50"/>
  <c r="O299" i="50"/>
  <c r="Q298" i="50"/>
  <c r="O298" i="50"/>
  <c r="Q297" i="50"/>
  <c r="O297" i="50"/>
  <c r="Q296" i="50"/>
  <c r="O296" i="50"/>
  <c r="Q295" i="50"/>
  <c r="O295" i="50"/>
  <c r="Q294" i="50"/>
  <c r="O294" i="50"/>
  <c r="Q293" i="50"/>
  <c r="O293" i="50"/>
  <c r="Q292" i="50"/>
  <c r="O292" i="50"/>
  <c r="Q291" i="50"/>
  <c r="O291" i="50"/>
  <c r="Q290" i="50"/>
  <c r="O290" i="50"/>
  <c r="Q289" i="50"/>
  <c r="O289" i="50"/>
  <c r="Q288" i="50"/>
  <c r="O288" i="50"/>
  <c r="Q287" i="50"/>
  <c r="O287" i="50"/>
  <c r="Q286" i="50"/>
  <c r="O286" i="50"/>
  <c r="Q285" i="50"/>
  <c r="O285" i="50"/>
  <c r="Q284" i="50"/>
  <c r="O284" i="50"/>
  <c r="Q283" i="50"/>
  <c r="O283" i="50"/>
  <c r="Q282" i="50"/>
  <c r="O282" i="50"/>
  <c r="Q281" i="50"/>
  <c r="O281" i="50"/>
  <c r="Q280" i="50"/>
  <c r="O280" i="50"/>
  <c r="Q279" i="50"/>
  <c r="O279" i="50"/>
  <c r="Q278" i="50"/>
  <c r="O278" i="50"/>
  <c r="Q277" i="50"/>
  <c r="O277" i="50"/>
  <c r="Q276" i="50"/>
  <c r="O276" i="50"/>
  <c r="Q275" i="50"/>
  <c r="O275" i="50"/>
  <c r="Q274" i="50"/>
  <c r="O274" i="50"/>
  <c r="Q273" i="50"/>
  <c r="O273" i="50"/>
  <c r="Q272" i="50"/>
  <c r="O272" i="50"/>
  <c r="Q271" i="50"/>
  <c r="O271" i="50"/>
  <c r="Q270" i="50"/>
  <c r="O270" i="50"/>
  <c r="Q269" i="50"/>
  <c r="O269" i="50"/>
  <c r="Q268" i="50"/>
  <c r="O268" i="50"/>
  <c r="Q267" i="50"/>
  <c r="O267" i="50"/>
  <c r="Q266" i="50"/>
  <c r="O266" i="50"/>
  <c r="Q265" i="50"/>
  <c r="O265" i="50"/>
  <c r="Q264" i="50"/>
  <c r="O264" i="50"/>
  <c r="Q263" i="50"/>
  <c r="O263" i="50"/>
  <c r="Q262" i="50"/>
  <c r="O262" i="50"/>
  <c r="Q261" i="50"/>
  <c r="O261" i="50"/>
  <c r="Q260" i="50"/>
  <c r="O260" i="50"/>
  <c r="Q259" i="50"/>
  <c r="O259" i="50"/>
  <c r="Q258" i="50"/>
  <c r="O258" i="50"/>
  <c r="Q257" i="50"/>
  <c r="O257" i="50"/>
  <c r="Q256" i="50"/>
  <c r="O256" i="50"/>
  <c r="Q255" i="50"/>
  <c r="O255" i="50"/>
  <c r="Q254" i="50"/>
  <c r="O254" i="50"/>
  <c r="Q253" i="50"/>
  <c r="O253" i="50"/>
  <c r="Q252" i="50"/>
  <c r="O252" i="50"/>
  <c r="Q251" i="50"/>
  <c r="O251" i="50"/>
  <c r="Q250" i="50"/>
  <c r="O250" i="50"/>
  <c r="Q249" i="50"/>
  <c r="O249" i="50"/>
  <c r="Q248" i="50"/>
  <c r="O248" i="50"/>
  <c r="Q247" i="50"/>
  <c r="O247" i="50"/>
  <c r="Q246" i="50"/>
  <c r="O246" i="50"/>
  <c r="Q245" i="50"/>
  <c r="O245" i="50"/>
  <c r="Q244" i="50"/>
  <c r="O244" i="50"/>
  <c r="Q243" i="50"/>
  <c r="O243" i="50"/>
  <c r="Q242" i="50"/>
  <c r="O242" i="50"/>
  <c r="Q241" i="50"/>
  <c r="O241" i="50"/>
  <c r="Q240" i="50"/>
  <c r="O240" i="50"/>
  <c r="Q239" i="50"/>
  <c r="O239" i="50"/>
  <c r="Q238" i="50"/>
  <c r="O238" i="50"/>
  <c r="Q237" i="50"/>
  <c r="O237" i="50"/>
  <c r="Q236" i="50"/>
  <c r="O236" i="50"/>
  <c r="Q235" i="50"/>
  <c r="O235" i="50"/>
  <c r="Q234" i="50"/>
  <c r="O234" i="50"/>
  <c r="Q233" i="50"/>
  <c r="O233" i="50"/>
  <c r="Q232" i="50"/>
  <c r="O232" i="50"/>
  <c r="Q231" i="50"/>
  <c r="O231" i="50"/>
  <c r="Q230" i="50"/>
  <c r="O230" i="50"/>
  <c r="Q229" i="50"/>
  <c r="O229" i="50"/>
  <c r="Q228" i="50"/>
  <c r="O228" i="50"/>
  <c r="Q227" i="50"/>
  <c r="O227" i="50"/>
  <c r="Q226" i="50"/>
  <c r="O226" i="50"/>
  <c r="Q225" i="50"/>
  <c r="O225" i="50"/>
  <c r="Q224" i="50"/>
  <c r="O224" i="50"/>
  <c r="Q223" i="50"/>
  <c r="O223" i="50"/>
  <c r="Q222" i="50"/>
  <c r="O222" i="50"/>
  <c r="Q221" i="50"/>
  <c r="O221" i="50"/>
  <c r="Q220" i="50"/>
  <c r="O220" i="50"/>
  <c r="Q219" i="50"/>
  <c r="O219" i="50"/>
  <c r="Q218" i="50"/>
  <c r="O218" i="50"/>
  <c r="Q217" i="50"/>
  <c r="O217" i="50"/>
  <c r="Q216" i="50"/>
  <c r="O216" i="50"/>
  <c r="Q215" i="50"/>
  <c r="O215" i="50"/>
  <c r="Q214" i="50"/>
  <c r="O214" i="50"/>
  <c r="Q213" i="50"/>
  <c r="O213" i="50"/>
  <c r="Q212" i="50"/>
  <c r="O212" i="50"/>
  <c r="Q211" i="50"/>
  <c r="O211" i="50"/>
  <c r="Q210" i="50"/>
  <c r="O210" i="50"/>
  <c r="Q209" i="50"/>
  <c r="O209" i="50"/>
  <c r="Q208" i="50"/>
  <c r="O208" i="50"/>
  <c r="Q207" i="50"/>
  <c r="O207" i="50"/>
  <c r="Q206" i="50"/>
  <c r="O206" i="50"/>
  <c r="Q205" i="50"/>
  <c r="O205" i="50"/>
  <c r="Q204" i="50"/>
  <c r="O204" i="50"/>
  <c r="Q203" i="50"/>
  <c r="O203" i="50"/>
  <c r="Q202" i="50"/>
  <c r="O202" i="50"/>
  <c r="Q201" i="50"/>
  <c r="O201" i="50"/>
  <c r="Q200" i="50"/>
  <c r="O200" i="50"/>
  <c r="Q199" i="50"/>
  <c r="O199" i="50"/>
  <c r="Q198" i="50"/>
  <c r="O198" i="50"/>
  <c r="Q197" i="50"/>
  <c r="O197" i="50"/>
  <c r="Q196" i="50"/>
  <c r="O196" i="50"/>
  <c r="Q195" i="50"/>
  <c r="O195" i="50"/>
  <c r="Q194" i="50"/>
  <c r="O194" i="50"/>
  <c r="Q193" i="50"/>
  <c r="O193" i="50"/>
  <c r="Q192" i="50"/>
  <c r="O192" i="50"/>
  <c r="Q191" i="50"/>
  <c r="O191" i="50"/>
  <c r="Q190" i="50"/>
  <c r="O190" i="50"/>
  <c r="Q189" i="50"/>
  <c r="O189" i="50"/>
  <c r="Q188" i="50"/>
  <c r="O188" i="50"/>
  <c r="Q187" i="50"/>
  <c r="O187" i="50"/>
  <c r="Q186" i="50"/>
  <c r="O186" i="50"/>
  <c r="Q185" i="50"/>
  <c r="O185" i="50"/>
  <c r="Q184" i="50"/>
  <c r="O184" i="50"/>
  <c r="Q183" i="50"/>
  <c r="O183" i="50"/>
  <c r="Q182" i="50"/>
  <c r="O182" i="50"/>
  <c r="Q181" i="50"/>
  <c r="O181" i="50"/>
  <c r="Q180" i="50"/>
  <c r="O180" i="50"/>
  <c r="Q179" i="50"/>
  <c r="O179" i="50"/>
  <c r="Q178" i="50"/>
  <c r="O178" i="50"/>
  <c r="Q177" i="50"/>
  <c r="O177" i="50"/>
  <c r="Q176" i="50"/>
  <c r="O176" i="50"/>
  <c r="Q175" i="50"/>
  <c r="O175" i="50"/>
  <c r="Q174" i="50"/>
  <c r="O174" i="50"/>
  <c r="Q173" i="50"/>
  <c r="O173" i="50"/>
  <c r="Q172" i="50"/>
  <c r="O172" i="50"/>
  <c r="Q171" i="50"/>
  <c r="O171" i="50"/>
  <c r="Q170" i="50"/>
  <c r="O170" i="50"/>
  <c r="Q169" i="50"/>
  <c r="O169" i="50"/>
  <c r="Q168" i="50"/>
  <c r="O168" i="50"/>
  <c r="Q167" i="50"/>
  <c r="O167" i="50"/>
  <c r="Q166" i="50"/>
  <c r="O166" i="50"/>
  <c r="Q165" i="50"/>
  <c r="O165" i="50"/>
  <c r="Q164" i="50"/>
  <c r="O164" i="50"/>
  <c r="Q163" i="50"/>
  <c r="O163" i="50"/>
  <c r="Q162" i="50"/>
  <c r="O162" i="50"/>
  <c r="Q161" i="50"/>
  <c r="O161" i="50"/>
  <c r="Q160" i="50"/>
  <c r="O160" i="50"/>
  <c r="Q159" i="50"/>
  <c r="O159" i="50"/>
  <c r="Q158" i="50"/>
  <c r="O158" i="50"/>
  <c r="Q157" i="50"/>
  <c r="O157" i="50"/>
  <c r="Q156" i="50"/>
  <c r="O156" i="50"/>
  <c r="Q155" i="50"/>
  <c r="O155" i="50"/>
  <c r="Q154" i="50"/>
  <c r="O154" i="50"/>
  <c r="Q153" i="50"/>
  <c r="O153" i="50"/>
  <c r="Q152" i="50"/>
  <c r="O152" i="50"/>
  <c r="Q151" i="50"/>
  <c r="O151" i="50"/>
  <c r="Q150" i="50"/>
  <c r="O150" i="50"/>
  <c r="Q149" i="50"/>
  <c r="O149" i="50"/>
  <c r="Q148" i="50"/>
  <c r="O148" i="50"/>
  <c r="Q147" i="50"/>
  <c r="O147" i="50"/>
  <c r="Q146" i="50"/>
  <c r="O146" i="50"/>
  <c r="Q145" i="50"/>
  <c r="O145" i="50"/>
  <c r="Q144" i="50"/>
  <c r="O144" i="50"/>
  <c r="Q143" i="50"/>
  <c r="O143" i="50"/>
  <c r="Q142" i="50"/>
  <c r="O142" i="50"/>
  <c r="Q141" i="50"/>
  <c r="O141" i="50"/>
  <c r="Q140" i="50"/>
  <c r="O140" i="50"/>
  <c r="Q139" i="50"/>
  <c r="O139" i="50"/>
  <c r="Q138" i="50"/>
  <c r="O138" i="50"/>
  <c r="Q137" i="50"/>
  <c r="O137" i="50"/>
  <c r="Q136" i="50"/>
  <c r="O136" i="50"/>
  <c r="Q135" i="50"/>
  <c r="O135" i="50"/>
  <c r="Q134" i="50"/>
  <c r="O134" i="50"/>
  <c r="Q133" i="50"/>
  <c r="O133" i="50"/>
  <c r="Q132" i="50"/>
  <c r="O132" i="50"/>
  <c r="Q131" i="50"/>
  <c r="O131" i="50"/>
  <c r="Q130" i="50"/>
  <c r="O130" i="50"/>
  <c r="Q129" i="50"/>
  <c r="O129" i="50"/>
  <c r="Q128" i="50"/>
  <c r="O128" i="50"/>
  <c r="Q127" i="50"/>
  <c r="O127" i="50"/>
  <c r="Q126" i="50"/>
  <c r="O126" i="50"/>
  <c r="Q125" i="50"/>
  <c r="O125" i="50"/>
  <c r="Q124" i="50"/>
  <c r="O124" i="50"/>
  <c r="Q123" i="50"/>
  <c r="O123" i="50"/>
  <c r="Q122" i="50"/>
  <c r="O122" i="50"/>
  <c r="Q121" i="50"/>
  <c r="O121" i="50"/>
  <c r="Q120" i="50"/>
  <c r="O120" i="50"/>
  <c r="Q119" i="50"/>
  <c r="O119" i="50"/>
  <c r="Q118" i="50"/>
  <c r="O118" i="50"/>
  <c r="Q117" i="50"/>
  <c r="O117" i="50"/>
  <c r="Q116" i="50"/>
  <c r="O116" i="50"/>
  <c r="Q115" i="50"/>
  <c r="O115" i="50"/>
  <c r="Q114" i="50"/>
  <c r="O114" i="50"/>
  <c r="Q113" i="50"/>
  <c r="O113" i="50"/>
  <c r="Q112" i="50"/>
  <c r="O112" i="50"/>
  <c r="Q111" i="50"/>
  <c r="O111" i="50"/>
  <c r="Q110" i="50"/>
  <c r="O110" i="50"/>
  <c r="Q109" i="50"/>
  <c r="O109" i="50"/>
  <c r="Q108" i="50"/>
  <c r="O108" i="50"/>
  <c r="Q107" i="50"/>
  <c r="O107" i="50"/>
  <c r="Q106" i="50"/>
  <c r="O106" i="50"/>
  <c r="Q105" i="50"/>
  <c r="O105" i="50"/>
  <c r="Q104" i="50"/>
  <c r="O104" i="50"/>
  <c r="Q103" i="50"/>
  <c r="O103" i="50"/>
  <c r="Q102" i="50"/>
  <c r="O102" i="50"/>
  <c r="Q101" i="50"/>
  <c r="O101" i="50"/>
  <c r="Q100" i="50"/>
  <c r="O100" i="50"/>
  <c r="Q99" i="50"/>
  <c r="O99" i="50"/>
  <c r="Q98" i="50"/>
  <c r="O98" i="50"/>
  <c r="Q97" i="50"/>
  <c r="O97" i="50"/>
  <c r="Q96" i="50"/>
  <c r="O96" i="50"/>
  <c r="Q95" i="50"/>
  <c r="O95" i="50"/>
  <c r="Q94" i="50"/>
  <c r="O94" i="50"/>
  <c r="Q93" i="50"/>
  <c r="O93" i="50"/>
  <c r="Q92" i="50"/>
  <c r="O92" i="50"/>
  <c r="Q91" i="50"/>
  <c r="O91" i="50"/>
  <c r="Q90" i="50"/>
  <c r="O90" i="50"/>
  <c r="Q89" i="50"/>
  <c r="O89" i="50"/>
  <c r="Q88" i="50"/>
  <c r="O88" i="50"/>
  <c r="Q87" i="50"/>
  <c r="O87" i="50"/>
  <c r="Q86" i="50"/>
  <c r="O86" i="50"/>
  <c r="Q85" i="50"/>
  <c r="O85" i="50"/>
  <c r="Q84" i="50"/>
  <c r="O84" i="50"/>
  <c r="Q83" i="50"/>
  <c r="O83" i="50"/>
  <c r="Q82" i="50"/>
  <c r="O82" i="50"/>
  <c r="Q81" i="50"/>
  <c r="O81" i="50"/>
  <c r="Q80" i="50"/>
  <c r="O80" i="50"/>
  <c r="Q79" i="50"/>
  <c r="O79" i="50"/>
  <c r="Q78" i="50"/>
  <c r="O78" i="50"/>
  <c r="Q77" i="50"/>
  <c r="O77" i="50"/>
  <c r="Q76" i="50"/>
  <c r="O76" i="50"/>
  <c r="Q75" i="50"/>
  <c r="O75" i="50"/>
  <c r="Q74" i="50"/>
  <c r="O74" i="50"/>
  <c r="Q73" i="50"/>
  <c r="O73" i="50"/>
  <c r="Q72" i="50"/>
  <c r="O72" i="50"/>
  <c r="Q71" i="50"/>
  <c r="O71" i="50"/>
  <c r="Q70" i="50"/>
  <c r="O70" i="50"/>
  <c r="Q69" i="50"/>
  <c r="O69" i="50"/>
  <c r="Q68" i="50"/>
  <c r="O68" i="50"/>
  <c r="Q67" i="50"/>
  <c r="O67" i="50"/>
  <c r="Q66" i="50"/>
  <c r="O66" i="50"/>
  <c r="Q65" i="50"/>
  <c r="O65" i="50"/>
  <c r="Q64" i="50"/>
  <c r="O64" i="50"/>
  <c r="Q63" i="50"/>
  <c r="O63" i="50"/>
  <c r="Q62" i="50"/>
  <c r="O62" i="50"/>
  <c r="Q61" i="50"/>
  <c r="O61" i="50"/>
  <c r="Q60" i="50"/>
  <c r="O60" i="50"/>
  <c r="Q59" i="50"/>
  <c r="O59" i="50"/>
  <c r="Q58" i="50"/>
  <c r="O58" i="50"/>
  <c r="Q57" i="50"/>
  <c r="O57" i="50"/>
  <c r="Q56" i="50"/>
  <c r="O56" i="50"/>
  <c r="Q55" i="50"/>
  <c r="O55" i="50"/>
  <c r="Q54" i="50"/>
  <c r="O54" i="50"/>
  <c r="Q53" i="50"/>
  <c r="O53" i="50"/>
  <c r="Q52" i="50"/>
  <c r="O52" i="50"/>
  <c r="Q51" i="50"/>
  <c r="O51" i="50"/>
  <c r="Q50" i="50"/>
  <c r="O50" i="50"/>
  <c r="Q49" i="50"/>
  <c r="O49" i="50"/>
  <c r="Q48" i="50"/>
  <c r="O48" i="50"/>
  <c r="Q47" i="50"/>
  <c r="O47" i="50"/>
  <c r="Q46" i="50"/>
  <c r="O46" i="50"/>
  <c r="Q45" i="50"/>
  <c r="O45" i="50"/>
  <c r="Q44" i="50"/>
  <c r="O44" i="50"/>
  <c r="Q43" i="50"/>
  <c r="O43" i="50"/>
  <c r="Q42" i="50"/>
  <c r="O42" i="50"/>
  <c r="Q41" i="50"/>
  <c r="O41" i="50"/>
  <c r="Q40" i="50"/>
  <c r="O40" i="50"/>
  <c r="Q39" i="50"/>
  <c r="O39" i="50"/>
  <c r="Q38" i="50"/>
  <c r="O38" i="50"/>
  <c r="Q37" i="50"/>
  <c r="O37" i="50"/>
  <c r="Q36" i="50"/>
  <c r="O36" i="50"/>
  <c r="Q35" i="50"/>
  <c r="O35" i="50"/>
  <c r="Q34" i="50"/>
  <c r="O34" i="50"/>
  <c r="Q33" i="50"/>
  <c r="O33" i="50"/>
  <c r="Q32" i="50"/>
  <c r="O32" i="50"/>
  <c r="Q31" i="50"/>
  <c r="O31" i="50"/>
  <c r="Q30" i="50"/>
  <c r="O30" i="50"/>
  <c r="Q29" i="50"/>
  <c r="O29" i="50"/>
  <c r="Q28" i="50"/>
  <c r="O28" i="50"/>
  <c r="Q27" i="50"/>
  <c r="O27" i="50"/>
  <c r="Q26" i="50"/>
  <c r="O26" i="50"/>
  <c r="Q25" i="50"/>
  <c r="O25" i="50"/>
  <c r="Q24" i="50"/>
  <c r="O24" i="50"/>
  <c r="Q23" i="50"/>
  <c r="O23" i="50"/>
  <c r="Q22" i="50"/>
  <c r="O22" i="50"/>
  <c r="Q21" i="50"/>
  <c r="O21" i="50"/>
  <c r="Q20" i="50"/>
  <c r="O20" i="50"/>
  <c r="Q514" i="49"/>
  <c r="O514" i="49"/>
  <c r="Q513" i="49"/>
  <c r="O513" i="49"/>
  <c r="Q512" i="49"/>
  <c r="O512" i="49"/>
  <c r="Q511" i="49"/>
  <c r="O511" i="49"/>
  <c r="Q510" i="49"/>
  <c r="O510" i="49"/>
  <c r="Q509" i="49"/>
  <c r="O509" i="49"/>
  <c r="Q508" i="49"/>
  <c r="O508" i="49"/>
  <c r="Q507" i="49"/>
  <c r="O507" i="49"/>
  <c r="Q506" i="49"/>
  <c r="O506" i="49"/>
  <c r="Q505" i="49"/>
  <c r="O505" i="49"/>
  <c r="Q504" i="49"/>
  <c r="O504" i="49"/>
  <c r="Q503" i="49"/>
  <c r="O503" i="49"/>
  <c r="Q502" i="49"/>
  <c r="O502" i="49"/>
  <c r="Q501" i="49"/>
  <c r="O501" i="49"/>
  <c r="Q500" i="49"/>
  <c r="O500" i="49"/>
  <c r="Q499" i="49"/>
  <c r="O499" i="49"/>
  <c r="Q498" i="49"/>
  <c r="O498" i="49"/>
  <c r="Q497" i="49"/>
  <c r="O497" i="49"/>
  <c r="Q496" i="49"/>
  <c r="O496" i="49"/>
  <c r="Q495" i="49"/>
  <c r="O495" i="49"/>
  <c r="Q494" i="49"/>
  <c r="O494" i="49"/>
  <c r="Q493" i="49"/>
  <c r="O493" i="49"/>
  <c r="Q492" i="49"/>
  <c r="O492" i="49"/>
  <c r="Q491" i="49"/>
  <c r="O491" i="49"/>
  <c r="Q490" i="49"/>
  <c r="O490" i="49"/>
  <c r="Q489" i="49"/>
  <c r="O489" i="49"/>
  <c r="Q488" i="49"/>
  <c r="O488" i="49"/>
  <c r="Q487" i="49"/>
  <c r="O487" i="49"/>
  <c r="Q486" i="49"/>
  <c r="O486" i="49"/>
  <c r="Q485" i="49"/>
  <c r="O485" i="49"/>
  <c r="Q484" i="49"/>
  <c r="O484" i="49"/>
  <c r="Q483" i="49"/>
  <c r="O483" i="49"/>
  <c r="Q482" i="49"/>
  <c r="O482" i="49"/>
  <c r="Q481" i="49"/>
  <c r="O481" i="49"/>
  <c r="Q480" i="49"/>
  <c r="O480" i="49"/>
  <c r="Q479" i="49"/>
  <c r="O479" i="49"/>
  <c r="Q478" i="49"/>
  <c r="O478" i="49"/>
  <c r="Q477" i="49"/>
  <c r="O477" i="49"/>
  <c r="Q476" i="49"/>
  <c r="O476" i="49"/>
  <c r="Q475" i="49"/>
  <c r="O475" i="49"/>
  <c r="Q474" i="49"/>
  <c r="O474" i="49"/>
  <c r="Q473" i="49"/>
  <c r="O473" i="49"/>
  <c r="Q472" i="49"/>
  <c r="O472" i="49"/>
  <c r="Q471" i="49"/>
  <c r="O471" i="49"/>
  <c r="Q470" i="49"/>
  <c r="O470" i="49"/>
  <c r="Q469" i="49"/>
  <c r="O469" i="49"/>
  <c r="Q468" i="49"/>
  <c r="O468" i="49"/>
  <c r="Q467" i="49"/>
  <c r="O467" i="49"/>
  <c r="Q466" i="49"/>
  <c r="O466" i="49"/>
  <c r="Q465" i="49"/>
  <c r="O465" i="49"/>
  <c r="Q464" i="49"/>
  <c r="O464" i="49"/>
  <c r="Q463" i="49"/>
  <c r="O463" i="49"/>
  <c r="Q462" i="49"/>
  <c r="O462" i="49"/>
  <c r="Q461" i="49"/>
  <c r="O461" i="49"/>
  <c r="Q460" i="49"/>
  <c r="O460" i="49"/>
  <c r="Q459" i="49"/>
  <c r="O459" i="49"/>
  <c r="Q458" i="49"/>
  <c r="O458" i="49"/>
  <c r="Q457" i="49"/>
  <c r="O457" i="49"/>
  <c r="Q456" i="49"/>
  <c r="O456" i="49"/>
  <c r="Q455" i="49"/>
  <c r="O455" i="49"/>
  <c r="Q454" i="49"/>
  <c r="O454" i="49"/>
  <c r="Q453" i="49"/>
  <c r="O453" i="49"/>
  <c r="Q452" i="49"/>
  <c r="O452" i="49"/>
  <c r="Q451" i="49"/>
  <c r="O451" i="49"/>
  <c r="Q450" i="49"/>
  <c r="O450" i="49"/>
  <c r="Q449" i="49"/>
  <c r="O449" i="49"/>
  <c r="Q448" i="49"/>
  <c r="O448" i="49"/>
  <c r="Q447" i="49"/>
  <c r="O447" i="49"/>
  <c r="Q446" i="49"/>
  <c r="O446" i="49"/>
  <c r="Q445" i="49"/>
  <c r="O445" i="49"/>
  <c r="Q444" i="49"/>
  <c r="O444" i="49"/>
  <c r="Q443" i="49"/>
  <c r="O443" i="49"/>
  <c r="Q442" i="49"/>
  <c r="O442" i="49"/>
  <c r="Q441" i="49"/>
  <c r="O441" i="49"/>
  <c r="Q440" i="49"/>
  <c r="O440" i="49"/>
  <c r="Q439" i="49"/>
  <c r="O439" i="49"/>
  <c r="Q438" i="49"/>
  <c r="O438" i="49"/>
  <c r="Q437" i="49"/>
  <c r="O437" i="49"/>
  <c r="Q436" i="49"/>
  <c r="O436" i="49"/>
  <c r="Q435" i="49"/>
  <c r="O435" i="49"/>
  <c r="Q434" i="49"/>
  <c r="O434" i="49"/>
  <c r="Q433" i="49"/>
  <c r="O433" i="49"/>
  <c r="Q432" i="49"/>
  <c r="O432" i="49"/>
  <c r="Q431" i="49"/>
  <c r="O431" i="49"/>
  <c r="Q430" i="49"/>
  <c r="O430" i="49"/>
  <c r="Q429" i="49"/>
  <c r="O429" i="49"/>
  <c r="Q428" i="49"/>
  <c r="O428" i="49"/>
  <c r="Q427" i="49"/>
  <c r="O427" i="49"/>
  <c r="Q426" i="49"/>
  <c r="O426" i="49"/>
  <c r="Q425" i="49"/>
  <c r="O425" i="49"/>
  <c r="Q424" i="49"/>
  <c r="O424" i="49"/>
  <c r="Q423" i="49"/>
  <c r="O423" i="49"/>
  <c r="Q422" i="49"/>
  <c r="O422" i="49"/>
  <c r="Q421" i="49"/>
  <c r="O421" i="49"/>
  <c r="Q420" i="49"/>
  <c r="O420" i="49"/>
  <c r="Q419" i="49"/>
  <c r="O419" i="49"/>
  <c r="Q418" i="49"/>
  <c r="O418" i="49"/>
  <c r="Q417" i="49"/>
  <c r="O417" i="49"/>
  <c r="Q416" i="49"/>
  <c r="O416" i="49"/>
  <c r="Q415" i="49"/>
  <c r="O415" i="49"/>
  <c r="Q414" i="49"/>
  <c r="O414" i="49"/>
  <c r="Q413" i="49"/>
  <c r="O413" i="49"/>
  <c r="Q412" i="49"/>
  <c r="O412" i="49"/>
  <c r="Q411" i="49"/>
  <c r="O411" i="49"/>
  <c r="Q410" i="49"/>
  <c r="O410" i="49"/>
  <c r="Q409" i="49"/>
  <c r="O409" i="49"/>
  <c r="Q408" i="49"/>
  <c r="O408" i="49"/>
  <c r="Q407" i="49"/>
  <c r="O407" i="49"/>
  <c r="Q406" i="49"/>
  <c r="O406" i="49"/>
  <c r="Q405" i="49"/>
  <c r="O405" i="49"/>
  <c r="Q404" i="49"/>
  <c r="O404" i="49"/>
  <c r="Q403" i="49"/>
  <c r="O403" i="49"/>
  <c r="Q402" i="49"/>
  <c r="O402" i="49"/>
  <c r="Q401" i="49"/>
  <c r="O401" i="49"/>
  <c r="Q400" i="49"/>
  <c r="O400" i="49"/>
  <c r="Q399" i="49"/>
  <c r="O399" i="49"/>
  <c r="Q398" i="49"/>
  <c r="O398" i="49"/>
  <c r="Q397" i="49"/>
  <c r="O397" i="49"/>
  <c r="Q396" i="49"/>
  <c r="O396" i="49"/>
  <c r="Q395" i="49"/>
  <c r="O395" i="49"/>
  <c r="Q394" i="49"/>
  <c r="O394" i="49"/>
  <c r="Q393" i="49"/>
  <c r="O393" i="49"/>
  <c r="Q392" i="49"/>
  <c r="O392" i="49"/>
  <c r="Q391" i="49"/>
  <c r="O391" i="49"/>
  <c r="Q390" i="49"/>
  <c r="O390" i="49"/>
  <c r="Q389" i="49"/>
  <c r="O389" i="49"/>
  <c r="Q388" i="49"/>
  <c r="O388" i="49"/>
  <c r="Q387" i="49"/>
  <c r="O387" i="49"/>
  <c r="Q386" i="49"/>
  <c r="O386" i="49"/>
  <c r="Q385" i="49"/>
  <c r="O385" i="49"/>
  <c r="Q384" i="49"/>
  <c r="O384" i="49"/>
  <c r="Q383" i="49"/>
  <c r="O383" i="49"/>
  <c r="Q382" i="49"/>
  <c r="O382" i="49"/>
  <c r="Q381" i="49"/>
  <c r="O381" i="49"/>
  <c r="Q380" i="49"/>
  <c r="O380" i="49"/>
  <c r="Q379" i="49"/>
  <c r="O379" i="49"/>
  <c r="Q378" i="49"/>
  <c r="O378" i="49"/>
  <c r="Q377" i="49"/>
  <c r="O377" i="49"/>
  <c r="Q376" i="49"/>
  <c r="O376" i="49"/>
  <c r="Q375" i="49"/>
  <c r="O375" i="49"/>
  <c r="Q374" i="49"/>
  <c r="O374" i="49"/>
  <c r="Q373" i="49"/>
  <c r="O373" i="49"/>
  <c r="Q372" i="49"/>
  <c r="O372" i="49"/>
  <c r="Q371" i="49"/>
  <c r="O371" i="49"/>
  <c r="Q370" i="49"/>
  <c r="O370" i="49"/>
  <c r="Q369" i="49"/>
  <c r="O369" i="49"/>
  <c r="Q368" i="49"/>
  <c r="O368" i="49"/>
  <c r="Q367" i="49"/>
  <c r="O367" i="49"/>
  <c r="Q366" i="49"/>
  <c r="O366" i="49"/>
  <c r="Q365" i="49"/>
  <c r="O365" i="49"/>
  <c r="Q364" i="49"/>
  <c r="O364" i="49"/>
  <c r="Q363" i="49"/>
  <c r="O363" i="49"/>
  <c r="Q362" i="49"/>
  <c r="O362" i="49"/>
  <c r="Q361" i="49"/>
  <c r="O361" i="49"/>
  <c r="Q360" i="49"/>
  <c r="O360" i="49"/>
  <c r="Q359" i="49"/>
  <c r="O359" i="49"/>
  <c r="Q358" i="49"/>
  <c r="O358" i="49"/>
  <c r="Q357" i="49"/>
  <c r="O357" i="49"/>
  <c r="Q356" i="49"/>
  <c r="O356" i="49"/>
  <c r="Q355" i="49"/>
  <c r="O355" i="49"/>
  <c r="Q354" i="49"/>
  <c r="O354" i="49"/>
  <c r="Q353" i="49"/>
  <c r="O353" i="49"/>
  <c r="Q352" i="49"/>
  <c r="O352" i="49"/>
  <c r="Q351" i="49"/>
  <c r="O351" i="49"/>
  <c r="Q350" i="49"/>
  <c r="O350" i="49"/>
  <c r="Q349" i="49"/>
  <c r="O349" i="49"/>
  <c r="Q348" i="49"/>
  <c r="O348" i="49"/>
  <c r="Q347" i="49"/>
  <c r="O347" i="49"/>
  <c r="Q346" i="49"/>
  <c r="O346" i="49"/>
  <c r="Q345" i="49"/>
  <c r="O345" i="49"/>
  <c r="Q344" i="49"/>
  <c r="O344" i="49"/>
  <c r="Q343" i="49"/>
  <c r="O343" i="49"/>
  <c r="Q342" i="49"/>
  <c r="O342" i="49"/>
  <c r="Q341" i="49"/>
  <c r="O341" i="49"/>
  <c r="Q340" i="49"/>
  <c r="O340" i="49"/>
  <c r="Q339" i="49"/>
  <c r="O339" i="49"/>
  <c r="Q338" i="49"/>
  <c r="O338" i="49"/>
  <c r="Q337" i="49"/>
  <c r="O337" i="49"/>
  <c r="Q336" i="49"/>
  <c r="O336" i="49"/>
  <c r="Q335" i="49"/>
  <c r="O335" i="49"/>
  <c r="Q334" i="49"/>
  <c r="O334" i="49"/>
  <c r="Q333" i="49"/>
  <c r="O333" i="49"/>
  <c r="Q332" i="49"/>
  <c r="O332" i="49"/>
  <c r="Q331" i="49"/>
  <c r="O331" i="49"/>
  <c r="Q330" i="49"/>
  <c r="O330" i="49"/>
  <c r="Q329" i="49"/>
  <c r="O329" i="49"/>
  <c r="Q328" i="49"/>
  <c r="O328" i="49"/>
  <c r="Q327" i="49"/>
  <c r="O327" i="49"/>
  <c r="Q326" i="49"/>
  <c r="O326" i="49"/>
  <c r="Q325" i="49"/>
  <c r="O325" i="49"/>
  <c r="Q324" i="49"/>
  <c r="O324" i="49"/>
  <c r="Q323" i="49"/>
  <c r="O323" i="49"/>
  <c r="Q322" i="49"/>
  <c r="O322" i="49"/>
  <c r="Q321" i="49"/>
  <c r="O321" i="49"/>
  <c r="Q320" i="49"/>
  <c r="O320" i="49"/>
  <c r="Q319" i="49"/>
  <c r="O319" i="49"/>
  <c r="Q318" i="49"/>
  <c r="O318" i="49"/>
  <c r="Q317" i="49"/>
  <c r="O317" i="49"/>
  <c r="Q316" i="49"/>
  <c r="O316" i="49"/>
  <c r="Q315" i="49"/>
  <c r="O315" i="49"/>
  <c r="Q314" i="49"/>
  <c r="O314" i="49"/>
  <c r="Q313" i="49"/>
  <c r="O313" i="49"/>
  <c r="Q312" i="49"/>
  <c r="O312" i="49"/>
  <c r="Q311" i="49"/>
  <c r="O311" i="49"/>
  <c r="Q310" i="49"/>
  <c r="O310" i="49"/>
  <c r="Q309" i="49"/>
  <c r="O309" i="49"/>
  <c r="Q308" i="49"/>
  <c r="O308" i="49"/>
  <c r="Q307" i="49"/>
  <c r="O307" i="49"/>
  <c r="Q306" i="49"/>
  <c r="O306" i="49"/>
  <c r="Q305" i="49"/>
  <c r="O305" i="49"/>
  <c r="Q304" i="49"/>
  <c r="O304" i="49"/>
  <c r="Q303" i="49"/>
  <c r="O303" i="49"/>
  <c r="Q302" i="49"/>
  <c r="O302" i="49"/>
  <c r="Q301" i="49"/>
  <c r="O301" i="49"/>
  <c r="Q300" i="49"/>
  <c r="O300" i="49"/>
  <c r="Q299" i="49"/>
  <c r="O299" i="49"/>
  <c r="Q298" i="49"/>
  <c r="O298" i="49"/>
  <c r="Q297" i="49"/>
  <c r="O297" i="49"/>
  <c r="Q296" i="49"/>
  <c r="O296" i="49"/>
  <c r="Q295" i="49"/>
  <c r="O295" i="49"/>
  <c r="Q294" i="49"/>
  <c r="O294" i="49"/>
  <c r="Q293" i="49"/>
  <c r="O293" i="49"/>
  <c r="Q292" i="49"/>
  <c r="O292" i="49"/>
  <c r="Q291" i="49"/>
  <c r="O291" i="49"/>
  <c r="Q290" i="49"/>
  <c r="O290" i="49"/>
  <c r="Q289" i="49"/>
  <c r="O289" i="49"/>
  <c r="Q288" i="49"/>
  <c r="O288" i="49"/>
  <c r="Q287" i="49"/>
  <c r="O287" i="49"/>
  <c r="Q286" i="49"/>
  <c r="O286" i="49"/>
  <c r="Q285" i="49"/>
  <c r="O285" i="49"/>
  <c r="Q284" i="49"/>
  <c r="O284" i="49"/>
  <c r="Q283" i="49"/>
  <c r="O283" i="49"/>
  <c r="Q282" i="49"/>
  <c r="O282" i="49"/>
  <c r="Q281" i="49"/>
  <c r="O281" i="49"/>
  <c r="Q280" i="49"/>
  <c r="O280" i="49"/>
  <c r="Q279" i="49"/>
  <c r="O279" i="49"/>
  <c r="Q278" i="49"/>
  <c r="O278" i="49"/>
  <c r="Q277" i="49"/>
  <c r="O277" i="49"/>
  <c r="Q276" i="49"/>
  <c r="O276" i="49"/>
  <c r="Q275" i="49"/>
  <c r="O275" i="49"/>
  <c r="Q274" i="49"/>
  <c r="O274" i="49"/>
  <c r="Q273" i="49"/>
  <c r="O273" i="49"/>
  <c r="Q272" i="49"/>
  <c r="O272" i="49"/>
  <c r="Q271" i="49"/>
  <c r="O271" i="49"/>
  <c r="Q270" i="49"/>
  <c r="O270" i="49"/>
  <c r="Q269" i="49"/>
  <c r="O269" i="49"/>
  <c r="Q268" i="49"/>
  <c r="O268" i="49"/>
  <c r="Q267" i="49"/>
  <c r="O267" i="49"/>
  <c r="Q266" i="49"/>
  <c r="O266" i="49"/>
  <c r="Q265" i="49"/>
  <c r="O265" i="49"/>
  <c r="Q264" i="49"/>
  <c r="O264" i="49"/>
  <c r="Q263" i="49"/>
  <c r="O263" i="49"/>
  <c r="Q262" i="49"/>
  <c r="O262" i="49"/>
  <c r="Q261" i="49"/>
  <c r="O261" i="49"/>
  <c r="Q260" i="49"/>
  <c r="O260" i="49"/>
  <c r="Q259" i="49"/>
  <c r="O259" i="49"/>
  <c r="Q258" i="49"/>
  <c r="O258" i="49"/>
  <c r="Q257" i="49"/>
  <c r="O257" i="49"/>
  <c r="Q256" i="49"/>
  <c r="O256" i="49"/>
  <c r="Q255" i="49"/>
  <c r="O255" i="49"/>
  <c r="Q254" i="49"/>
  <c r="O254" i="49"/>
  <c r="Q253" i="49"/>
  <c r="O253" i="49"/>
  <c r="Q252" i="49"/>
  <c r="O252" i="49"/>
  <c r="Q251" i="49"/>
  <c r="O251" i="49"/>
  <c r="Q250" i="49"/>
  <c r="O250" i="49"/>
  <c r="Q249" i="49"/>
  <c r="O249" i="49"/>
  <c r="Q248" i="49"/>
  <c r="O248" i="49"/>
  <c r="Q247" i="49"/>
  <c r="O247" i="49"/>
  <c r="Q246" i="49"/>
  <c r="O246" i="49"/>
  <c r="Q245" i="49"/>
  <c r="O245" i="49"/>
  <c r="Q244" i="49"/>
  <c r="O244" i="49"/>
  <c r="Q243" i="49"/>
  <c r="O243" i="49"/>
  <c r="Q242" i="49"/>
  <c r="O242" i="49"/>
  <c r="Q241" i="49"/>
  <c r="O241" i="49"/>
  <c r="Q240" i="49"/>
  <c r="O240" i="49"/>
  <c r="Q239" i="49"/>
  <c r="O239" i="49"/>
  <c r="Q238" i="49"/>
  <c r="O238" i="49"/>
  <c r="Q237" i="49"/>
  <c r="O237" i="49"/>
  <c r="Q236" i="49"/>
  <c r="O236" i="49"/>
  <c r="Q235" i="49"/>
  <c r="O235" i="49"/>
  <c r="Q234" i="49"/>
  <c r="O234" i="49"/>
  <c r="Q233" i="49"/>
  <c r="O233" i="49"/>
  <c r="Q232" i="49"/>
  <c r="O232" i="49"/>
  <c r="Q231" i="49"/>
  <c r="O231" i="49"/>
  <c r="Q230" i="49"/>
  <c r="O230" i="49"/>
  <c r="Q229" i="49"/>
  <c r="O229" i="49"/>
  <c r="Q228" i="49"/>
  <c r="O228" i="49"/>
  <c r="Q227" i="49"/>
  <c r="O227" i="49"/>
  <c r="Q226" i="49"/>
  <c r="O226" i="49"/>
  <c r="Q225" i="49"/>
  <c r="O225" i="49"/>
  <c r="Q224" i="49"/>
  <c r="O224" i="49"/>
  <c r="Q223" i="49"/>
  <c r="O223" i="49"/>
  <c r="Q222" i="49"/>
  <c r="O222" i="49"/>
  <c r="Q221" i="49"/>
  <c r="O221" i="49"/>
  <c r="Q220" i="49"/>
  <c r="O220" i="49"/>
  <c r="Q219" i="49"/>
  <c r="O219" i="49"/>
  <c r="Q218" i="49"/>
  <c r="O218" i="49"/>
  <c r="Q217" i="49"/>
  <c r="O217" i="49"/>
  <c r="Q216" i="49"/>
  <c r="O216" i="49"/>
  <c r="Q215" i="49"/>
  <c r="O215" i="49"/>
  <c r="Q214" i="49"/>
  <c r="O214" i="49"/>
  <c r="Q213" i="49"/>
  <c r="O213" i="49"/>
  <c r="Q212" i="49"/>
  <c r="O212" i="49"/>
  <c r="Q211" i="49"/>
  <c r="O211" i="49"/>
  <c r="Q210" i="49"/>
  <c r="O210" i="49"/>
  <c r="Q209" i="49"/>
  <c r="O209" i="49"/>
  <c r="Q208" i="49"/>
  <c r="O208" i="49"/>
  <c r="Q207" i="49"/>
  <c r="O207" i="49"/>
  <c r="Q206" i="49"/>
  <c r="O206" i="49"/>
  <c r="Q205" i="49"/>
  <c r="O205" i="49"/>
  <c r="Q204" i="49"/>
  <c r="O204" i="49"/>
  <c r="Q203" i="49"/>
  <c r="O203" i="49"/>
  <c r="Q202" i="49"/>
  <c r="O202" i="49"/>
  <c r="Q201" i="49"/>
  <c r="O201" i="49"/>
  <c r="Q200" i="49"/>
  <c r="O200" i="49"/>
  <c r="Q199" i="49"/>
  <c r="O199" i="49"/>
  <c r="Q198" i="49"/>
  <c r="O198" i="49"/>
  <c r="Q197" i="49"/>
  <c r="O197" i="49"/>
  <c r="Q196" i="49"/>
  <c r="O196" i="49"/>
  <c r="Q195" i="49"/>
  <c r="O195" i="49"/>
  <c r="Q194" i="49"/>
  <c r="O194" i="49"/>
  <c r="Q193" i="49"/>
  <c r="O193" i="49"/>
  <c r="Q192" i="49"/>
  <c r="O192" i="49"/>
  <c r="Q191" i="49"/>
  <c r="O191" i="49"/>
  <c r="Q190" i="49"/>
  <c r="O190" i="49"/>
  <c r="Q189" i="49"/>
  <c r="O189" i="49"/>
  <c r="Q188" i="49"/>
  <c r="O188" i="49"/>
  <c r="Q187" i="49"/>
  <c r="O187" i="49"/>
  <c r="Q186" i="49"/>
  <c r="O186" i="49"/>
  <c r="Q185" i="49"/>
  <c r="O185" i="49"/>
  <c r="Q184" i="49"/>
  <c r="O184" i="49"/>
  <c r="Q183" i="49"/>
  <c r="O183" i="49"/>
  <c r="Q182" i="49"/>
  <c r="O182" i="49"/>
  <c r="Q181" i="49"/>
  <c r="O181" i="49"/>
  <c r="Q180" i="49"/>
  <c r="O180" i="49"/>
  <c r="Q179" i="49"/>
  <c r="O179" i="49"/>
  <c r="Q178" i="49"/>
  <c r="O178" i="49"/>
  <c r="Q177" i="49"/>
  <c r="O177" i="49"/>
  <c r="Q176" i="49"/>
  <c r="O176" i="49"/>
  <c r="Q175" i="49"/>
  <c r="O175" i="49"/>
  <c r="Q174" i="49"/>
  <c r="O174" i="49"/>
  <c r="Q173" i="49"/>
  <c r="O173" i="49"/>
  <c r="Q172" i="49"/>
  <c r="O172" i="49"/>
  <c r="Q171" i="49"/>
  <c r="O171" i="49"/>
  <c r="Q170" i="49"/>
  <c r="O170" i="49"/>
  <c r="Q169" i="49"/>
  <c r="O169" i="49"/>
  <c r="Q168" i="49"/>
  <c r="O168" i="49"/>
  <c r="Q167" i="49"/>
  <c r="O167" i="49"/>
  <c r="Q166" i="49"/>
  <c r="O166" i="49"/>
  <c r="Q165" i="49"/>
  <c r="O165" i="49"/>
  <c r="Q164" i="49"/>
  <c r="O164" i="49"/>
  <c r="Q163" i="49"/>
  <c r="O163" i="49"/>
  <c r="Q162" i="49"/>
  <c r="O162" i="49"/>
  <c r="Q161" i="49"/>
  <c r="O161" i="49"/>
  <c r="Q160" i="49"/>
  <c r="O160" i="49"/>
  <c r="Q159" i="49"/>
  <c r="O159" i="49"/>
  <c r="Q158" i="49"/>
  <c r="O158" i="49"/>
  <c r="Q157" i="49"/>
  <c r="O157" i="49"/>
  <c r="Q156" i="49"/>
  <c r="O156" i="49"/>
  <c r="Q155" i="49"/>
  <c r="O155" i="49"/>
  <c r="Q154" i="49"/>
  <c r="O154" i="49"/>
  <c r="Q153" i="49"/>
  <c r="O153" i="49"/>
  <c r="Q152" i="49"/>
  <c r="O152" i="49"/>
  <c r="Q151" i="49"/>
  <c r="O151" i="49"/>
  <c r="Q150" i="49"/>
  <c r="O150" i="49"/>
  <c r="Q149" i="49"/>
  <c r="O149" i="49"/>
  <c r="Q148" i="49"/>
  <c r="O148" i="49"/>
  <c r="Q147" i="49"/>
  <c r="O147" i="49"/>
  <c r="Q146" i="49"/>
  <c r="O146" i="49"/>
  <c r="Q145" i="49"/>
  <c r="O145" i="49"/>
  <c r="Q144" i="49"/>
  <c r="O144" i="49"/>
  <c r="Q143" i="49"/>
  <c r="O143" i="49"/>
  <c r="Q142" i="49"/>
  <c r="O142" i="49"/>
  <c r="Q141" i="49"/>
  <c r="O141" i="49"/>
  <c r="Q140" i="49"/>
  <c r="O140" i="49"/>
  <c r="Q139" i="49"/>
  <c r="O139" i="49"/>
  <c r="Q138" i="49"/>
  <c r="O138" i="49"/>
  <c r="Q137" i="49"/>
  <c r="O137" i="49"/>
  <c r="Q136" i="49"/>
  <c r="O136" i="49"/>
  <c r="Q135" i="49"/>
  <c r="O135" i="49"/>
  <c r="Q134" i="49"/>
  <c r="O134" i="49"/>
  <c r="Q133" i="49"/>
  <c r="O133" i="49"/>
  <c r="Q132" i="49"/>
  <c r="O132" i="49"/>
  <c r="Q131" i="49"/>
  <c r="O131" i="49"/>
  <c r="Q130" i="49"/>
  <c r="O130" i="49"/>
  <c r="Q129" i="49"/>
  <c r="O129" i="49"/>
  <c r="Q128" i="49"/>
  <c r="O128" i="49"/>
  <c r="Q127" i="49"/>
  <c r="O127" i="49"/>
  <c r="Q126" i="49"/>
  <c r="O126" i="49"/>
  <c r="Q125" i="49"/>
  <c r="O125" i="49"/>
  <c r="Q124" i="49"/>
  <c r="O124" i="49"/>
  <c r="Q123" i="49"/>
  <c r="O123" i="49"/>
  <c r="Q122" i="49"/>
  <c r="O122" i="49"/>
  <c r="Q121" i="49"/>
  <c r="O121" i="49"/>
  <c r="Q120" i="49"/>
  <c r="O120" i="49"/>
  <c r="Q119" i="49"/>
  <c r="O119" i="49"/>
  <c r="Q118" i="49"/>
  <c r="O118" i="49"/>
  <c r="Q117" i="49"/>
  <c r="O117" i="49"/>
  <c r="Q116" i="49"/>
  <c r="O116" i="49"/>
  <c r="Q115" i="49"/>
  <c r="O115" i="49"/>
  <c r="Q114" i="49"/>
  <c r="O114" i="49"/>
  <c r="Q113" i="49"/>
  <c r="O113" i="49"/>
  <c r="Q112" i="49"/>
  <c r="O112" i="49"/>
  <c r="Q111" i="49"/>
  <c r="O111" i="49"/>
  <c r="Q110" i="49"/>
  <c r="O110" i="49"/>
  <c r="Q109" i="49"/>
  <c r="O109" i="49"/>
  <c r="Q108" i="49"/>
  <c r="O108" i="49"/>
  <c r="Q107" i="49"/>
  <c r="O107" i="49"/>
  <c r="Q106" i="49"/>
  <c r="O106" i="49"/>
  <c r="Q105" i="49"/>
  <c r="O105" i="49"/>
  <c r="Q104" i="49"/>
  <c r="O104" i="49"/>
  <c r="Q103" i="49"/>
  <c r="O103" i="49"/>
  <c r="Q102" i="49"/>
  <c r="O102" i="49"/>
  <c r="Q101" i="49"/>
  <c r="O101" i="49"/>
  <c r="Q100" i="49"/>
  <c r="O100" i="49"/>
  <c r="Q99" i="49"/>
  <c r="O99" i="49"/>
  <c r="Q98" i="49"/>
  <c r="O98" i="49"/>
  <c r="Q97" i="49"/>
  <c r="O97" i="49"/>
  <c r="Q96" i="49"/>
  <c r="O96" i="49"/>
  <c r="Q95" i="49"/>
  <c r="O95" i="49"/>
  <c r="Q94" i="49"/>
  <c r="O94" i="49"/>
  <c r="Q93" i="49"/>
  <c r="O93" i="49"/>
  <c r="Q92" i="49"/>
  <c r="O92" i="49"/>
  <c r="Q91" i="49"/>
  <c r="O91" i="49"/>
  <c r="Q90" i="49"/>
  <c r="O90" i="49"/>
  <c r="Q89" i="49"/>
  <c r="O89" i="49"/>
  <c r="Q88" i="49"/>
  <c r="O88" i="49"/>
  <c r="Q87" i="49"/>
  <c r="O87" i="49"/>
  <c r="Q86" i="49"/>
  <c r="O86" i="49"/>
  <c r="Q85" i="49"/>
  <c r="O85" i="49"/>
  <c r="Q84" i="49"/>
  <c r="O84" i="49"/>
  <c r="Q83" i="49"/>
  <c r="O83" i="49"/>
  <c r="Q82" i="49"/>
  <c r="O82" i="49"/>
  <c r="Q81" i="49"/>
  <c r="O81" i="49"/>
  <c r="Q80" i="49"/>
  <c r="O80" i="49"/>
  <c r="Q79" i="49"/>
  <c r="O79" i="49"/>
  <c r="Q78" i="49"/>
  <c r="O78" i="49"/>
  <c r="Q77" i="49"/>
  <c r="O77" i="49"/>
  <c r="Q76" i="49"/>
  <c r="O76" i="49"/>
  <c r="Q75" i="49"/>
  <c r="O75" i="49"/>
  <c r="Q74" i="49"/>
  <c r="O74" i="49"/>
  <c r="Q73" i="49"/>
  <c r="O73" i="49"/>
  <c r="Q72" i="49"/>
  <c r="O72" i="49"/>
  <c r="Q71" i="49"/>
  <c r="O71" i="49"/>
  <c r="Q70" i="49"/>
  <c r="O70" i="49"/>
  <c r="Q69" i="49"/>
  <c r="O69" i="49"/>
  <c r="Q68" i="49"/>
  <c r="O68" i="49"/>
  <c r="Q67" i="49"/>
  <c r="O67" i="49"/>
  <c r="Q66" i="49"/>
  <c r="O66" i="49"/>
  <c r="Q65" i="49"/>
  <c r="O65" i="49"/>
  <c r="Q64" i="49"/>
  <c r="O64" i="49"/>
  <c r="Q63" i="49"/>
  <c r="O63" i="49"/>
  <c r="Q62" i="49"/>
  <c r="O62" i="49"/>
  <c r="Q61" i="49"/>
  <c r="O61" i="49"/>
  <c r="Q60" i="49"/>
  <c r="O60" i="49"/>
  <c r="Q59" i="49"/>
  <c r="O59" i="49"/>
  <c r="Q58" i="49"/>
  <c r="O58" i="49"/>
  <c r="Q57" i="49"/>
  <c r="O57" i="49"/>
  <c r="Q56" i="49"/>
  <c r="O56" i="49"/>
  <c r="Q55" i="49"/>
  <c r="O55" i="49"/>
  <c r="Q54" i="49"/>
  <c r="O54" i="49"/>
  <c r="Q53" i="49"/>
  <c r="O53" i="49"/>
  <c r="Q52" i="49"/>
  <c r="O52" i="49"/>
  <c r="Q51" i="49"/>
  <c r="O51" i="49"/>
  <c r="Q50" i="49"/>
  <c r="O50" i="49"/>
  <c r="Q49" i="49"/>
  <c r="O49" i="49"/>
  <c r="Q48" i="49"/>
  <c r="O48" i="49"/>
  <c r="Q47" i="49"/>
  <c r="O47" i="49"/>
  <c r="Q46" i="49"/>
  <c r="O46" i="49"/>
  <c r="Q45" i="49"/>
  <c r="O45" i="49"/>
  <c r="Q44" i="49"/>
  <c r="O44" i="49"/>
  <c r="Q43" i="49"/>
  <c r="O43" i="49"/>
  <c r="Q42" i="49"/>
  <c r="O42" i="49"/>
  <c r="Q41" i="49"/>
  <c r="O41" i="49"/>
  <c r="Q40" i="49"/>
  <c r="O40" i="49"/>
  <c r="Q39" i="49"/>
  <c r="O39" i="49"/>
  <c r="Q38" i="49"/>
  <c r="O38" i="49"/>
  <c r="Q37" i="49"/>
  <c r="O37" i="49"/>
  <c r="Q36" i="49"/>
  <c r="O36" i="49"/>
  <c r="Q35" i="49"/>
  <c r="O35" i="49"/>
  <c r="Q34" i="49"/>
  <c r="O34" i="49"/>
  <c r="Q33" i="49"/>
  <c r="O33" i="49"/>
  <c r="Q32" i="49"/>
  <c r="O32" i="49"/>
  <c r="Q31" i="49"/>
  <c r="O31" i="49"/>
  <c r="Q30" i="49"/>
  <c r="O30" i="49"/>
  <c r="Q29" i="49"/>
  <c r="O29" i="49"/>
  <c r="Q28" i="49"/>
  <c r="O28" i="49"/>
  <c r="Q27" i="49"/>
  <c r="O27" i="49"/>
  <c r="Q26" i="49"/>
  <c r="O26" i="49"/>
  <c r="Q25" i="49"/>
  <c r="O25" i="49"/>
  <c r="Q24" i="49"/>
  <c r="O24" i="49"/>
  <c r="Q23" i="49"/>
  <c r="O23" i="49"/>
  <c r="Q22" i="49"/>
  <c r="O22" i="49"/>
  <c r="Q21" i="49"/>
  <c r="O21" i="49"/>
  <c r="Q20" i="49"/>
  <c r="O20" i="49"/>
  <c r="Q514" i="48"/>
  <c r="O514" i="48"/>
  <c r="Q513" i="48"/>
  <c r="O513" i="48"/>
  <c r="Q512" i="48"/>
  <c r="O512" i="48"/>
  <c r="Q511" i="48"/>
  <c r="O511" i="48"/>
  <c r="Q510" i="48"/>
  <c r="O510" i="48"/>
  <c r="Q509" i="48"/>
  <c r="O509" i="48"/>
  <c r="Q508" i="48"/>
  <c r="O508" i="48"/>
  <c r="Q507" i="48"/>
  <c r="O507" i="48"/>
  <c r="Q506" i="48"/>
  <c r="O506" i="48"/>
  <c r="Q505" i="48"/>
  <c r="O505" i="48"/>
  <c r="Q504" i="48"/>
  <c r="O504" i="48"/>
  <c r="Q503" i="48"/>
  <c r="O503" i="48"/>
  <c r="Q502" i="48"/>
  <c r="O502" i="48"/>
  <c r="Q501" i="48"/>
  <c r="O501" i="48"/>
  <c r="Q500" i="48"/>
  <c r="O500" i="48"/>
  <c r="Q499" i="48"/>
  <c r="O499" i="48"/>
  <c r="Q498" i="48"/>
  <c r="O498" i="48"/>
  <c r="Q497" i="48"/>
  <c r="O497" i="48"/>
  <c r="Q496" i="48"/>
  <c r="O496" i="48"/>
  <c r="Q495" i="48"/>
  <c r="O495" i="48"/>
  <c r="Q494" i="48"/>
  <c r="O494" i="48"/>
  <c r="Q493" i="48"/>
  <c r="O493" i="48"/>
  <c r="Q492" i="48"/>
  <c r="O492" i="48"/>
  <c r="Q491" i="48"/>
  <c r="O491" i="48"/>
  <c r="Q490" i="48"/>
  <c r="O490" i="48"/>
  <c r="Q489" i="48"/>
  <c r="O489" i="48"/>
  <c r="Q488" i="48"/>
  <c r="O488" i="48"/>
  <c r="Q487" i="48"/>
  <c r="O487" i="48"/>
  <c r="Q486" i="48"/>
  <c r="O486" i="48"/>
  <c r="Q485" i="48"/>
  <c r="O485" i="48"/>
  <c r="Q484" i="48"/>
  <c r="O484" i="48"/>
  <c r="Q483" i="48"/>
  <c r="O483" i="48"/>
  <c r="Q482" i="48"/>
  <c r="O482" i="48"/>
  <c r="Q481" i="48"/>
  <c r="O481" i="48"/>
  <c r="Q480" i="48"/>
  <c r="O480" i="48"/>
  <c r="Q479" i="48"/>
  <c r="O479" i="48"/>
  <c r="Q478" i="48"/>
  <c r="O478" i="48"/>
  <c r="Q477" i="48"/>
  <c r="O477" i="48"/>
  <c r="Q476" i="48"/>
  <c r="O476" i="48"/>
  <c r="Q475" i="48"/>
  <c r="O475" i="48"/>
  <c r="Q474" i="48"/>
  <c r="O474" i="48"/>
  <c r="Q473" i="48"/>
  <c r="O473" i="48"/>
  <c r="Q472" i="48"/>
  <c r="O472" i="48"/>
  <c r="Q471" i="48"/>
  <c r="O471" i="48"/>
  <c r="Q470" i="48"/>
  <c r="O470" i="48"/>
  <c r="Q469" i="48"/>
  <c r="O469" i="48"/>
  <c r="Q468" i="48"/>
  <c r="O468" i="48"/>
  <c r="Q467" i="48"/>
  <c r="O467" i="48"/>
  <c r="Q466" i="48"/>
  <c r="O466" i="48"/>
  <c r="Q465" i="48"/>
  <c r="O465" i="48"/>
  <c r="Q464" i="48"/>
  <c r="O464" i="48"/>
  <c r="Q463" i="48"/>
  <c r="O463" i="48"/>
  <c r="Q462" i="48"/>
  <c r="O462" i="48"/>
  <c r="Q461" i="48"/>
  <c r="O461" i="48"/>
  <c r="Q460" i="48"/>
  <c r="O460" i="48"/>
  <c r="Q459" i="48"/>
  <c r="O459" i="48"/>
  <c r="Q458" i="48"/>
  <c r="O458" i="48"/>
  <c r="Q457" i="48"/>
  <c r="O457" i="48"/>
  <c r="Q456" i="48"/>
  <c r="O456" i="48"/>
  <c r="Q455" i="48"/>
  <c r="O455" i="48"/>
  <c r="Q454" i="48"/>
  <c r="O454" i="48"/>
  <c r="Q453" i="48"/>
  <c r="O453" i="48"/>
  <c r="Q452" i="48"/>
  <c r="O452" i="48"/>
  <c r="Q451" i="48"/>
  <c r="O451" i="48"/>
  <c r="Q450" i="48"/>
  <c r="O450" i="48"/>
  <c r="Q449" i="48"/>
  <c r="O449" i="48"/>
  <c r="Q448" i="48"/>
  <c r="O448" i="48"/>
  <c r="Q447" i="48"/>
  <c r="O447" i="48"/>
  <c r="Q446" i="48"/>
  <c r="O446" i="48"/>
  <c r="Q445" i="48"/>
  <c r="O445" i="48"/>
  <c r="Q444" i="48"/>
  <c r="O444" i="48"/>
  <c r="Q443" i="48"/>
  <c r="O443" i="48"/>
  <c r="Q442" i="48"/>
  <c r="O442" i="48"/>
  <c r="Q441" i="48"/>
  <c r="O441" i="48"/>
  <c r="Q440" i="48"/>
  <c r="O440" i="48"/>
  <c r="Q439" i="48"/>
  <c r="O439" i="48"/>
  <c r="Q438" i="48"/>
  <c r="O438" i="48"/>
  <c r="Q437" i="48"/>
  <c r="O437" i="48"/>
  <c r="Q436" i="48"/>
  <c r="O436" i="48"/>
  <c r="Q435" i="48"/>
  <c r="O435" i="48"/>
  <c r="Q434" i="48"/>
  <c r="O434" i="48"/>
  <c r="Q433" i="48"/>
  <c r="O433" i="48"/>
  <c r="Q432" i="48"/>
  <c r="O432" i="48"/>
  <c r="Q431" i="48"/>
  <c r="O431" i="48"/>
  <c r="Q430" i="48"/>
  <c r="O430" i="48"/>
  <c r="Q429" i="48"/>
  <c r="O429" i="48"/>
  <c r="Q428" i="48"/>
  <c r="O428" i="48"/>
  <c r="Q427" i="48"/>
  <c r="O427" i="48"/>
  <c r="Q426" i="48"/>
  <c r="O426" i="48"/>
  <c r="Q425" i="48"/>
  <c r="O425" i="48"/>
  <c r="Q424" i="48"/>
  <c r="O424" i="48"/>
  <c r="Q423" i="48"/>
  <c r="O423" i="48"/>
  <c r="Q422" i="48"/>
  <c r="O422" i="48"/>
  <c r="Q421" i="48"/>
  <c r="O421" i="48"/>
  <c r="Q420" i="48"/>
  <c r="O420" i="48"/>
  <c r="Q419" i="48"/>
  <c r="O419" i="48"/>
  <c r="Q418" i="48"/>
  <c r="O418" i="48"/>
  <c r="Q417" i="48"/>
  <c r="O417" i="48"/>
  <c r="Q416" i="48"/>
  <c r="O416" i="48"/>
  <c r="Q415" i="48"/>
  <c r="O415" i="48"/>
  <c r="Q414" i="48"/>
  <c r="O414" i="48"/>
  <c r="Q413" i="48"/>
  <c r="O413" i="48"/>
  <c r="Q412" i="48"/>
  <c r="O412" i="48"/>
  <c r="Q411" i="48"/>
  <c r="O411" i="48"/>
  <c r="Q410" i="48"/>
  <c r="O410" i="48"/>
  <c r="Q409" i="48"/>
  <c r="O409" i="48"/>
  <c r="Q408" i="48"/>
  <c r="O408" i="48"/>
  <c r="Q407" i="48"/>
  <c r="O407" i="48"/>
  <c r="Q406" i="48"/>
  <c r="O406" i="48"/>
  <c r="Q405" i="48"/>
  <c r="O405" i="48"/>
  <c r="Q404" i="48"/>
  <c r="O404" i="48"/>
  <c r="Q403" i="48"/>
  <c r="O403" i="48"/>
  <c r="Q402" i="48"/>
  <c r="O402" i="48"/>
  <c r="Q401" i="48"/>
  <c r="O401" i="48"/>
  <c r="Q400" i="48"/>
  <c r="O400" i="48"/>
  <c r="Q399" i="48"/>
  <c r="O399" i="48"/>
  <c r="Q398" i="48"/>
  <c r="O398" i="48"/>
  <c r="Q397" i="48"/>
  <c r="O397" i="48"/>
  <c r="Q396" i="48"/>
  <c r="O396" i="48"/>
  <c r="Q395" i="48"/>
  <c r="O395" i="48"/>
  <c r="Q394" i="48"/>
  <c r="O394" i="48"/>
  <c r="Q393" i="48"/>
  <c r="O393" i="48"/>
  <c r="Q392" i="48"/>
  <c r="O392" i="48"/>
  <c r="Q391" i="48"/>
  <c r="O391" i="48"/>
  <c r="Q390" i="48"/>
  <c r="O390" i="48"/>
  <c r="Q389" i="48"/>
  <c r="O389" i="48"/>
  <c r="Q388" i="48"/>
  <c r="O388" i="48"/>
  <c r="Q387" i="48"/>
  <c r="O387" i="48"/>
  <c r="Q386" i="48"/>
  <c r="O386" i="48"/>
  <c r="Q385" i="48"/>
  <c r="O385" i="48"/>
  <c r="Q384" i="48"/>
  <c r="O384" i="48"/>
  <c r="Q383" i="48"/>
  <c r="O383" i="48"/>
  <c r="Q382" i="48"/>
  <c r="O382" i="48"/>
  <c r="Q381" i="48"/>
  <c r="O381" i="48"/>
  <c r="Q380" i="48"/>
  <c r="O380" i="48"/>
  <c r="Q379" i="48"/>
  <c r="O379" i="48"/>
  <c r="Q378" i="48"/>
  <c r="O378" i="48"/>
  <c r="Q377" i="48"/>
  <c r="O377" i="48"/>
  <c r="Q376" i="48"/>
  <c r="O376" i="48"/>
  <c r="Q375" i="48"/>
  <c r="O375" i="48"/>
  <c r="Q374" i="48"/>
  <c r="O374" i="48"/>
  <c r="Q373" i="48"/>
  <c r="O373" i="48"/>
  <c r="Q372" i="48"/>
  <c r="O372" i="48"/>
  <c r="Q371" i="48"/>
  <c r="O371" i="48"/>
  <c r="Q370" i="48"/>
  <c r="O370" i="48"/>
  <c r="Q369" i="48"/>
  <c r="O369" i="48"/>
  <c r="Q368" i="48"/>
  <c r="O368" i="48"/>
  <c r="Q367" i="48"/>
  <c r="O367" i="48"/>
  <c r="Q366" i="48"/>
  <c r="O366" i="48"/>
  <c r="Q365" i="48"/>
  <c r="O365" i="48"/>
  <c r="Q364" i="48"/>
  <c r="O364" i="48"/>
  <c r="Q363" i="48"/>
  <c r="O363" i="48"/>
  <c r="Q362" i="48"/>
  <c r="O362" i="48"/>
  <c r="Q361" i="48"/>
  <c r="O361" i="48"/>
  <c r="Q360" i="48"/>
  <c r="O360" i="48"/>
  <c r="Q359" i="48"/>
  <c r="O359" i="48"/>
  <c r="Q358" i="48"/>
  <c r="O358" i="48"/>
  <c r="Q357" i="48"/>
  <c r="O357" i="48"/>
  <c r="Q356" i="48"/>
  <c r="O356" i="48"/>
  <c r="Q355" i="48"/>
  <c r="O355" i="48"/>
  <c r="Q354" i="48"/>
  <c r="O354" i="48"/>
  <c r="Q353" i="48"/>
  <c r="O353" i="48"/>
  <c r="Q352" i="48"/>
  <c r="O352" i="48"/>
  <c r="Q351" i="48"/>
  <c r="O351" i="48"/>
  <c r="Q350" i="48"/>
  <c r="O350" i="48"/>
  <c r="Q349" i="48"/>
  <c r="O349" i="48"/>
  <c r="Q348" i="48"/>
  <c r="O348" i="48"/>
  <c r="Q347" i="48"/>
  <c r="O347" i="48"/>
  <c r="Q346" i="48"/>
  <c r="O346" i="48"/>
  <c r="Q345" i="48"/>
  <c r="O345" i="48"/>
  <c r="Q344" i="48"/>
  <c r="O344" i="48"/>
  <c r="Q343" i="48"/>
  <c r="O343" i="48"/>
  <c r="Q342" i="48"/>
  <c r="O342" i="48"/>
  <c r="Q341" i="48"/>
  <c r="O341" i="48"/>
  <c r="Q340" i="48"/>
  <c r="O340" i="48"/>
  <c r="Q339" i="48"/>
  <c r="O339" i="48"/>
  <c r="Q338" i="48"/>
  <c r="O338" i="48"/>
  <c r="Q337" i="48"/>
  <c r="O337" i="48"/>
  <c r="Q336" i="48"/>
  <c r="O336" i="48"/>
  <c r="Q335" i="48"/>
  <c r="O335" i="48"/>
  <c r="Q334" i="48"/>
  <c r="O334" i="48"/>
  <c r="Q333" i="48"/>
  <c r="O333" i="48"/>
  <c r="Q332" i="48"/>
  <c r="O332" i="48"/>
  <c r="Q331" i="48"/>
  <c r="O331" i="48"/>
  <c r="Q330" i="48"/>
  <c r="O330" i="48"/>
  <c r="Q329" i="48"/>
  <c r="O329" i="48"/>
  <c r="Q328" i="48"/>
  <c r="O328" i="48"/>
  <c r="Q327" i="48"/>
  <c r="O327" i="48"/>
  <c r="Q326" i="48"/>
  <c r="O326" i="48"/>
  <c r="Q325" i="48"/>
  <c r="O325" i="48"/>
  <c r="Q324" i="48"/>
  <c r="O324" i="48"/>
  <c r="Q323" i="48"/>
  <c r="O323" i="48"/>
  <c r="Q322" i="48"/>
  <c r="O322" i="48"/>
  <c r="Q321" i="48"/>
  <c r="O321" i="48"/>
  <c r="Q320" i="48"/>
  <c r="O320" i="48"/>
  <c r="Q319" i="48"/>
  <c r="O319" i="48"/>
  <c r="Q318" i="48"/>
  <c r="O318" i="48"/>
  <c r="Q317" i="48"/>
  <c r="O317" i="48"/>
  <c r="Q316" i="48"/>
  <c r="O316" i="48"/>
  <c r="Q315" i="48"/>
  <c r="O315" i="48"/>
  <c r="Q314" i="48"/>
  <c r="O314" i="48"/>
  <c r="Q313" i="48"/>
  <c r="O313" i="48"/>
  <c r="Q312" i="48"/>
  <c r="O312" i="48"/>
  <c r="Q311" i="48"/>
  <c r="O311" i="48"/>
  <c r="Q310" i="48"/>
  <c r="O310" i="48"/>
  <c r="Q309" i="48"/>
  <c r="O309" i="48"/>
  <c r="Q308" i="48"/>
  <c r="O308" i="48"/>
  <c r="Q307" i="48"/>
  <c r="O307" i="48"/>
  <c r="Q306" i="48"/>
  <c r="O306" i="48"/>
  <c r="Q305" i="48"/>
  <c r="O305" i="48"/>
  <c r="Q304" i="48"/>
  <c r="O304" i="48"/>
  <c r="Q303" i="48"/>
  <c r="O303" i="48"/>
  <c r="Q302" i="48"/>
  <c r="O302" i="48"/>
  <c r="Q301" i="48"/>
  <c r="O301" i="48"/>
  <c r="Q300" i="48"/>
  <c r="O300" i="48"/>
  <c r="Q299" i="48"/>
  <c r="O299" i="48"/>
  <c r="Q298" i="48"/>
  <c r="O298" i="48"/>
  <c r="Q297" i="48"/>
  <c r="O297" i="48"/>
  <c r="Q296" i="48"/>
  <c r="O296" i="48"/>
  <c r="Q295" i="48"/>
  <c r="O295" i="48"/>
  <c r="Q294" i="48"/>
  <c r="O294" i="48"/>
  <c r="Q293" i="48"/>
  <c r="O293" i="48"/>
  <c r="Q292" i="48"/>
  <c r="O292" i="48"/>
  <c r="Q291" i="48"/>
  <c r="O291" i="48"/>
  <c r="Q290" i="48"/>
  <c r="O290" i="48"/>
  <c r="Q289" i="48"/>
  <c r="O289" i="48"/>
  <c r="Q288" i="48"/>
  <c r="O288" i="48"/>
  <c r="Q287" i="48"/>
  <c r="O287" i="48"/>
  <c r="Q286" i="48"/>
  <c r="O286" i="48"/>
  <c r="Q285" i="48"/>
  <c r="O285" i="48"/>
  <c r="Q284" i="48"/>
  <c r="O284" i="48"/>
  <c r="Q283" i="48"/>
  <c r="O283" i="48"/>
  <c r="Q282" i="48"/>
  <c r="O282" i="48"/>
  <c r="Q281" i="48"/>
  <c r="O281" i="48"/>
  <c r="Q280" i="48"/>
  <c r="O280" i="48"/>
  <c r="Q279" i="48"/>
  <c r="O279" i="48"/>
  <c r="Q278" i="48"/>
  <c r="O278" i="48"/>
  <c r="Q277" i="48"/>
  <c r="O277" i="48"/>
  <c r="Q276" i="48"/>
  <c r="O276" i="48"/>
  <c r="Q275" i="48"/>
  <c r="O275" i="48"/>
  <c r="Q274" i="48"/>
  <c r="O274" i="48"/>
  <c r="Q273" i="48"/>
  <c r="O273" i="48"/>
  <c r="Q272" i="48"/>
  <c r="O272" i="48"/>
  <c r="Q271" i="48"/>
  <c r="O271" i="48"/>
  <c r="Q270" i="48"/>
  <c r="O270" i="48"/>
  <c r="Q269" i="48"/>
  <c r="O269" i="48"/>
  <c r="Q268" i="48"/>
  <c r="O268" i="48"/>
  <c r="Q267" i="48"/>
  <c r="O267" i="48"/>
  <c r="Q266" i="48"/>
  <c r="O266" i="48"/>
  <c r="Q265" i="48"/>
  <c r="O265" i="48"/>
  <c r="Q264" i="48"/>
  <c r="O264" i="48"/>
  <c r="Q263" i="48"/>
  <c r="O263" i="48"/>
  <c r="Q262" i="48"/>
  <c r="O262" i="48"/>
  <c r="Q261" i="48"/>
  <c r="O261" i="48"/>
  <c r="Q260" i="48"/>
  <c r="O260" i="48"/>
  <c r="Q259" i="48"/>
  <c r="O259" i="48"/>
  <c r="Q258" i="48"/>
  <c r="O258" i="48"/>
  <c r="Q257" i="48"/>
  <c r="O257" i="48"/>
  <c r="Q256" i="48"/>
  <c r="O256" i="48"/>
  <c r="Q255" i="48"/>
  <c r="O255" i="48"/>
  <c r="Q254" i="48"/>
  <c r="O254" i="48"/>
  <c r="Q253" i="48"/>
  <c r="O253" i="48"/>
  <c r="Q252" i="48"/>
  <c r="O252" i="48"/>
  <c r="Q251" i="48"/>
  <c r="O251" i="48"/>
  <c r="Q250" i="48"/>
  <c r="O250" i="48"/>
  <c r="Q249" i="48"/>
  <c r="O249" i="48"/>
  <c r="Q248" i="48"/>
  <c r="O248" i="48"/>
  <c r="Q247" i="48"/>
  <c r="O247" i="48"/>
  <c r="Q246" i="48"/>
  <c r="O246" i="48"/>
  <c r="Q245" i="48"/>
  <c r="O245" i="48"/>
  <c r="Q244" i="48"/>
  <c r="O244" i="48"/>
  <c r="Q243" i="48"/>
  <c r="O243" i="48"/>
  <c r="Q242" i="48"/>
  <c r="O242" i="48"/>
  <c r="Q241" i="48"/>
  <c r="O241" i="48"/>
  <c r="Q240" i="48"/>
  <c r="O240" i="48"/>
  <c r="Q239" i="48"/>
  <c r="O239" i="48"/>
  <c r="Q238" i="48"/>
  <c r="O238" i="48"/>
  <c r="Q237" i="48"/>
  <c r="O237" i="48"/>
  <c r="Q236" i="48"/>
  <c r="O236" i="48"/>
  <c r="Q235" i="48"/>
  <c r="O235" i="48"/>
  <c r="Q234" i="48"/>
  <c r="O234" i="48"/>
  <c r="Q233" i="48"/>
  <c r="O233" i="48"/>
  <c r="Q232" i="48"/>
  <c r="O232" i="48"/>
  <c r="Q231" i="48"/>
  <c r="O231" i="48"/>
  <c r="Q230" i="48"/>
  <c r="O230" i="48"/>
  <c r="Q229" i="48"/>
  <c r="O229" i="48"/>
  <c r="Q228" i="48"/>
  <c r="O228" i="48"/>
  <c r="Q227" i="48"/>
  <c r="O227" i="48"/>
  <c r="Q226" i="48"/>
  <c r="O226" i="48"/>
  <c r="Q225" i="48"/>
  <c r="O225" i="48"/>
  <c r="Q224" i="48"/>
  <c r="O224" i="48"/>
  <c r="Q223" i="48"/>
  <c r="O223" i="48"/>
  <c r="Q222" i="48"/>
  <c r="O222" i="48"/>
  <c r="Q221" i="48"/>
  <c r="O221" i="48"/>
  <c r="Q220" i="48"/>
  <c r="O220" i="48"/>
  <c r="Q219" i="48"/>
  <c r="O219" i="48"/>
  <c r="Q218" i="48"/>
  <c r="O218" i="48"/>
  <c r="Q217" i="48"/>
  <c r="O217" i="48"/>
  <c r="Q216" i="48"/>
  <c r="O216" i="48"/>
  <c r="Q215" i="48"/>
  <c r="O215" i="48"/>
  <c r="Q214" i="48"/>
  <c r="O214" i="48"/>
  <c r="Q213" i="48"/>
  <c r="O213" i="48"/>
  <c r="Q212" i="48"/>
  <c r="O212" i="48"/>
  <c r="Q211" i="48"/>
  <c r="O211" i="48"/>
  <c r="Q210" i="48"/>
  <c r="O210" i="48"/>
  <c r="Q209" i="48"/>
  <c r="O209" i="48"/>
  <c r="Q208" i="48"/>
  <c r="O208" i="48"/>
  <c r="Q207" i="48"/>
  <c r="O207" i="48"/>
  <c r="Q206" i="48"/>
  <c r="O206" i="48"/>
  <c r="Q205" i="48"/>
  <c r="O205" i="48"/>
  <c r="Q204" i="48"/>
  <c r="O204" i="48"/>
  <c r="Q203" i="48"/>
  <c r="O203" i="48"/>
  <c r="Q202" i="48"/>
  <c r="O202" i="48"/>
  <c r="Q201" i="48"/>
  <c r="O201" i="48"/>
  <c r="Q200" i="48"/>
  <c r="O200" i="48"/>
  <c r="Q199" i="48"/>
  <c r="O199" i="48"/>
  <c r="Q198" i="48"/>
  <c r="O198" i="48"/>
  <c r="Q197" i="48"/>
  <c r="O197" i="48"/>
  <c r="Q196" i="48"/>
  <c r="O196" i="48"/>
  <c r="Q195" i="48"/>
  <c r="O195" i="48"/>
  <c r="Q194" i="48"/>
  <c r="O194" i="48"/>
  <c r="Q193" i="48"/>
  <c r="O193" i="48"/>
  <c r="Q192" i="48"/>
  <c r="O192" i="48"/>
  <c r="Q191" i="48"/>
  <c r="O191" i="48"/>
  <c r="Q190" i="48"/>
  <c r="O190" i="48"/>
  <c r="Q189" i="48"/>
  <c r="O189" i="48"/>
  <c r="Q188" i="48"/>
  <c r="O188" i="48"/>
  <c r="Q187" i="48"/>
  <c r="O187" i="48"/>
  <c r="Q186" i="48"/>
  <c r="O186" i="48"/>
  <c r="Q185" i="48"/>
  <c r="O185" i="48"/>
  <c r="Q184" i="48"/>
  <c r="O184" i="48"/>
  <c r="Q183" i="48"/>
  <c r="O183" i="48"/>
  <c r="Q182" i="48"/>
  <c r="O182" i="48"/>
  <c r="Q181" i="48"/>
  <c r="O181" i="48"/>
  <c r="Q180" i="48"/>
  <c r="O180" i="48"/>
  <c r="Q179" i="48"/>
  <c r="O179" i="48"/>
  <c r="Q178" i="48"/>
  <c r="O178" i="48"/>
  <c r="Q177" i="48"/>
  <c r="O177" i="48"/>
  <c r="Q176" i="48"/>
  <c r="O176" i="48"/>
  <c r="Q175" i="48"/>
  <c r="O175" i="48"/>
  <c r="Q174" i="48"/>
  <c r="O174" i="48"/>
  <c r="Q173" i="48"/>
  <c r="O173" i="48"/>
  <c r="Q172" i="48"/>
  <c r="O172" i="48"/>
  <c r="Q171" i="48"/>
  <c r="O171" i="48"/>
  <c r="Q170" i="48"/>
  <c r="O170" i="48"/>
  <c r="Q169" i="48"/>
  <c r="O169" i="48"/>
  <c r="Q168" i="48"/>
  <c r="O168" i="48"/>
  <c r="Q167" i="48"/>
  <c r="O167" i="48"/>
  <c r="Q166" i="48"/>
  <c r="O166" i="48"/>
  <c r="Q165" i="48"/>
  <c r="O165" i="48"/>
  <c r="Q164" i="48"/>
  <c r="O164" i="48"/>
  <c r="Q163" i="48"/>
  <c r="O163" i="48"/>
  <c r="Q162" i="48"/>
  <c r="O162" i="48"/>
  <c r="Q161" i="48"/>
  <c r="O161" i="48"/>
  <c r="Q160" i="48"/>
  <c r="O160" i="48"/>
  <c r="Q159" i="48"/>
  <c r="O159" i="48"/>
  <c r="Q158" i="48"/>
  <c r="O158" i="48"/>
  <c r="Q157" i="48"/>
  <c r="O157" i="48"/>
  <c r="Q156" i="48"/>
  <c r="O156" i="48"/>
  <c r="Q155" i="48"/>
  <c r="O155" i="48"/>
  <c r="Q154" i="48"/>
  <c r="O154" i="48"/>
  <c r="Q153" i="48"/>
  <c r="O153" i="48"/>
  <c r="Q152" i="48"/>
  <c r="O152" i="48"/>
  <c r="Q151" i="48"/>
  <c r="O151" i="48"/>
  <c r="Q150" i="48"/>
  <c r="O150" i="48"/>
  <c r="Q149" i="48"/>
  <c r="O149" i="48"/>
  <c r="Q148" i="48"/>
  <c r="O148" i="48"/>
  <c r="Q147" i="48"/>
  <c r="O147" i="48"/>
  <c r="Q146" i="48"/>
  <c r="O146" i="48"/>
  <c r="Q145" i="48"/>
  <c r="O145" i="48"/>
  <c r="Q144" i="48"/>
  <c r="O144" i="48"/>
  <c r="Q143" i="48"/>
  <c r="O143" i="48"/>
  <c r="Q142" i="48"/>
  <c r="O142" i="48"/>
  <c r="Q141" i="48"/>
  <c r="O141" i="48"/>
  <c r="Q140" i="48"/>
  <c r="O140" i="48"/>
  <c r="Q139" i="48"/>
  <c r="O139" i="48"/>
  <c r="Q138" i="48"/>
  <c r="O138" i="48"/>
  <c r="Q137" i="48"/>
  <c r="O137" i="48"/>
  <c r="Q136" i="48"/>
  <c r="O136" i="48"/>
  <c r="Q135" i="48"/>
  <c r="O135" i="48"/>
  <c r="Q134" i="48"/>
  <c r="O134" i="48"/>
  <c r="Q133" i="48"/>
  <c r="O133" i="48"/>
  <c r="Q132" i="48"/>
  <c r="O132" i="48"/>
  <c r="Q131" i="48"/>
  <c r="O131" i="48"/>
  <c r="Q130" i="48"/>
  <c r="O130" i="48"/>
  <c r="Q129" i="48"/>
  <c r="O129" i="48"/>
  <c r="Q128" i="48"/>
  <c r="O128" i="48"/>
  <c r="Q127" i="48"/>
  <c r="O127" i="48"/>
  <c r="Q126" i="48"/>
  <c r="O126" i="48"/>
  <c r="Q125" i="48"/>
  <c r="O125" i="48"/>
  <c r="Q124" i="48"/>
  <c r="O124" i="48"/>
  <c r="Q123" i="48"/>
  <c r="O123" i="48"/>
  <c r="Q122" i="48"/>
  <c r="O122" i="48"/>
  <c r="Q121" i="48"/>
  <c r="O121" i="48"/>
  <c r="Q120" i="48"/>
  <c r="O120" i="48"/>
  <c r="Q119" i="48"/>
  <c r="O119" i="48"/>
  <c r="Q118" i="48"/>
  <c r="O118" i="48"/>
  <c r="Q117" i="48"/>
  <c r="O117" i="48"/>
  <c r="Q116" i="48"/>
  <c r="O116" i="48"/>
  <c r="Q115" i="48"/>
  <c r="O115" i="48"/>
  <c r="Q114" i="48"/>
  <c r="O114" i="48"/>
  <c r="Q113" i="48"/>
  <c r="O113" i="48"/>
  <c r="Q112" i="48"/>
  <c r="O112" i="48"/>
  <c r="Q111" i="48"/>
  <c r="O111" i="48"/>
  <c r="Q110" i="48"/>
  <c r="O110" i="48"/>
  <c r="Q109" i="48"/>
  <c r="O109" i="48"/>
  <c r="Q108" i="48"/>
  <c r="O108" i="48"/>
  <c r="Q107" i="48"/>
  <c r="O107" i="48"/>
  <c r="Q106" i="48"/>
  <c r="O106" i="48"/>
  <c r="Q105" i="48"/>
  <c r="O105" i="48"/>
  <c r="Q104" i="48"/>
  <c r="O104" i="48"/>
  <c r="Q103" i="48"/>
  <c r="O103" i="48"/>
  <c r="Q102" i="48"/>
  <c r="O102" i="48"/>
  <c r="Q101" i="48"/>
  <c r="O101" i="48"/>
  <c r="Q100" i="48"/>
  <c r="O100" i="48"/>
  <c r="Q99" i="48"/>
  <c r="O99" i="48"/>
  <c r="Q98" i="48"/>
  <c r="O98" i="48"/>
  <c r="Q97" i="48"/>
  <c r="O97" i="48"/>
  <c r="Q96" i="48"/>
  <c r="O96" i="48"/>
  <c r="Q95" i="48"/>
  <c r="O95" i="48"/>
  <c r="Q94" i="48"/>
  <c r="O94" i="48"/>
  <c r="Q93" i="48"/>
  <c r="O93" i="48"/>
  <c r="Q92" i="48"/>
  <c r="O92" i="48"/>
  <c r="Q91" i="48"/>
  <c r="O91" i="48"/>
  <c r="Q90" i="48"/>
  <c r="O90" i="48"/>
  <c r="Q89" i="48"/>
  <c r="O89" i="48"/>
  <c r="Q88" i="48"/>
  <c r="O88" i="48"/>
  <c r="Q87" i="48"/>
  <c r="O87" i="48"/>
  <c r="Q86" i="48"/>
  <c r="O86" i="48"/>
  <c r="Q85" i="48"/>
  <c r="O85" i="48"/>
  <c r="Q84" i="48"/>
  <c r="O84" i="48"/>
  <c r="Q83" i="48"/>
  <c r="O83" i="48"/>
  <c r="Q82" i="48"/>
  <c r="O82" i="48"/>
  <c r="Q81" i="48"/>
  <c r="O81" i="48"/>
  <c r="Q80" i="48"/>
  <c r="O80" i="48"/>
  <c r="Q79" i="48"/>
  <c r="O79" i="48"/>
  <c r="Q78" i="48"/>
  <c r="O78" i="48"/>
  <c r="Q77" i="48"/>
  <c r="O77" i="48"/>
  <c r="Q76" i="48"/>
  <c r="O76" i="48"/>
  <c r="Q75" i="48"/>
  <c r="O75" i="48"/>
  <c r="Q74" i="48"/>
  <c r="O74" i="48"/>
  <c r="Q73" i="48"/>
  <c r="O73" i="48"/>
  <c r="Q72" i="48"/>
  <c r="O72" i="48"/>
  <c r="Q71" i="48"/>
  <c r="O71" i="48"/>
  <c r="Q70" i="48"/>
  <c r="O70" i="48"/>
  <c r="Q69" i="48"/>
  <c r="O69" i="48"/>
  <c r="Q68" i="48"/>
  <c r="O68" i="48"/>
  <c r="Q67" i="48"/>
  <c r="O67" i="48"/>
  <c r="Q66" i="48"/>
  <c r="O66" i="48"/>
  <c r="Q65" i="48"/>
  <c r="O65" i="48"/>
  <c r="Q64" i="48"/>
  <c r="O64" i="48"/>
  <c r="Q63" i="48"/>
  <c r="O63" i="48"/>
  <c r="Q62" i="48"/>
  <c r="O62" i="48"/>
  <c r="Q61" i="48"/>
  <c r="O61" i="48"/>
  <c r="Q60" i="48"/>
  <c r="O60" i="48"/>
  <c r="Q59" i="48"/>
  <c r="O59" i="48"/>
  <c r="Q58" i="48"/>
  <c r="O58" i="48"/>
  <c r="Q57" i="48"/>
  <c r="O57" i="48"/>
  <c r="Q56" i="48"/>
  <c r="O56" i="48"/>
  <c r="Q55" i="48"/>
  <c r="O55" i="48"/>
  <c r="Q54" i="48"/>
  <c r="O54" i="48"/>
  <c r="Q53" i="48"/>
  <c r="O53" i="48"/>
  <c r="Q52" i="48"/>
  <c r="O52" i="48"/>
  <c r="Q51" i="48"/>
  <c r="O51" i="48"/>
  <c r="Q50" i="48"/>
  <c r="O50" i="48"/>
  <c r="Q49" i="48"/>
  <c r="O49" i="48"/>
  <c r="Q48" i="48"/>
  <c r="O48" i="48"/>
  <c r="Q47" i="48"/>
  <c r="O47" i="48"/>
  <c r="Q46" i="48"/>
  <c r="O46" i="48"/>
  <c r="Q45" i="48"/>
  <c r="O45" i="48"/>
  <c r="Q44" i="48"/>
  <c r="O44" i="48"/>
  <c r="Q43" i="48"/>
  <c r="O43" i="48"/>
  <c r="Q42" i="48"/>
  <c r="O42" i="48"/>
  <c r="Q41" i="48"/>
  <c r="O41" i="48"/>
  <c r="Q40" i="48"/>
  <c r="O40" i="48"/>
  <c r="Q39" i="48"/>
  <c r="O39" i="48"/>
  <c r="Q38" i="48"/>
  <c r="O38" i="48"/>
  <c r="Q37" i="48"/>
  <c r="O37" i="48"/>
  <c r="Q36" i="48"/>
  <c r="O36" i="48"/>
  <c r="Q35" i="48"/>
  <c r="O35" i="48"/>
  <c r="Q34" i="48"/>
  <c r="O34" i="48"/>
  <c r="Q33" i="48"/>
  <c r="O33" i="48"/>
  <c r="Q32" i="48"/>
  <c r="O32" i="48"/>
  <c r="Q31" i="48"/>
  <c r="O31" i="48"/>
  <c r="Q30" i="48"/>
  <c r="O30" i="48"/>
  <c r="Q29" i="48"/>
  <c r="O29" i="48"/>
  <c r="Q28" i="48"/>
  <c r="O28" i="48"/>
  <c r="Q27" i="48"/>
  <c r="O27" i="48"/>
  <c r="Q26" i="48"/>
  <c r="O26" i="48"/>
  <c r="Q25" i="48"/>
  <c r="O25" i="48"/>
  <c r="Q24" i="48"/>
  <c r="O24" i="48"/>
  <c r="Q23" i="48"/>
  <c r="O23" i="48"/>
  <c r="Q22" i="48"/>
  <c r="O22" i="48"/>
  <c r="Q21" i="48"/>
  <c r="O21" i="48"/>
  <c r="Q20" i="48"/>
  <c r="O20" i="48"/>
  <c r="Q514" i="47"/>
  <c r="O514" i="47"/>
  <c r="Q513" i="47"/>
  <c r="O513" i="47"/>
  <c r="Q512" i="47"/>
  <c r="O512" i="47"/>
  <c r="Q511" i="47"/>
  <c r="O511" i="47"/>
  <c r="Q510" i="47"/>
  <c r="O510" i="47"/>
  <c r="Q509" i="47"/>
  <c r="O509" i="47"/>
  <c r="Q508" i="47"/>
  <c r="O508" i="47"/>
  <c r="Q507" i="47"/>
  <c r="O507" i="47"/>
  <c r="Q506" i="47"/>
  <c r="O506" i="47"/>
  <c r="Q505" i="47"/>
  <c r="O505" i="47"/>
  <c r="Q504" i="47"/>
  <c r="O504" i="47"/>
  <c r="Q503" i="47"/>
  <c r="O503" i="47"/>
  <c r="Q502" i="47"/>
  <c r="O502" i="47"/>
  <c r="Q501" i="47"/>
  <c r="O501" i="47"/>
  <c r="Q500" i="47"/>
  <c r="O500" i="47"/>
  <c r="Q499" i="47"/>
  <c r="O499" i="47"/>
  <c r="Q498" i="47"/>
  <c r="O498" i="47"/>
  <c r="Q497" i="47"/>
  <c r="O497" i="47"/>
  <c r="Q496" i="47"/>
  <c r="O496" i="47"/>
  <c r="Q495" i="47"/>
  <c r="O495" i="47"/>
  <c r="Q494" i="47"/>
  <c r="O494" i="47"/>
  <c r="Q493" i="47"/>
  <c r="O493" i="47"/>
  <c r="Q492" i="47"/>
  <c r="O492" i="47"/>
  <c r="Q491" i="47"/>
  <c r="O491" i="47"/>
  <c r="Q490" i="47"/>
  <c r="O490" i="47"/>
  <c r="Q489" i="47"/>
  <c r="O489" i="47"/>
  <c r="Q488" i="47"/>
  <c r="O488" i="47"/>
  <c r="Q487" i="47"/>
  <c r="O487" i="47"/>
  <c r="Q486" i="47"/>
  <c r="O486" i="47"/>
  <c r="Q485" i="47"/>
  <c r="O485" i="47"/>
  <c r="Q484" i="47"/>
  <c r="O484" i="47"/>
  <c r="Q483" i="47"/>
  <c r="O483" i="47"/>
  <c r="Q482" i="47"/>
  <c r="O482" i="47"/>
  <c r="Q481" i="47"/>
  <c r="O481" i="47"/>
  <c r="Q480" i="47"/>
  <c r="O480" i="47"/>
  <c r="Q479" i="47"/>
  <c r="O479" i="47"/>
  <c r="Q478" i="47"/>
  <c r="O478" i="47"/>
  <c r="Q477" i="47"/>
  <c r="O477" i="47"/>
  <c r="Q476" i="47"/>
  <c r="O476" i="47"/>
  <c r="Q475" i="47"/>
  <c r="O475" i="47"/>
  <c r="Q474" i="47"/>
  <c r="O474" i="47"/>
  <c r="Q473" i="47"/>
  <c r="O473" i="47"/>
  <c r="Q472" i="47"/>
  <c r="O472" i="47"/>
  <c r="Q471" i="47"/>
  <c r="O471" i="47"/>
  <c r="Q470" i="47"/>
  <c r="O470" i="47"/>
  <c r="Q469" i="47"/>
  <c r="O469" i="47"/>
  <c r="Q468" i="47"/>
  <c r="O468" i="47"/>
  <c r="Q467" i="47"/>
  <c r="O467" i="47"/>
  <c r="Q466" i="47"/>
  <c r="O466" i="47"/>
  <c r="Q465" i="47"/>
  <c r="O465" i="47"/>
  <c r="Q464" i="47"/>
  <c r="O464" i="47"/>
  <c r="Q463" i="47"/>
  <c r="O463" i="47"/>
  <c r="Q462" i="47"/>
  <c r="O462" i="47"/>
  <c r="Q461" i="47"/>
  <c r="O461" i="47"/>
  <c r="Q460" i="47"/>
  <c r="O460" i="47"/>
  <c r="Q459" i="47"/>
  <c r="O459" i="47"/>
  <c r="Q458" i="47"/>
  <c r="O458" i="47"/>
  <c r="Q457" i="47"/>
  <c r="O457" i="47"/>
  <c r="Q456" i="47"/>
  <c r="O456" i="47"/>
  <c r="Q455" i="47"/>
  <c r="O455" i="47"/>
  <c r="Q454" i="47"/>
  <c r="O454" i="47"/>
  <c r="Q453" i="47"/>
  <c r="O453" i="47"/>
  <c r="Q452" i="47"/>
  <c r="O452" i="47"/>
  <c r="Q451" i="47"/>
  <c r="O451" i="47"/>
  <c r="Q450" i="47"/>
  <c r="O450" i="47"/>
  <c r="Q449" i="47"/>
  <c r="O449" i="47"/>
  <c r="Q448" i="47"/>
  <c r="O448" i="47"/>
  <c r="Q447" i="47"/>
  <c r="O447" i="47"/>
  <c r="Q446" i="47"/>
  <c r="O446" i="47"/>
  <c r="Q445" i="47"/>
  <c r="O445" i="47"/>
  <c r="Q444" i="47"/>
  <c r="O444" i="47"/>
  <c r="Q443" i="47"/>
  <c r="O443" i="47"/>
  <c r="Q442" i="47"/>
  <c r="O442" i="47"/>
  <c r="Q441" i="47"/>
  <c r="O441" i="47"/>
  <c r="Q440" i="47"/>
  <c r="O440" i="47"/>
  <c r="Q439" i="47"/>
  <c r="O439" i="47"/>
  <c r="Q438" i="47"/>
  <c r="O438" i="47"/>
  <c r="Q437" i="47"/>
  <c r="O437" i="47"/>
  <c r="Q436" i="47"/>
  <c r="O436" i="47"/>
  <c r="Q435" i="47"/>
  <c r="O435" i="47"/>
  <c r="Q434" i="47"/>
  <c r="O434" i="47"/>
  <c r="Q433" i="47"/>
  <c r="O433" i="47"/>
  <c r="Q432" i="47"/>
  <c r="O432" i="47"/>
  <c r="Q431" i="47"/>
  <c r="O431" i="47"/>
  <c r="Q430" i="47"/>
  <c r="O430" i="47"/>
  <c r="Q429" i="47"/>
  <c r="O429" i="47"/>
  <c r="Q428" i="47"/>
  <c r="O428" i="47"/>
  <c r="Q427" i="47"/>
  <c r="O427" i="47"/>
  <c r="Q426" i="47"/>
  <c r="O426" i="47"/>
  <c r="Q425" i="47"/>
  <c r="O425" i="47"/>
  <c r="Q424" i="47"/>
  <c r="O424" i="47"/>
  <c r="Q423" i="47"/>
  <c r="O423" i="47"/>
  <c r="Q422" i="47"/>
  <c r="O422" i="47"/>
  <c r="Q421" i="47"/>
  <c r="O421" i="47"/>
  <c r="Q420" i="47"/>
  <c r="O420" i="47"/>
  <c r="Q419" i="47"/>
  <c r="O419" i="47"/>
  <c r="Q418" i="47"/>
  <c r="O418" i="47"/>
  <c r="Q417" i="47"/>
  <c r="O417" i="47"/>
  <c r="Q416" i="47"/>
  <c r="O416" i="47"/>
  <c r="Q415" i="47"/>
  <c r="O415" i="47"/>
  <c r="Q414" i="47"/>
  <c r="O414" i="47"/>
  <c r="Q413" i="47"/>
  <c r="O413" i="47"/>
  <c r="Q412" i="47"/>
  <c r="O412" i="47"/>
  <c r="Q411" i="47"/>
  <c r="O411" i="47"/>
  <c r="Q410" i="47"/>
  <c r="O410" i="47"/>
  <c r="Q409" i="47"/>
  <c r="O409" i="47"/>
  <c r="Q408" i="47"/>
  <c r="O408" i="47"/>
  <c r="Q407" i="47"/>
  <c r="O407" i="47"/>
  <c r="Q406" i="47"/>
  <c r="O406" i="47"/>
  <c r="Q405" i="47"/>
  <c r="O405" i="47"/>
  <c r="Q404" i="47"/>
  <c r="O404" i="47"/>
  <c r="Q403" i="47"/>
  <c r="O403" i="47"/>
  <c r="Q402" i="47"/>
  <c r="O402" i="47"/>
  <c r="Q401" i="47"/>
  <c r="O401" i="47"/>
  <c r="Q400" i="47"/>
  <c r="O400" i="47"/>
  <c r="Q399" i="47"/>
  <c r="O399" i="47"/>
  <c r="Q398" i="47"/>
  <c r="O398" i="47"/>
  <c r="Q397" i="47"/>
  <c r="O397" i="47"/>
  <c r="Q396" i="47"/>
  <c r="O396" i="47"/>
  <c r="Q395" i="47"/>
  <c r="O395" i="47"/>
  <c r="Q394" i="47"/>
  <c r="O394" i="47"/>
  <c r="Q393" i="47"/>
  <c r="O393" i="47"/>
  <c r="Q392" i="47"/>
  <c r="O392" i="47"/>
  <c r="Q391" i="47"/>
  <c r="O391" i="47"/>
  <c r="Q390" i="47"/>
  <c r="O390" i="47"/>
  <c r="Q389" i="47"/>
  <c r="O389" i="47"/>
  <c r="Q388" i="47"/>
  <c r="O388" i="47"/>
  <c r="Q387" i="47"/>
  <c r="O387" i="47"/>
  <c r="Q386" i="47"/>
  <c r="O386" i="47"/>
  <c r="Q385" i="47"/>
  <c r="O385" i="47"/>
  <c r="Q384" i="47"/>
  <c r="O384" i="47"/>
  <c r="Q383" i="47"/>
  <c r="O383" i="47"/>
  <c r="Q382" i="47"/>
  <c r="O382" i="47"/>
  <c r="Q381" i="47"/>
  <c r="O381" i="47"/>
  <c r="Q380" i="47"/>
  <c r="O380" i="47"/>
  <c r="Q379" i="47"/>
  <c r="O379" i="47"/>
  <c r="Q378" i="47"/>
  <c r="O378" i="47"/>
  <c r="Q377" i="47"/>
  <c r="O377" i="47"/>
  <c r="Q376" i="47"/>
  <c r="O376" i="47"/>
  <c r="Q375" i="47"/>
  <c r="O375" i="47"/>
  <c r="Q374" i="47"/>
  <c r="O374" i="47"/>
  <c r="Q373" i="47"/>
  <c r="O373" i="47"/>
  <c r="Q372" i="47"/>
  <c r="O372" i="47"/>
  <c r="Q371" i="47"/>
  <c r="O371" i="47"/>
  <c r="Q370" i="47"/>
  <c r="O370" i="47"/>
  <c r="Q369" i="47"/>
  <c r="O369" i="47"/>
  <c r="Q368" i="47"/>
  <c r="O368" i="47"/>
  <c r="Q367" i="47"/>
  <c r="O367" i="47"/>
  <c r="Q366" i="47"/>
  <c r="O366" i="47"/>
  <c r="Q365" i="47"/>
  <c r="O365" i="47"/>
  <c r="Q364" i="47"/>
  <c r="O364" i="47"/>
  <c r="Q363" i="47"/>
  <c r="O363" i="47"/>
  <c r="Q362" i="47"/>
  <c r="O362" i="47"/>
  <c r="Q361" i="47"/>
  <c r="O361" i="47"/>
  <c r="Q360" i="47"/>
  <c r="O360" i="47"/>
  <c r="Q359" i="47"/>
  <c r="O359" i="47"/>
  <c r="Q358" i="47"/>
  <c r="O358" i="47"/>
  <c r="Q357" i="47"/>
  <c r="O357" i="47"/>
  <c r="Q356" i="47"/>
  <c r="O356" i="47"/>
  <c r="Q355" i="47"/>
  <c r="O355" i="47"/>
  <c r="Q354" i="47"/>
  <c r="O354" i="47"/>
  <c r="Q353" i="47"/>
  <c r="O353" i="47"/>
  <c r="Q352" i="47"/>
  <c r="O352" i="47"/>
  <c r="Q351" i="47"/>
  <c r="O351" i="47"/>
  <c r="Q350" i="47"/>
  <c r="O350" i="47"/>
  <c r="Q349" i="47"/>
  <c r="O349" i="47"/>
  <c r="Q348" i="47"/>
  <c r="O348" i="47"/>
  <c r="Q347" i="47"/>
  <c r="O347" i="47"/>
  <c r="Q346" i="47"/>
  <c r="O346" i="47"/>
  <c r="Q345" i="47"/>
  <c r="O345" i="47"/>
  <c r="Q344" i="47"/>
  <c r="O344" i="47"/>
  <c r="Q343" i="47"/>
  <c r="O343" i="47"/>
  <c r="Q342" i="47"/>
  <c r="O342" i="47"/>
  <c r="Q341" i="47"/>
  <c r="O341" i="47"/>
  <c r="Q340" i="47"/>
  <c r="O340" i="47"/>
  <c r="Q339" i="47"/>
  <c r="O339" i="47"/>
  <c r="Q338" i="47"/>
  <c r="O338" i="47"/>
  <c r="Q337" i="47"/>
  <c r="O337" i="47"/>
  <c r="Q336" i="47"/>
  <c r="O336" i="47"/>
  <c r="Q335" i="47"/>
  <c r="O335" i="47"/>
  <c r="Q334" i="47"/>
  <c r="O334" i="47"/>
  <c r="Q333" i="47"/>
  <c r="O333" i="47"/>
  <c r="Q332" i="47"/>
  <c r="O332" i="47"/>
  <c r="Q331" i="47"/>
  <c r="O331" i="47"/>
  <c r="Q330" i="47"/>
  <c r="O330" i="47"/>
  <c r="Q329" i="47"/>
  <c r="O329" i="47"/>
  <c r="Q328" i="47"/>
  <c r="O328" i="47"/>
  <c r="Q327" i="47"/>
  <c r="O327" i="47"/>
  <c r="Q326" i="47"/>
  <c r="O326" i="47"/>
  <c r="Q325" i="47"/>
  <c r="O325" i="47"/>
  <c r="Q324" i="47"/>
  <c r="O324" i="47"/>
  <c r="Q323" i="47"/>
  <c r="O323" i="47"/>
  <c r="Q322" i="47"/>
  <c r="O322" i="47"/>
  <c r="Q321" i="47"/>
  <c r="O321" i="47"/>
  <c r="Q320" i="47"/>
  <c r="O320" i="47"/>
  <c r="Q319" i="47"/>
  <c r="O319" i="47"/>
  <c r="Q318" i="47"/>
  <c r="O318" i="47"/>
  <c r="Q317" i="47"/>
  <c r="O317" i="47"/>
  <c r="Q316" i="47"/>
  <c r="O316" i="47"/>
  <c r="Q315" i="47"/>
  <c r="O315" i="47"/>
  <c r="Q314" i="47"/>
  <c r="O314" i="47"/>
  <c r="Q313" i="47"/>
  <c r="O313" i="47"/>
  <c r="Q312" i="47"/>
  <c r="O312" i="47"/>
  <c r="Q311" i="47"/>
  <c r="O311" i="47"/>
  <c r="Q310" i="47"/>
  <c r="O310" i="47"/>
  <c r="Q309" i="47"/>
  <c r="O309" i="47"/>
  <c r="Q308" i="47"/>
  <c r="O308" i="47"/>
  <c r="Q307" i="47"/>
  <c r="O307" i="47"/>
  <c r="Q306" i="47"/>
  <c r="O306" i="47"/>
  <c r="Q305" i="47"/>
  <c r="O305" i="47"/>
  <c r="Q304" i="47"/>
  <c r="O304" i="47"/>
  <c r="Q303" i="47"/>
  <c r="O303" i="47"/>
  <c r="Q302" i="47"/>
  <c r="O302" i="47"/>
  <c r="Q301" i="47"/>
  <c r="O301" i="47"/>
  <c r="Q300" i="47"/>
  <c r="O300" i="47"/>
  <c r="Q299" i="47"/>
  <c r="O299" i="47"/>
  <c r="Q298" i="47"/>
  <c r="O298" i="47"/>
  <c r="Q297" i="47"/>
  <c r="O297" i="47"/>
  <c r="Q296" i="47"/>
  <c r="O296" i="47"/>
  <c r="Q295" i="47"/>
  <c r="O295" i="47"/>
  <c r="Q294" i="47"/>
  <c r="O294" i="47"/>
  <c r="Q293" i="47"/>
  <c r="O293" i="47"/>
  <c r="Q292" i="47"/>
  <c r="O292" i="47"/>
  <c r="Q291" i="47"/>
  <c r="O291" i="47"/>
  <c r="Q290" i="47"/>
  <c r="O290" i="47"/>
  <c r="Q289" i="47"/>
  <c r="O289" i="47"/>
  <c r="Q288" i="47"/>
  <c r="O288" i="47"/>
  <c r="Q287" i="47"/>
  <c r="O287" i="47"/>
  <c r="Q286" i="47"/>
  <c r="O286" i="47"/>
  <c r="Q285" i="47"/>
  <c r="O285" i="47"/>
  <c r="Q284" i="47"/>
  <c r="O284" i="47"/>
  <c r="Q283" i="47"/>
  <c r="O283" i="47"/>
  <c r="Q282" i="47"/>
  <c r="O282" i="47"/>
  <c r="Q281" i="47"/>
  <c r="O281" i="47"/>
  <c r="Q280" i="47"/>
  <c r="O280" i="47"/>
  <c r="Q279" i="47"/>
  <c r="O279" i="47"/>
  <c r="Q278" i="47"/>
  <c r="O278" i="47"/>
  <c r="Q277" i="47"/>
  <c r="O277" i="47"/>
  <c r="Q276" i="47"/>
  <c r="O276" i="47"/>
  <c r="Q275" i="47"/>
  <c r="O275" i="47"/>
  <c r="Q274" i="47"/>
  <c r="O274" i="47"/>
  <c r="Q273" i="47"/>
  <c r="O273" i="47"/>
  <c r="Q272" i="47"/>
  <c r="O272" i="47"/>
  <c r="Q271" i="47"/>
  <c r="O271" i="47"/>
  <c r="Q270" i="47"/>
  <c r="O270" i="47"/>
  <c r="Q269" i="47"/>
  <c r="O269" i="47"/>
  <c r="Q268" i="47"/>
  <c r="O268" i="47"/>
  <c r="Q267" i="47"/>
  <c r="O267" i="47"/>
  <c r="Q266" i="47"/>
  <c r="O266" i="47"/>
  <c r="Q265" i="47"/>
  <c r="O265" i="47"/>
  <c r="Q264" i="47"/>
  <c r="O264" i="47"/>
  <c r="Q263" i="47"/>
  <c r="O263" i="47"/>
  <c r="Q262" i="47"/>
  <c r="O262" i="47"/>
  <c r="Q261" i="47"/>
  <c r="O261" i="47"/>
  <c r="Q260" i="47"/>
  <c r="O260" i="47"/>
  <c r="Q259" i="47"/>
  <c r="O259" i="47"/>
  <c r="Q258" i="47"/>
  <c r="O258" i="47"/>
  <c r="Q257" i="47"/>
  <c r="O257" i="47"/>
  <c r="Q256" i="47"/>
  <c r="O256" i="47"/>
  <c r="Q255" i="47"/>
  <c r="O255" i="47"/>
  <c r="Q254" i="47"/>
  <c r="O254" i="47"/>
  <c r="Q253" i="47"/>
  <c r="O253" i="47"/>
  <c r="Q252" i="47"/>
  <c r="O252" i="47"/>
  <c r="Q251" i="47"/>
  <c r="O251" i="47"/>
  <c r="Q250" i="47"/>
  <c r="O250" i="47"/>
  <c r="Q249" i="47"/>
  <c r="O249" i="47"/>
  <c r="Q248" i="47"/>
  <c r="O248" i="47"/>
  <c r="Q247" i="47"/>
  <c r="O247" i="47"/>
  <c r="Q246" i="47"/>
  <c r="O246" i="47"/>
  <c r="Q245" i="47"/>
  <c r="O245" i="47"/>
  <c r="Q244" i="47"/>
  <c r="O244" i="47"/>
  <c r="Q243" i="47"/>
  <c r="O243" i="47"/>
  <c r="Q242" i="47"/>
  <c r="O242" i="47"/>
  <c r="Q241" i="47"/>
  <c r="O241" i="47"/>
  <c r="Q240" i="47"/>
  <c r="O240" i="47"/>
  <c r="Q239" i="47"/>
  <c r="O239" i="47"/>
  <c r="Q238" i="47"/>
  <c r="O238" i="47"/>
  <c r="Q237" i="47"/>
  <c r="O237" i="47"/>
  <c r="Q236" i="47"/>
  <c r="O236" i="47"/>
  <c r="Q235" i="47"/>
  <c r="O235" i="47"/>
  <c r="Q234" i="47"/>
  <c r="O234" i="47"/>
  <c r="Q233" i="47"/>
  <c r="O233" i="47"/>
  <c r="Q232" i="47"/>
  <c r="O232" i="47"/>
  <c r="Q231" i="47"/>
  <c r="O231" i="47"/>
  <c r="Q230" i="47"/>
  <c r="O230" i="47"/>
  <c r="Q229" i="47"/>
  <c r="O229" i="47"/>
  <c r="Q228" i="47"/>
  <c r="O228" i="47"/>
  <c r="Q227" i="47"/>
  <c r="O227" i="47"/>
  <c r="Q226" i="47"/>
  <c r="O226" i="47"/>
  <c r="Q225" i="47"/>
  <c r="O225" i="47"/>
  <c r="Q224" i="47"/>
  <c r="O224" i="47"/>
  <c r="Q223" i="47"/>
  <c r="O223" i="47"/>
  <c r="Q222" i="47"/>
  <c r="O222" i="47"/>
  <c r="Q221" i="47"/>
  <c r="O221" i="47"/>
  <c r="Q220" i="47"/>
  <c r="O220" i="47"/>
  <c r="Q219" i="47"/>
  <c r="O219" i="47"/>
  <c r="Q218" i="47"/>
  <c r="O218" i="47"/>
  <c r="Q217" i="47"/>
  <c r="O217" i="47"/>
  <c r="Q216" i="47"/>
  <c r="O216" i="47"/>
  <c r="Q215" i="47"/>
  <c r="O215" i="47"/>
  <c r="Q214" i="47"/>
  <c r="O214" i="47"/>
  <c r="Q213" i="47"/>
  <c r="O213" i="47"/>
  <c r="Q212" i="47"/>
  <c r="O212" i="47"/>
  <c r="Q211" i="47"/>
  <c r="O211" i="47"/>
  <c r="Q210" i="47"/>
  <c r="O210" i="47"/>
  <c r="Q209" i="47"/>
  <c r="O209" i="47"/>
  <c r="Q208" i="47"/>
  <c r="O208" i="47"/>
  <c r="Q207" i="47"/>
  <c r="O207" i="47"/>
  <c r="Q206" i="47"/>
  <c r="O206" i="47"/>
  <c r="Q205" i="47"/>
  <c r="O205" i="47"/>
  <c r="Q204" i="47"/>
  <c r="O204" i="47"/>
  <c r="Q203" i="47"/>
  <c r="O203" i="47"/>
  <c r="Q202" i="47"/>
  <c r="O202" i="47"/>
  <c r="Q201" i="47"/>
  <c r="O201" i="47"/>
  <c r="Q200" i="47"/>
  <c r="O200" i="47"/>
  <c r="Q199" i="47"/>
  <c r="O199" i="47"/>
  <c r="Q198" i="47"/>
  <c r="O198" i="47"/>
  <c r="Q197" i="47"/>
  <c r="O197" i="47"/>
  <c r="Q196" i="47"/>
  <c r="O196" i="47"/>
  <c r="Q195" i="47"/>
  <c r="O195" i="47"/>
  <c r="Q194" i="47"/>
  <c r="O194" i="47"/>
  <c r="Q193" i="47"/>
  <c r="O193" i="47"/>
  <c r="Q192" i="47"/>
  <c r="O192" i="47"/>
  <c r="Q191" i="47"/>
  <c r="O191" i="47"/>
  <c r="Q190" i="47"/>
  <c r="O190" i="47"/>
  <c r="Q189" i="47"/>
  <c r="O189" i="47"/>
  <c r="Q188" i="47"/>
  <c r="O188" i="47"/>
  <c r="Q187" i="47"/>
  <c r="O187" i="47"/>
  <c r="Q186" i="47"/>
  <c r="O186" i="47"/>
  <c r="Q185" i="47"/>
  <c r="O185" i="47"/>
  <c r="Q184" i="47"/>
  <c r="O184" i="47"/>
  <c r="Q183" i="47"/>
  <c r="O183" i="47"/>
  <c r="Q182" i="47"/>
  <c r="O182" i="47"/>
  <c r="Q181" i="47"/>
  <c r="O181" i="47"/>
  <c r="Q180" i="47"/>
  <c r="O180" i="47"/>
  <c r="Q179" i="47"/>
  <c r="O179" i="47"/>
  <c r="Q178" i="47"/>
  <c r="O178" i="47"/>
  <c r="Q177" i="47"/>
  <c r="O177" i="47"/>
  <c r="Q176" i="47"/>
  <c r="O176" i="47"/>
  <c r="Q175" i="47"/>
  <c r="O175" i="47"/>
  <c r="Q174" i="47"/>
  <c r="O174" i="47"/>
  <c r="Q173" i="47"/>
  <c r="O173" i="47"/>
  <c r="Q172" i="47"/>
  <c r="O172" i="47"/>
  <c r="Q171" i="47"/>
  <c r="O171" i="47"/>
  <c r="Q170" i="47"/>
  <c r="O170" i="47"/>
  <c r="Q169" i="47"/>
  <c r="O169" i="47"/>
  <c r="Q168" i="47"/>
  <c r="O168" i="47"/>
  <c r="Q167" i="47"/>
  <c r="O167" i="47"/>
  <c r="Q166" i="47"/>
  <c r="O166" i="47"/>
  <c r="Q165" i="47"/>
  <c r="O165" i="47"/>
  <c r="Q164" i="47"/>
  <c r="O164" i="47"/>
  <c r="Q163" i="47"/>
  <c r="O163" i="47"/>
  <c r="Q162" i="47"/>
  <c r="O162" i="47"/>
  <c r="Q161" i="47"/>
  <c r="O161" i="47"/>
  <c r="Q160" i="47"/>
  <c r="O160" i="47"/>
  <c r="Q159" i="47"/>
  <c r="O159" i="47"/>
  <c r="Q158" i="47"/>
  <c r="O158" i="47"/>
  <c r="Q157" i="47"/>
  <c r="O157" i="47"/>
  <c r="Q156" i="47"/>
  <c r="O156" i="47"/>
  <c r="Q155" i="47"/>
  <c r="O155" i="47"/>
  <c r="Q154" i="47"/>
  <c r="O154" i="47"/>
  <c r="Q153" i="47"/>
  <c r="O153" i="47"/>
  <c r="Q152" i="47"/>
  <c r="O152" i="47"/>
  <c r="Q151" i="47"/>
  <c r="O151" i="47"/>
  <c r="Q150" i="47"/>
  <c r="O150" i="47"/>
  <c r="Q149" i="47"/>
  <c r="O149" i="47"/>
  <c r="Q148" i="47"/>
  <c r="O148" i="47"/>
  <c r="Q147" i="47"/>
  <c r="O147" i="47"/>
  <c r="Q146" i="47"/>
  <c r="O146" i="47"/>
  <c r="Q145" i="47"/>
  <c r="O145" i="47"/>
  <c r="Q144" i="47"/>
  <c r="O144" i="47"/>
  <c r="Q143" i="47"/>
  <c r="O143" i="47"/>
  <c r="Q142" i="47"/>
  <c r="O142" i="47"/>
  <c r="Q141" i="47"/>
  <c r="O141" i="47"/>
  <c r="Q140" i="47"/>
  <c r="O140" i="47"/>
  <c r="Q139" i="47"/>
  <c r="O139" i="47"/>
  <c r="Q138" i="47"/>
  <c r="O138" i="47"/>
  <c r="Q137" i="47"/>
  <c r="O137" i="47"/>
  <c r="Q136" i="47"/>
  <c r="O136" i="47"/>
  <c r="Q135" i="47"/>
  <c r="O135" i="47"/>
  <c r="Q134" i="47"/>
  <c r="O134" i="47"/>
  <c r="Q133" i="47"/>
  <c r="O133" i="47"/>
  <c r="Q132" i="47"/>
  <c r="O132" i="47"/>
  <c r="Q131" i="47"/>
  <c r="O131" i="47"/>
  <c r="Q130" i="47"/>
  <c r="O130" i="47"/>
  <c r="Q129" i="47"/>
  <c r="O129" i="47"/>
  <c r="Q128" i="47"/>
  <c r="O128" i="47"/>
  <c r="Q127" i="47"/>
  <c r="O127" i="47"/>
  <c r="Q126" i="47"/>
  <c r="O126" i="47"/>
  <c r="Q125" i="47"/>
  <c r="O125" i="47"/>
  <c r="Q124" i="47"/>
  <c r="O124" i="47"/>
  <c r="Q123" i="47"/>
  <c r="O123" i="47"/>
  <c r="Q122" i="47"/>
  <c r="O122" i="47"/>
  <c r="Q121" i="47"/>
  <c r="O121" i="47"/>
  <c r="Q120" i="47"/>
  <c r="O120" i="47"/>
  <c r="Q119" i="47"/>
  <c r="O119" i="47"/>
  <c r="Q118" i="47"/>
  <c r="O118" i="47"/>
  <c r="Q117" i="47"/>
  <c r="O117" i="47"/>
  <c r="Q116" i="47"/>
  <c r="O116" i="47"/>
  <c r="Q115" i="47"/>
  <c r="O115" i="47"/>
  <c r="Q114" i="47"/>
  <c r="O114" i="47"/>
  <c r="Q113" i="47"/>
  <c r="O113" i="47"/>
  <c r="Q112" i="47"/>
  <c r="O112" i="47"/>
  <c r="Q111" i="47"/>
  <c r="O111" i="47"/>
  <c r="Q110" i="47"/>
  <c r="O110" i="47"/>
  <c r="Q109" i="47"/>
  <c r="O109" i="47"/>
  <c r="Q108" i="47"/>
  <c r="O108" i="47"/>
  <c r="Q107" i="47"/>
  <c r="O107" i="47"/>
  <c r="Q106" i="47"/>
  <c r="O106" i="47"/>
  <c r="Q105" i="47"/>
  <c r="O105" i="47"/>
  <c r="Q104" i="47"/>
  <c r="O104" i="47"/>
  <c r="Q103" i="47"/>
  <c r="O103" i="47"/>
  <c r="Q102" i="47"/>
  <c r="O102" i="47"/>
  <c r="Q101" i="47"/>
  <c r="O101" i="47"/>
  <c r="Q100" i="47"/>
  <c r="O100" i="47"/>
  <c r="Q99" i="47"/>
  <c r="O99" i="47"/>
  <c r="Q98" i="47"/>
  <c r="O98" i="47"/>
  <c r="Q97" i="47"/>
  <c r="O97" i="47"/>
  <c r="Q96" i="47"/>
  <c r="O96" i="47"/>
  <c r="Q95" i="47"/>
  <c r="O95" i="47"/>
  <c r="Q94" i="47"/>
  <c r="O94" i="47"/>
  <c r="Q93" i="47"/>
  <c r="O93" i="47"/>
  <c r="Q92" i="47"/>
  <c r="O92" i="47"/>
  <c r="Q91" i="47"/>
  <c r="O91" i="47"/>
  <c r="Q90" i="47"/>
  <c r="O90" i="47"/>
  <c r="Q89" i="47"/>
  <c r="O89" i="47"/>
  <c r="Q88" i="47"/>
  <c r="O88" i="47"/>
  <c r="Q87" i="47"/>
  <c r="O87" i="47"/>
  <c r="Q86" i="47"/>
  <c r="O86" i="47"/>
  <c r="Q85" i="47"/>
  <c r="O85" i="47"/>
  <c r="Q84" i="47"/>
  <c r="O84" i="47"/>
  <c r="Q83" i="47"/>
  <c r="O83" i="47"/>
  <c r="Q82" i="47"/>
  <c r="O82" i="47"/>
  <c r="Q81" i="47"/>
  <c r="O81" i="47"/>
  <c r="Q80" i="47"/>
  <c r="O80" i="47"/>
  <c r="Q79" i="47"/>
  <c r="O79" i="47"/>
  <c r="Q78" i="47"/>
  <c r="O78" i="47"/>
  <c r="Q77" i="47"/>
  <c r="O77" i="47"/>
  <c r="Q76" i="47"/>
  <c r="O76" i="47"/>
  <c r="Q75" i="47"/>
  <c r="O75" i="47"/>
  <c r="Q74" i="47"/>
  <c r="O74" i="47"/>
  <c r="Q73" i="47"/>
  <c r="O73" i="47"/>
  <c r="Q72" i="47"/>
  <c r="O72" i="47"/>
  <c r="Q71" i="47"/>
  <c r="O71" i="47"/>
  <c r="Q70" i="47"/>
  <c r="O70" i="47"/>
  <c r="Q69" i="47"/>
  <c r="O69" i="47"/>
  <c r="Q68" i="47"/>
  <c r="O68" i="47"/>
  <c r="Q67" i="47"/>
  <c r="O67" i="47"/>
  <c r="Q66" i="47"/>
  <c r="O66" i="47"/>
  <c r="Q65" i="47"/>
  <c r="O65" i="47"/>
  <c r="Q64" i="47"/>
  <c r="O64" i="47"/>
  <c r="Q63" i="47"/>
  <c r="O63" i="47"/>
  <c r="Q62" i="47"/>
  <c r="O62" i="47"/>
  <c r="Q61" i="47"/>
  <c r="O61" i="47"/>
  <c r="Q60" i="47"/>
  <c r="O60" i="47"/>
  <c r="Q59" i="47"/>
  <c r="O59" i="47"/>
  <c r="Q58" i="47"/>
  <c r="O58" i="47"/>
  <c r="Q57" i="47"/>
  <c r="O57" i="47"/>
  <c r="Q56" i="47"/>
  <c r="O56" i="47"/>
  <c r="Q55" i="47"/>
  <c r="O55" i="47"/>
  <c r="Q54" i="47"/>
  <c r="O54" i="47"/>
  <c r="Q53" i="47"/>
  <c r="O53" i="47"/>
  <c r="Q52" i="47"/>
  <c r="O52" i="47"/>
  <c r="Q51" i="47"/>
  <c r="O51" i="47"/>
  <c r="Q50" i="47"/>
  <c r="O50" i="47"/>
  <c r="Q49" i="47"/>
  <c r="O49" i="47"/>
  <c r="Q48" i="47"/>
  <c r="O48" i="47"/>
  <c r="Q47" i="47"/>
  <c r="O47" i="47"/>
  <c r="Q46" i="47"/>
  <c r="O46" i="47"/>
  <c r="Q45" i="47"/>
  <c r="O45" i="47"/>
  <c r="Q44" i="47"/>
  <c r="O44" i="47"/>
  <c r="Q43" i="47"/>
  <c r="O43" i="47"/>
  <c r="Q42" i="47"/>
  <c r="O42" i="47"/>
  <c r="Q41" i="47"/>
  <c r="O41" i="47"/>
  <c r="Q40" i="47"/>
  <c r="O40" i="47"/>
  <c r="Q39" i="47"/>
  <c r="O39" i="47"/>
  <c r="Q38" i="47"/>
  <c r="O38" i="47"/>
  <c r="Q37" i="47"/>
  <c r="O37" i="47"/>
  <c r="Q36" i="47"/>
  <c r="O36" i="47"/>
  <c r="Q35" i="47"/>
  <c r="O35" i="47"/>
  <c r="Q34" i="47"/>
  <c r="O34" i="47"/>
  <c r="Q33" i="47"/>
  <c r="O33" i="47"/>
  <c r="Q32" i="47"/>
  <c r="O32" i="47"/>
  <c r="Q31" i="47"/>
  <c r="O31" i="47"/>
  <c r="Q30" i="47"/>
  <c r="O30" i="47"/>
  <c r="Q29" i="47"/>
  <c r="O29" i="47"/>
  <c r="Q28" i="47"/>
  <c r="O28" i="47"/>
  <c r="Q27" i="47"/>
  <c r="O27" i="47"/>
  <c r="Q26" i="47"/>
  <c r="O26" i="47"/>
  <c r="Q25" i="47"/>
  <c r="O25" i="47"/>
  <c r="Q24" i="47"/>
  <c r="O24" i="47"/>
  <c r="Q23" i="47"/>
  <c r="O23" i="47"/>
  <c r="Q22" i="47"/>
  <c r="O22" i="47"/>
  <c r="Q21" i="47"/>
  <c r="O21" i="47"/>
  <c r="Q20" i="47"/>
  <c r="O20" i="47"/>
  <c r="Q514" i="46"/>
  <c r="O514" i="46"/>
  <c r="Q513" i="46"/>
  <c r="O513" i="46"/>
  <c r="Q512" i="46"/>
  <c r="O512" i="46"/>
  <c r="Q511" i="46"/>
  <c r="O511" i="46"/>
  <c r="Q510" i="46"/>
  <c r="O510" i="46"/>
  <c r="Q509" i="46"/>
  <c r="O509" i="46"/>
  <c r="Q508" i="46"/>
  <c r="O508" i="46"/>
  <c r="Q507" i="46"/>
  <c r="O507" i="46"/>
  <c r="Q506" i="46"/>
  <c r="O506" i="46"/>
  <c r="Q505" i="46"/>
  <c r="O505" i="46"/>
  <c r="Q504" i="46"/>
  <c r="O504" i="46"/>
  <c r="Q503" i="46"/>
  <c r="O503" i="46"/>
  <c r="Q502" i="46"/>
  <c r="O502" i="46"/>
  <c r="Q501" i="46"/>
  <c r="O501" i="46"/>
  <c r="Q500" i="46"/>
  <c r="O500" i="46"/>
  <c r="Q499" i="46"/>
  <c r="O499" i="46"/>
  <c r="Q498" i="46"/>
  <c r="O498" i="46"/>
  <c r="Q497" i="46"/>
  <c r="O497" i="46"/>
  <c r="Q496" i="46"/>
  <c r="O496" i="46"/>
  <c r="Q495" i="46"/>
  <c r="O495" i="46"/>
  <c r="Q494" i="46"/>
  <c r="O494" i="46"/>
  <c r="Q493" i="46"/>
  <c r="O493" i="46"/>
  <c r="Q492" i="46"/>
  <c r="O492" i="46"/>
  <c r="Q491" i="46"/>
  <c r="O491" i="46"/>
  <c r="Q490" i="46"/>
  <c r="O490" i="46"/>
  <c r="Q489" i="46"/>
  <c r="O489" i="46"/>
  <c r="Q488" i="46"/>
  <c r="O488" i="46"/>
  <c r="Q487" i="46"/>
  <c r="O487" i="46"/>
  <c r="Q486" i="46"/>
  <c r="O486" i="46"/>
  <c r="Q485" i="46"/>
  <c r="O485" i="46"/>
  <c r="Q484" i="46"/>
  <c r="O484" i="46"/>
  <c r="Q483" i="46"/>
  <c r="O483" i="46"/>
  <c r="Q482" i="46"/>
  <c r="O482" i="46"/>
  <c r="Q481" i="46"/>
  <c r="O481" i="46"/>
  <c r="Q480" i="46"/>
  <c r="O480" i="46"/>
  <c r="Q479" i="46"/>
  <c r="O479" i="46"/>
  <c r="Q478" i="46"/>
  <c r="O478" i="46"/>
  <c r="Q477" i="46"/>
  <c r="O477" i="46"/>
  <c r="Q476" i="46"/>
  <c r="O476" i="46"/>
  <c r="Q475" i="46"/>
  <c r="O475" i="46"/>
  <c r="Q474" i="46"/>
  <c r="O474" i="46"/>
  <c r="Q473" i="46"/>
  <c r="O473" i="46"/>
  <c r="Q472" i="46"/>
  <c r="O472" i="46"/>
  <c r="Q471" i="46"/>
  <c r="O471" i="46"/>
  <c r="Q470" i="46"/>
  <c r="O470" i="46"/>
  <c r="Q469" i="46"/>
  <c r="O469" i="46"/>
  <c r="Q468" i="46"/>
  <c r="O468" i="46"/>
  <c r="Q467" i="46"/>
  <c r="O467" i="46"/>
  <c r="Q466" i="46"/>
  <c r="O466" i="46"/>
  <c r="Q465" i="46"/>
  <c r="O465" i="46"/>
  <c r="Q464" i="46"/>
  <c r="O464" i="46"/>
  <c r="Q463" i="46"/>
  <c r="O463" i="46"/>
  <c r="Q462" i="46"/>
  <c r="O462" i="46"/>
  <c r="Q461" i="46"/>
  <c r="O461" i="46"/>
  <c r="Q460" i="46"/>
  <c r="O460" i="46"/>
  <c r="Q459" i="46"/>
  <c r="O459" i="46"/>
  <c r="Q458" i="46"/>
  <c r="O458" i="46"/>
  <c r="Q457" i="46"/>
  <c r="O457" i="46"/>
  <c r="Q456" i="46"/>
  <c r="O456" i="46"/>
  <c r="Q455" i="46"/>
  <c r="O455" i="46"/>
  <c r="Q454" i="46"/>
  <c r="O454" i="46"/>
  <c r="Q453" i="46"/>
  <c r="O453" i="46"/>
  <c r="Q452" i="46"/>
  <c r="O452" i="46"/>
  <c r="Q451" i="46"/>
  <c r="O451" i="46"/>
  <c r="Q450" i="46"/>
  <c r="O450" i="46"/>
  <c r="Q449" i="46"/>
  <c r="O449" i="46"/>
  <c r="Q448" i="46"/>
  <c r="O448" i="46"/>
  <c r="Q447" i="46"/>
  <c r="O447" i="46"/>
  <c r="Q446" i="46"/>
  <c r="O446" i="46"/>
  <c r="Q445" i="46"/>
  <c r="O445" i="46"/>
  <c r="Q444" i="46"/>
  <c r="O444" i="46"/>
  <c r="Q443" i="46"/>
  <c r="O443" i="46"/>
  <c r="Q442" i="46"/>
  <c r="O442" i="46"/>
  <c r="Q441" i="46"/>
  <c r="O441" i="46"/>
  <c r="Q440" i="46"/>
  <c r="O440" i="46"/>
  <c r="Q439" i="46"/>
  <c r="O439" i="46"/>
  <c r="Q438" i="46"/>
  <c r="O438" i="46"/>
  <c r="Q437" i="46"/>
  <c r="O437" i="46"/>
  <c r="Q436" i="46"/>
  <c r="O436" i="46"/>
  <c r="Q435" i="46"/>
  <c r="O435" i="46"/>
  <c r="Q434" i="46"/>
  <c r="O434" i="46"/>
  <c r="Q433" i="46"/>
  <c r="O433" i="46"/>
  <c r="Q432" i="46"/>
  <c r="O432" i="46"/>
  <c r="Q431" i="46"/>
  <c r="O431" i="46"/>
  <c r="Q430" i="46"/>
  <c r="O430" i="46"/>
  <c r="Q429" i="46"/>
  <c r="O429" i="46"/>
  <c r="Q428" i="46"/>
  <c r="O428" i="46"/>
  <c r="Q427" i="46"/>
  <c r="O427" i="46"/>
  <c r="Q426" i="46"/>
  <c r="O426" i="46"/>
  <c r="Q425" i="46"/>
  <c r="O425" i="46"/>
  <c r="Q424" i="46"/>
  <c r="O424" i="46"/>
  <c r="Q423" i="46"/>
  <c r="O423" i="46"/>
  <c r="Q422" i="46"/>
  <c r="O422" i="46"/>
  <c r="Q421" i="46"/>
  <c r="O421" i="46"/>
  <c r="Q420" i="46"/>
  <c r="O420" i="46"/>
  <c r="Q419" i="46"/>
  <c r="O419" i="46"/>
  <c r="Q418" i="46"/>
  <c r="O418" i="46"/>
  <c r="Q417" i="46"/>
  <c r="O417" i="46"/>
  <c r="Q416" i="46"/>
  <c r="O416" i="46"/>
  <c r="Q415" i="46"/>
  <c r="O415" i="46"/>
  <c r="Q414" i="46"/>
  <c r="O414" i="46"/>
  <c r="Q413" i="46"/>
  <c r="O413" i="46"/>
  <c r="Q412" i="46"/>
  <c r="O412" i="46"/>
  <c r="Q411" i="46"/>
  <c r="O411" i="46"/>
  <c r="Q410" i="46"/>
  <c r="O410" i="46"/>
  <c r="Q409" i="46"/>
  <c r="O409" i="46"/>
  <c r="Q408" i="46"/>
  <c r="O408" i="46"/>
  <c r="Q407" i="46"/>
  <c r="O407" i="46"/>
  <c r="Q406" i="46"/>
  <c r="O406" i="46"/>
  <c r="Q405" i="46"/>
  <c r="O405" i="46"/>
  <c r="Q404" i="46"/>
  <c r="O404" i="46"/>
  <c r="Q403" i="46"/>
  <c r="O403" i="46"/>
  <c r="Q402" i="46"/>
  <c r="O402" i="46"/>
  <c r="Q401" i="46"/>
  <c r="O401" i="46"/>
  <c r="Q400" i="46"/>
  <c r="O400" i="46"/>
  <c r="Q399" i="46"/>
  <c r="O399" i="46"/>
  <c r="Q398" i="46"/>
  <c r="O398" i="46"/>
  <c r="Q397" i="46"/>
  <c r="O397" i="46"/>
  <c r="Q396" i="46"/>
  <c r="O396" i="46"/>
  <c r="Q395" i="46"/>
  <c r="O395" i="46"/>
  <c r="Q394" i="46"/>
  <c r="O394" i="46"/>
  <c r="Q393" i="46"/>
  <c r="O393" i="46"/>
  <c r="Q392" i="46"/>
  <c r="O392" i="46"/>
  <c r="Q391" i="46"/>
  <c r="O391" i="46"/>
  <c r="Q390" i="46"/>
  <c r="O390" i="46"/>
  <c r="Q389" i="46"/>
  <c r="O389" i="46"/>
  <c r="Q388" i="46"/>
  <c r="O388" i="46"/>
  <c r="Q387" i="46"/>
  <c r="O387" i="46"/>
  <c r="Q386" i="46"/>
  <c r="O386" i="46"/>
  <c r="Q385" i="46"/>
  <c r="O385" i="46"/>
  <c r="Q384" i="46"/>
  <c r="O384" i="46"/>
  <c r="Q383" i="46"/>
  <c r="O383" i="46"/>
  <c r="Q382" i="46"/>
  <c r="O382" i="46"/>
  <c r="Q381" i="46"/>
  <c r="O381" i="46"/>
  <c r="Q380" i="46"/>
  <c r="O380" i="46"/>
  <c r="Q379" i="46"/>
  <c r="O379" i="46"/>
  <c r="Q378" i="46"/>
  <c r="O378" i="46"/>
  <c r="Q377" i="46"/>
  <c r="O377" i="46"/>
  <c r="Q376" i="46"/>
  <c r="O376" i="46"/>
  <c r="Q375" i="46"/>
  <c r="O375" i="46"/>
  <c r="Q374" i="46"/>
  <c r="O374" i="46"/>
  <c r="Q373" i="46"/>
  <c r="O373" i="46"/>
  <c r="Q372" i="46"/>
  <c r="O372" i="46"/>
  <c r="Q371" i="46"/>
  <c r="O371" i="46"/>
  <c r="Q370" i="46"/>
  <c r="O370" i="46"/>
  <c r="Q369" i="46"/>
  <c r="O369" i="46"/>
  <c r="Q368" i="46"/>
  <c r="O368" i="46"/>
  <c r="Q367" i="46"/>
  <c r="O367" i="46"/>
  <c r="Q366" i="46"/>
  <c r="O366" i="46"/>
  <c r="Q365" i="46"/>
  <c r="O365" i="46"/>
  <c r="Q364" i="46"/>
  <c r="O364" i="46"/>
  <c r="Q363" i="46"/>
  <c r="O363" i="46"/>
  <c r="Q362" i="46"/>
  <c r="O362" i="46"/>
  <c r="Q361" i="46"/>
  <c r="O361" i="46"/>
  <c r="Q360" i="46"/>
  <c r="O360" i="46"/>
  <c r="Q359" i="46"/>
  <c r="O359" i="46"/>
  <c r="Q358" i="46"/>
  <c r="O358" i="46"/>
  <c r="Q357" i="46"/>
  <c r="O357" i="46"/>
  <c r="Q356" i="46"/>
  <c r="O356" i="46"/>
  <c r="Q355" i="46"/>
  <c r="O355" i="46"/>
  <c r="Q354" i="46"/>
  <c r="O354" i="46"/>
  <c r="Q353" i="46"/>
  <c r="O353" i="46"/>
  <c r="Q352" i="46"/>
  <c r="O352" i="46"/>
  <c r="Q351" i="46"/>
  <c r="O351" i="46"/>
  <c r="Q350" i="46"/>
  <c r="O350" i="46"/>
  <c r="Q349" i="46"/>
  <c r="O349" i="46"/>
  <c r="Q348" i="46"/>
  <c r="O348" i="46"/>
  <c r="Q347" i="46"/>
  <c r="O347" i="46"/>
  <c r="Q346" i="46"/>
  <c r="O346" i="46"/>
  <c r="Q345" i="46"/>
  <c r="O345" i="46"/>
  <c r="Q344" i="46"/>
  <c r="O344" i="46"/>
  <c r="Q343" i="46"/>
  <c r="O343" i="46"/>
  <c r="Q342" i="46"/>
  <c r="O342" i="46"/>
  <c r="Q341" i="46"/>
  <c r="O341" i="46"/>
  <c r="Q340" i="46"/>
  <c r="O340" i="46"/>
  <c r="Q339" i="46"/>
  <c r="O339" i="46"/>
  <c r="Q338" i="46"/>
  <c r="O338" i="46"/>
  <c r="Q337" i="46"/>
  <c r="O337" i="46"/>
  <c r="Q336" i="46"/>
  <c r="O336" i="46"/>
  <c r="Q335" i="46"/>
  <c r="O335" i="46"/>
  <c r="Q334" i="46"/>
  <c r="O334" i="46"/>
  <c r="Q333" i="46"/>
  <c r="O333" i="46"/>
  <c r="Q332" i="46"/>
  <c r="O332" i="46"/>
  <c r="Q331" i="46"/>
  <c r="O331" i="46"/>
  <c r="Q330" i="46"/>
  <c r="O330" i="46"/>
  <c r="Q329" i="46"/>
  <c r="O329" i="46"/>
  <c r="Q328" i="46"/>
  <c r="O328" i="46"/>
  <c r="Q327" i="46"/>
  <c r="O327" i="46"/>
  <c r="Q326" i="46"/>
  <c r="O326" i="46"/>
  <c r="Q325" i="46"/>
  <c r="O325" i="46"/>
  <c r="Q324" i="46"/>
  <c r="O324" i="46"/>
  <c r="Q323" i="46"/>
  <c r="O323" i="46"/>
  <c r="Q322" i="46"/>
  <c r="O322" i="46"/>
  <c r="Q321" i="46"/>
  <c r="O321" i="46"/>
  <c r="Q320" i="46"/>
  <c r="O320" i="46"/>
  <c r="Q319" i="46"/>
  <c r="O319" i="46"/>
  <c r="Q318" i="46"/>
  <c r="O318" i="46"/>
  <c r="Q317" i="46"/>
  <c r="O317" i="46"/>
  <c r="Q316" i="46"/>
  <c r="O316" i="46"/>
  <c r="Q315" i="46"/>
  <c r="O315" i="46"/>
  <c r="Q314" i="46"/>
  <c r="O314" i="46"/>
  <c r="Q313" i="46"/>
  <c r="O313" i="46"/>
  <c r="Q312" i="46"/>
  <c r="O312" i="46"/>
  <c r="Q311" i="46"/>
  <c r="O311" i="46"/>
  <c r="Q310" i="46"/>
  <c r="O310" i="46"/>
  <c r="Q309" i="46"/>
  <c r="O309" i="46"/>
  <c r="Q308" i="46"/>
  <c r="O308" i="46"/>
  <c r="Q307" i="46"/>
  <c r="O307" i="46"/>
  <c r="Q306" i="46"/>
  <c r="O306" i="46"/>
  <c r="Q305" i="46"/>
  <c r="O305" i="46"/>
  <c r="Q304" i="46"/>
  <c r="O304" i="46"/>
  <c r="Q303" i="46"/>
  <c r="O303" i="46"/>
  <c r="Q302" i="46"/>
  <c r="O302" i="46"/>
  <c r="Q301" i="46"/>
  <c r="O301" i="46"/>
  <c r="Q300" i="46"/>
  <c r="O300" i="46"/>
  <c r="Q299" i="46"/>
  <c r="O299" i="46"/>
  <c r="Q298" i="46"/>
  <c r="O298" i="46"/>
  <c r="Q297" i="46"/>
  <c r="O297" i="46"/>
  <c r="Q296" i="46"/>
  <c r="O296" i="46"/>
  <c r="Q295" i="46"/>
  <c r="O295" i="46"/>
  <c r="Q294" i="46"/>
  <c r="O294" i="46"/>
  <c r="Q293" i="46"/>
  <c r="O293" i="46"/>
  <c r="Q292" i="46"/>
  <c r="O292" i="46"/>
  <c r="Q291" i="46"/>
  <c r="O291" i="46"/>
  <c r="Q290" i="46"/>
  <c r="O290" i="46"/>
  <c r="Q289" i="46"/>
  <c r="O289" i="46"/>
  <c r="Q288" i="46"/>
  <c r="O288" i="46"/>
  <c r="Q287" i="46"/>
  <c r="O287" i="46"/>
  <c r="Q286" i="46"/>
  <c r="O286" i="46"/>
  <c r="Q285" i="46"/>
  <c r="O285" i="46"/>
  <c r="Q284" i="46"/>
  <c r="O284" i="46"/>
  <c r="Q283" i="46"/>
  <c r="O283" i="46"/>
  <c r="Q282" i="46"/>
  <c r="O282" i="46"/>
  <c r="Q281" i="46"/>
  <c r="O281" i="46"/>
  <c r="Q280" i="46"/>
  <c r="O280" i="46"/>
  <c r="Q279" i="46"/>
  <c r="O279" i="46"/>
  <c r="Q278" i="46"/>
  <c r="O278" i="46"/>
  <c r="Q277" i="46"/>
  <c r="O277" i="46"/>
  <c r="Q276" i="46"/>
  <c r="O276" i="46"/>
  <c r="Q275" i="46"/>
  <c r="O275" i="46"/>
  <c r="Q274" i="46"/>
  <c r="O274" i="46"/>
  <c r="Q273" i="46"/>
  <c r="O273" i="46"/>
  <c r="Q272" i="46"/>
  <c r="O272" i="46"/>
  <c r="Q271" i="46"/>
  <c r="O271" i="46"/>
  <c r="Q270" i="46"/>
  <c r="O270" i="46"/>
  <c r="Q269" i="46"/>
  <c r="O269" i="46"/>
  <c r="Q268" i="46"/>
  <c r="O268" i="46"/>
  <c r="Q267" i="46"/>
  <c r="O267" i="46"/>
  <c r="Q266" i="46"/>
  <c r="O266" i="46"/>
  <c r="Q265" i="46"/>
  <c r="O265" i="46"/>
  <c r="Q264" i="46"/>
  <c r="O264" i="46"/>
  <c r="Q263" i="46"/>
  <c r="O263" i="46"/>
  <c r="Q262" i="46"/>
  <c r="O262" i="46"/>
  <c r="Q261" i="46"/>
  <c r="O261" i="46"/>
  <c r="Q260" i="46"/>
  <c r="O260" i="46"/>
  <c r="Q259" i="46"/>
  <c r="O259" i="46"/>
  <c r="Q258" i="46"/>
  <c r="O258" i="46"/>
  <c r="Q257" i="46"/>
  <c r="O257" i="46"/>
  <c r="Q256" i="46"/>
  <c r="O256" i="46"/>
  <c r="Q255" i="46"/>
  <c r="O255" i="46"/>
  <c r="Q254" i="46"/>
  <c r="O254" i="46"/>
  <c r="Q253" i="46"/>
  <c r="O253" i="46"/>
  <c r="Q252" i="46"/>
  <c r="O252" i="46"/>
  <c r="Q251" i="46"/>
  <c r="O251" i="46"/>
  <c r="Q250" i="46"/>
  <c r="O250" i="46"/>
  <c r="Q249" i="46"/>
  <c r="O249" i="46"/>
  <c r="Q248" i="46"/>
  <c r="O248" i="46"/>
  <c r="Q247" i="46"/>
  <c r="O247" i="46"/>
  <c r="Q246" i="46"/>
  <c r="O246" i="46"/>
  <c r="Q245" i="46"/>
  <c r="O245" i="46"/>
  <c r="Q244" i="46"/>
  <c r="O244" i="46"/>
  <c r="Q243" i="46"/>
  <c r="O243" i="46"/>
  <c r="Q242" i="46"/>
  <c r="O242" i="46"/>
  <c r="Q241" i="46"/>
  <c r="O241" i="46"/>
  <c r="Q240" i="46"/>
  <c r="O240" i="46"/>
  <c r="Q239" i="46"/>
  <c r="O239" i="46"/>
  <c r="Q238" i="46"/>
  <c r="O238" i="46"/>
  <c r="Q237" i="46"/>
  <c r="O237" i="46"/>
  <c r="Q236" i="46"/>
  <c r="O236" i="46"/>
  <c r="Q235" i="46"/>
  <c r="O235" i="46"/>
  <c r="Q234" i="46"/>
  <c r="O234" i="46"/>
  <c r="Q233" i="46"/>
  <c r="O233" i="46"/>
  <c r="Q232" i="46"/>
  <c r="O232" i="46"/>
  <c r="Q231" i="46"/>
  <c r="O231" i="46"/>
  <c r="Q230" i="46"/>
  <c r="O230" i="46"/>
  <c r="Q229" i="46"/>
  <c r="O229" i="46"/>
  <c r="Q228" i="46"/>
  <c r="O228" i="46"/>
  <c r="Q227" i="46"/>
  <c r="O227" i="46"/>
  <c r="Q226" i="46"/>
  <c r="O226" i="46"/>
  <c r="Q225" i="46"/>
  <c r="O225" i="46"/>
  <c r="Q224" i="46"/>
  <c r="O224" i="46"/>
  <c r="Q223" i="46"/>
  <c r="O223" i="46"/>
  <c r="Q222" i="46"/>
  <c r="O222" i="46"/>
  <c r="Q221" i="46"/>
  <c r="O221" i="46"/>
  <c r="Q220" i="46"/>
  <c r="O220" i="46"/>
  <c r="Q219" i="46"/>
  <c r="O219" i="46"/>
  <c r="Q218" i="46"/>
  <c r="O218" i="46"/>
  <c r="Q217" i="46"/>
  <c r="O217" i="46"/>
  <c r="Q216" i="46"/>
  <c r="O216" i="46"/>
  <c r="Q215" i="46"/>
  <c r="O215" i="46"/>
  <c r="Q214" i="46"/>
  <c r="O214" i="46"/>
  <c r="Q213" i="46"/>
  <c r="O213" i="46"/>
  <c r="Q212" i="46"/>
  <c r="O212" i="46"/>
  <c r="Q211" i="46"/>
  <c r="O211" i="46"/>
  <c r="Q210" i="46"/>
  <c r="O210" i="46"/>
  <c r="Q209" i="46"/>
  <c r="O209" i="46"/>
  <c r="Q208" i="46"/>
  <c r="O208" i="46"/>
  <c r="Q207" i="46"/>
  <c r="O207" i="46"/>
  <c r="Q206" i="46"/>
  <c r="O206" i="46"/>
  <c r="Q205" i="46"/>
  <c r="O205" i="46"/>
  <c r="Q204" i="46"/>
  <c r="O204" i="46"/>
  <c r="Q203" i="46"/>
  <c r="O203" i="46"/>
  <c r="Q202" i="46"/>
  <c r="O202" i="46"/>
  <c r="Q201" i="46"/>
  <c r="O201" i="46"/>
  <c r="Q200" i="46"/>
  <c r="O200" i="46"/>
  <c r="Q199" i="46"/>
  <c r="O199" i="46"/>
  <c r="Q198" i="46"/>
  <c r="O198" i="46"/>
  <c r="Q197" i="46"/>
  <c r="O197" i="46"/>
  <c r="Q196" i="46"/>
  <c r="O196" i="46"/>
  <c r="Q195" i="46"/>
  <c r="O195" i="46"/>
  <c r="Q194" i="46"/>
  <c r="O194" i="46"/>
  <c r="Q193" i="46"/>
  <c r="O193" i="46"/>
  <c r="Q192" i="46"/>
  <c r="O192" i="46"/>
  <c r="Q191" i="46"/>
  <c r="O191" i="46"/>
  <c r="Q190" i="46"/>
  <c r="O190" i="46"/>
  <c r="Q189" i="46"/>
  <c r="O189" i="46"/>
  <c r="Q188" i="46"/>
  <c r="O188" i="46"/>
  <c r="Q187" i="46"/>
  <c r="O187" i="46"/>
  <c r="Q186" i="46"/>
  <c r="O186" i="46"/>
  <c r="Q185" i="46"/>
  <c r="O185" i="46"/>
  <c r="Q184" i="46"/>
  <c r="O184" i="46"/>
  <c r="Q183" i="46"/>
  <c r="O183" i="46"/>
  <c r="Q182" i="46"/>
  <c r="O182" i="46"/>
  <c r="Q181" i="46"/>
  <c r="O181" i="46"/>
  <c r="Q180" i="46"/>
  <c r="O180" i="46"/>
  <c r="Q179" i="46"/>
  <c r="O179" i="46"/>
  <c r="Q178" i="46"/>
  <c r="O178" i="46"/>
  <c r="Q177" i="46"/>
  <c r="O177" i="46"/>
  <c r="Q176" i="46"/>
  <c r="O176" i="46"/>
  <c r="Q175" i="46"/>
  <c r="O175" i="46"/>
  <c r="Q174" i="46"/>
  <c r="O174" i="46"/>
  <c r="Q173" i="46"/>
  <c r="O173" i="46"/>
  <c r="Q172" i="46"/>
  <c r="O172" i="46"/>
  <c r="Q171" i="46"/>
  <c r="O171" i="46"/>
  <c r="Q170" i="46"/>
  <c r="O170" i="46"/>
  <c r="Q169" i="46"/>
  <c r="O169" i="46"/>
  <c r="Q168" i="46"/>
  <c r="O168" i="46"/>
  <c r="Q167" i="46"/>
  <c r="O167" i="46"/>
  <c r="Q166" i="46"/>
  <c r="O166" i="46"/>
  <c r="Q165" i="46"/>
  <c r="O165" i="46"/>
  <c r="Q164" i="46"/>
  <c r="O164" i="46"/>
  <c r="Q163" i="46"/>
  <c r="O163" i="46"/>
  <c r="Q162" i="46"/>
  <c r="O162" i="46"/>
  <c r="Q161" i="46"/>
  <c r="O161" i="46"/>
  <c r="Q160" i="46"/>
  <c r="O160" i="46"/>
  <c r="Q159" i="46"/>
  <c r="O159" i="46"/>
  <c r="Q158" i="46"/>
  <c r="O158" i="46"/>
  <c r="Q157" i="46"/>
  <c r="O157" i="46"/>
  <c r="Q156" i="46"/>
  <c r="O156" i="46"/>
  <c r="Q155" i="46"/>
  <c r="O155" i="46"/>
  <c r="Q154" i="46"/>
  <c r="O154" i="46"/>
  <c r="Q153" i="46"/>
  <c r="O153" i="46"/>
  <c r="Q152" i="46"/>
  <c r="O152" i="46"/>
  <c r="Q151" i="46"/>
  <c r="O151" i="46"/>
  <c r="Q150" i="46"/>
  <c r="O150" i="46"/>
  <c r="Q149" i="46"/>
  <c r="O149" i="46"/>
  <c r="Q148" i="46"/>
  <c r="O148" i="46"/>
  <c r="Q147" i="46"/>
  <c r="O147" i="46"/>
  <c r="Q146" i="46"/>
  <c r="O146" i="46"/>
  <c r="Q145" i="46"/>
  <c r="O145" i="46"/>
  <c r="Q144" i="46"/>
  <c r="O144" i="46"/>
  <c r="Q143" i="46"/>
  <c r="O143" i="46"/>
  <c r="Q142" i="46"/>
  <c r="O142" i="46"/>
  <c r="Q141" i="46"/>
  <c r="O141" i="46"/>
  <c r="Q140" i="46"/>
  <c r="O140" i="46"/>
  <c r="Q139" i="46"/>
  <c r="O139" i="46"/>
  <c r="Q138" i="46"/>
  <c r="O138" i="46"/>
  <c r="Q137" i="46"/>
  <c r="O137" i="46"/>
  <c r="Q136" i="46"/>
  <c r="O136" i="46"/>
  <c r="Q135" i="46"/>
  <c r="O135" i="46"/>
  <c r="Q134" i="46"/>
  <c r="O134" i="46"/>
  <c r="Q133" i="46"/>
  <c r="O133" i="46"/>
  <c r="Q132" i="46"/>
  <c r="O132" i="46"/>
  <c r="Q131" i="46"/>
  <c r="O131" i="46"/>
  <c r="Q130" i="46"/>
  <c r="O130" i="46"/>
  <c r="Q129" i="46"/>
  <c r="O129" i="46"/>
  <c r="Q128" i="46"/>
  <c r="O128" i="46"/>
  <c r="Q127" i="46"/>
  <c r="O127" i="46"/>
  <c r="Q126" i="46"/>
  <c r="O126" i="46"/>
  <c r="Q125" i="46"/>
  <c r="O125" i="46"/>
  <c r="Q124" i="46"/>
  <c r="O124" i="46"/>
  <c r="Q123" i="46"/>
  <c r="O123" i="46"/>
  <c r="Q122" i="46"/>
  <c r="O122" i="46"/>
  <c r="Q121" i="46"/>
  <c r="O121" i="46"/>
  <c r="Q120" i="46"/>
  <c r="O120" i="46"/>
  <c r="Q119" i="46"/>
  <c r="O119" i="46"/>
  <c r="Q118" i="46"/>
  <c r="O118" i="46"/>
  <c r="Q117" i="46"/>
  <c r="O117" i="46"/>
  <c r="Q116" i="46"/>
  <c r="O116" i="46"/>
  <c r="Q115" i="46"/>
  <c r="O115" i="46"/>
  <c r="Q114" i="46"/>
  <c r="O114" i="46"/>
  <c r="Q113" i="46"/>
  <c r="O113" i="46"/>
  <c r="Q112" i="46"/>
  <c r="O112" i="46"/>
  <c r="Q111" i="46"/>
  <c r="O111" i="46"/>
  <c r="Q110" i="46"/>
  <c r="O110" i="46"/>
  <c r="Q109" i="46"/>
  <c r="O109" i="46"/>
  <c r="Q108" i="46"/>
  <c r="O108" i="46"/>
  <c r="Q107" i="46"/>
  <c r="O107" i="46"/>
  <c r="Q106" i="46"/>
  <c r="O106" i="46"/>
  <c r="Q105" i="46"/>
  <c r="O105" i="46"/>
  <c r="Q104" i="46"/>
  <c r="O104" i="46"/>
  <c r="Q103" i="46"/>
  <c r="O103" i="46"/>
  <c r="Q102" i="46"/>
  <c r="O102" i="46"/>
  <c r="Q101" i="46"/>
  <c r="O101" i="46"/>
  <c r="Q100" i="46"/>
  <c r="O100" i="46"/>
  <c r="Q99" i="46"/>
  <c r="O99" i="46"/>
  <c r="Q98" i="46"/>
  <c r="O98" i="46"/>
  <c r="Q97" i="46"/>
  <c r="O97" i="46"/>
  <c r="Q96" i="46"/>
  <c r="O96" i="46"/>
  <c r="Q95" i="46"/>
  <c r="O95" i="46"/>
  <c r="Q94" i="46"/>
  <c r="O94" i="46"/>
  <c r="Q93" i="46"/>
  <c r="O93" i="46"/>
  <c r="Q92" i="46"/>
  <c r="O92" i="46"/>
  <c r="Q91" i="46"/>
  <c r="O91" i="46"/>
  <c r="Q90" i="46"/>
  <c r="O90" i="46"/>
  <c r="Q89" i="46"/>
  <c r="O89" i="46"/>
  <c r="Q88" i="46"/>
  <c r="O88" i="46"/>
  <c r="Q87" i="46"/>
  <c r="O87" i="46"/>
  <c r="Q86" i="46"/>
  <c r="O86" i="46"/>
  <c r="Q85" i="46"/>
  <c r="O85" i="46"/>
  <c r="Q84" i="46"/>
  <c r="O84" i="46"/>
  <c r="Q83" i="46"/>
  <c r="O83" i="46"/>
  <c r="Q82" i="46"/>
  <c r="O82" i="46"/>
  <c r="Q81" i="46"/>
  <c r="O81" i="46"/>
  <c r="Q80" i="46"/>
  <c r="O80" i="46"/>
  <c r="Q79" i="46"/>
  <c r="O79" i="46"/>
  <c r="Q78" i="46"/>
  <c r="O78" i="46"/>
  <c r="Q77" i="46"/>
  <c r="O77" i="46"/>
  <c r="Q76" i="46"/>
  <c r="O76" i="46"/>
  <c r="Q75" i="46"/>
  <c r="O75" i="46"/>
  <c r="Q74" i="46"/>
  <c r="O74" i="46"/>
  <c r="Q73" i="46"/>
  <c r="O73" i="46"/>
  <c r="Q72" i="46"/>
  <c r="O72" i="46"/>
  <c r="Q71" i="46"/>
  <c r="O71" i="46"/>
  <c r="Q70" i="46"/>
  <c r="O70" i="46"/>
  <c r="Q69" i="46"/>
  <c r="O69" i="46"/>
  <c r="Q68" i="46"/>
  <c r="O68" i="46"/>
  <c r="Q67" i="46"/>
  <c r="O67" i="46"/>
  <c r="Q66" i="46"/>
  <c r="O66" i="46"/>
  <c r="Q65" i="46"/>
  <c r="O65" i="46"/>
  <c r="Q64" i="46"/>
  <c r="O64" i="46"/>
  <c r="Q63" i="46"/>
  <c r="O63" i="46"/>
  <c r="Q62" i="46"/>
  <c r="O62" i="46"/>
  <c r="Q61" i="46"/>
  <c r="O61" i="46"/>
  <c r="Q60" i="46"/>
  <c r="O60" i="46"/>
  <c r="Q59" i="46"/>
  <c r="O59" i="46"/>
  <c r="Q58" i="46"/>
  <c r="O58" i="46"/>
  <c r="Q57" i="46"/>
  <c r="O57" i="46"/>
  <c r="Q56" i="46"/>
  <c r="O56" i="46"/>
  <c r="Q55" i="46"/>
  <c r="O55" i="46"/>
  <c r="Q54" i="46"/>
  <c r="O54" i="46"/>
  <c r="Q53" i="46"/>
  <c r="O53" i="46"/>
  <c r="Q52" i="46"/>
  <c r="O52" i="46"/>
  <c r="Q51" i="46"/>
  <c r="O51" i="46"/>
  <c r="Q50" i="46"/>
  <c r="O50" i="46"/>
  <c r="Q49" i="46"/>
  <c r="O49" i="46"/>
  <c r="Q48" i="46"/>
  <c r="O48" i="46"/>
  <c r="Q47" i="46"/>
  <c r="O47" i="46"/>
  <c r="Q46" i="46"/>
  <c r="O46" i="46"/>
  <c r="Q45" i="46"/>
  <c r="O45" i="46"/>
  <c r="Q44" i="46"/>
  <c r="O44" i="46"/>
  <c r="Q43" i="46"/>
  <c r="O43" i="46"/>
  <c r="Q42" i="46"/>
  <c r="O42" i="46"/>
  <c r="Q41" i="46"/>
  <c r="O41" i="46"/>
  <c r="Q40" i="46"/>
  <c r="O40" i="46"/>
  <c r="Q39" i="46"/>
  <c r="O39" i="46"/>
  <c r="Q38" i="46"/>
  <c r="O38" i="46"/>
  <c r="Q37" i="46"/>
  <c r="O37" i="46"/>
  <c r="Q36" i="46"/>
  <c r="O36" i="46"/>
  <c r="Q35" i="46"/>
  <c r="O35" i="46"/>
  <c r="Q34" i="46"/>
  <c r="O34" i="46"/>
  <c r="Q33" i="46"/>
  <c r="O33" i="46"/>
  <c r="Q32" i="46"/>
  <c r="O32" i="46"/>
  <c r="Q31" i="46"/>
  <c r="O31" i="46"/>
  <c r="Q30" i="46"/>
  <c r="O30" i="46"/>
  <c r="Q29" i="46"/>
  <c r="O29" i="46"/>
  <c r="Q28" i="46"/>
  <c r="O28" i="46"/>
  <c r="Q27" i="46"/>
  <c r="O27" i="46"/>
  <c r="Q26" i="46"/>
  <c r="O26" i="46"/>
  <c r="Q25" i="46"/>
  <c r="O25" i="46"/>
  <c r="Q24" i="46"/>
  <c r="O24" i="46"/>
  <c r="Q23" i="46"/>
  <c r="O23" i="46"/>
  <c r="Q22" i="46"/>
  <c r="O22" i="46"/>
  <c r="Q21" i="46"/>
  <c r="O21" i="46"/>
  <c r="Q20" i="46"/>
  <c r="O20" i="46"/>
  <c r="Q19" i="46"/>
  <c r="O19" i="46"/>
  <c r="Q514" i="45"/>
  <c r="O514" i="45"/>
  <c r="Q513" i="45"/>
  <c r="O513" i="45"/>
  <c r="Q512" i="45"/>
  <c r="O512" i="45"/>
  <c r="Q511" i="45"/>
  <c r="O511" i="45"/>
  <c r="Q510" i="45"/>
  <c r="O510" i="45"/>
  <c r="Q509" i="45"/>
  <c r="O509" i="45"/>
  <c r="Q508" i="45"/>
  <c r="O508" i="45"/>
  <c r="Q507" i="45"/>
  <c r="O507" i="45"/>
  <c r="Q506" i="45"/>
  <c r="O506" i="45"/>
  <c r="Q505" i="45"/>
  <c r="O505" i="45"/>
  <c r="Q504" i="45"/>
  <c r="O504" i="45"/>
  <c r="Q503" i="45"/>
  <c r="O503" i="45"/>
  <c r="Q502" i="45"/>
  <c r="O502" i="45"/>
  <c r="Q501" i="45"/>
  <c r="O501" i="45"/>
  <c r="Q500" i="45"/>
  <c r="O500" i="45"/>
  <c r="Q499" i="45"/>
  <c r="O499" i="45"/>
  <c r="Q498" i="45"/>
  <c r="O498" i="45"/>
  <c r="Q497" i="45"/>
  <c r="O497" i="45"/>
  <c r="Q496" i="45"/>
  <c r="O496" i="45"/>
  <c r="Q495" i="45"/>
  <c r="O495" i="45"/>
  <c r="Q494" i="45"/>
  <c r="O494" i="45"/>
  <c r="Q493" i="45"/>
  <c r="O493" i="45"/>
  <c r="Q492" i="45"/>
  <c r="O492" i="45"/>
  <c r="Q491" i="45"/>
  <c r="O491" i="45"/>
  <c r="Q490" i="45"/>
  <c r="O490" i="45"/>
  <c r="Q489" i="45"/>
  <c r="O489" i="45"/>
  <c r="Q488" i="45"/>
  <c r="O488" i="45"/>
  <c r="Q487" i="45"/>
  <c r="O487" i="45"/>
  <c r="Q486" i="45"/>
  <c r="O486" i="45"/>
  <c r="Q485" i="45"/>
  <c r="O485" i="45"/>
  <c r="Q484" i="45"/>
  <c r="O484" i="45"/>
  <c r="Q483" i="45"/>
  <c r="O483" i="45"/>
  <c r="Q482" i="45"/>
  <c r="O482" i="45"/>
  <c r="Q481" i="45"/>
  <c r="O481" i="45"/>
  <c r="Q480" i="45"/>
  <c r="O480" i="45"/>
  <c r="Q479" i="45"/>
  <c r="O479" i="45"/>
  <c r="Q478" i="45"/>
  <c r="O478" i="45"/>
  <c r="Q477" i="45"/>
  <c r="O477" i="45"/>
  <c r="Q476" i="45"/>
  <c r="O476" i="45"/>
  <c r="Q475" i="45"/>
  <c r="O475" i="45"/>
  <c r="Q474" i="45"/>
  <c r="O474" i="45"/>
  <c r="Q473" i="45"/>
  <c r="O473" i="45"/>
  <c r="Q472" i="45"/>
  <c r="O472" i="45"/>
  <c r="Q471" i="45"/>
  <c r="O471" i="45"/>
  <c r="Q470" i="45"/>
  <c r="O470" i="45"/>
  <c r="Q469" i="45"/>
  <c r="O469" i="45"/>
  <c r="Q468" i="45"/>
  <c r="O468" i="45"/>
  <c r="Q467" i="45"/>
  <c r="O467" i="45"/>
  <c r="Q466" i="45"/>
  <c r="O466" i="45"/>
  <c r="Q465" i="45"/>
  <c r="O465" i="45"/>
  <c r="Q464" i="45"/>
  <c r="O464" i="45"/>
  <c r="Q463" i="45"/>
  <c r="O463" i="45"/>
  <c r="Q462" i="45"/>
  <c r="O462" i="45"/>
  <c r="Q461" i="45"/>
  <c r="O461" i="45"/>
  <c r="Q460" i="45"/>
  <c r="O460" i="45"/>
  <c r="Q459" i="45"/>
  <c r="O459" i="45"/>
  <c r="Q458" i="45"/>
  <c r="O458" i="45"/>
  <c r="Q457" i="45"/>
  <c r="O457" i="45"/>
  <c r="Q456" i="45"/>
  <c r="O456" i="45"/>
  <c r="Q455" i="45"/>
  <c r="O455" i="45"/>
  <c r="Q454" i="45"/>
  <c r="O454" i="45"/>
  <c r="Q453" i="45"/>
  <c r="O453" i="45"/>
  <c r="Q452" i="45"/>
  <c r="O452" i="45"/>
  <c r="Q451" i="45"/>
  <c r="O451" i="45"/>
  <c r="Q450" i="45"/>
  <c r="O450" i="45"/>
  <c r="Q449" i="45"/>
  <c r="O449" i="45"/>
  <c r="Q448" i="45"/>
  <c r="O448" i="45"/>
  <c r="Q447" i="45"/>
  <c r="O447" i="45"/>
  <c r="Q446" i="45"/>
  <c r="O446" i="45"/>
  <c r="Q445" i="45"/>
  <c r="O445" i="45"/>
  <c r="Q444" i="45"/>
  <c r="O444" i="45"/>
  <c r="Q443" i="45"/>
  <c r="O443" i="45"/>
  <c r="Q442" i="45"/>
  <c r="O442" i="45"/>
  <c r="Q441" i="45"/>
  <c r="O441" i="45"/>
  <c r="Q440" i="45"/>
  <c r="O440" i="45"/>
  <c r="Q439" i="45"/>
  <c r="O439" i="45"/>
  <c r="Q438" i="45"/>
  <c r="O438" i="45"/>
  <c r="Q437" i="45"/>
  <c r="O437" i="45"/>
  <c r="Q436" i="45"/>
  <c r="O436" i="45"/>
  <c r="Q435" i="45"/>
  <c r="O435" i="45"/>
  <c r="Q434" i="45"/>
  <c r="O434" i="45"/>
  <c r="Q433" i="45"/>
  <c r="O433" i="45"/>
  <c r="Q432" i="45"/>
  <c r="O432" i="45"/>
  <c r="Q431" i="45"/>
  <c r="O431" i="45"/>
  <c r="Q430" i="45"/>
  <c r="O430" i="45"/>
  <c r="Q429" i="45"/>
  <c r="O429" i="45"/>
  <c r="Q428" i="45"/>
  <c r="O428" i="45"/>
  <c r="Q427" i="45"/>
  <c r="O427" i="45"/>
  <c r="Q426" i="45"/>
  <c r="O426" i="45"/>
  <c r="Q425" i="45"/>
  <c r="O425" i="45"/>
  <c r="Q424" i="45"/>
  <c r="O424" i="45"/>
  <c r="Q423" i="45"/>
  <c r="O423" i="45"/>
  <c r="Q422" i="45"/>
  <c r="O422" i="45"/>
  <c r="Q421" i="45"/>
  <c r="O421" i="45"/>
  <c r="Q420" i="45"/>
  <c r="O420" i="45"/>
  <c r="Q419" i="45"/>
  <c r="O419" i="45"/>
  <c r="Q418" i="45"/>
  <c r="O418" i="45"/>
  <c r="Q417" i="45"/>
  <c r="O417" i="45"/>
  <c r="Q416" i="45"/>
  <c r="O416" i="45"/>
  <c r="Q415" i="45"/>
  <c r="O415" i="45"/>
  <c r="Q414" i="45"/>
  <c r="O414" i="45"/>
  <c r="Q413" i="45"/>
  <c r="O413" i="45"/>
  <c r="Q412" i="45"/>
  <c r="O412" i="45"/>
  <c r="Q411" i="45"/>
  <c r="O411" i="45"/>
  <c r="Q410" i="45"/>
  <c r="O410" i="45"/>
  <c r="Q409" i="45"/>
  <c r="O409" i="45"/>
  <c r="Q408" i="45"/>
  <c r="O408" i="45"/>
  <c r="Q407" i="45"/>
  <c r="O407" i="45"/>
  <c r="Q406" i="45"/>
  <c r="O406" i="45"/>
  <c r="Q405" i="45"/>
  <c r="O405" i="45"/>
  <c r="Q404" i="45"/>
  <c r="O404" i="45"/>
  <c r="Q403" i="45"/>
  <c r="O403" i="45"/>
  <c r="Q402" i="45"/>
  <c r="O402" i="45"/>
  <c r="Q401" i="45"/>
  <c r="O401" i="45"/>
  <c r="Q400" i="45"/>
  <c r="O400" i="45"/>
  <c r="Q399" i="45"/>
  <c r="O399" i="45"/>
  <c r="Q398" i="45"/>
  <c r="O398" i="45"/>
  <c r="Q397" i="45"/>
  <c r="O397" i="45"/>
  <c r="Q396" i="45"/>
  <c r="O396" i="45"/>
  <c r="Q395" i="45"/>
  <c r="O395" i="45"/>
  <c r="Q394" i="45"/>
  <c r="O394" i="45"/>
  <c r="Q393" i="45"/>
  <c r="O393" i="45"/>
  <c r="Q392" i="45"/>
  <c r="O392" i="45"/>
  <c r="Q391" i="45"/>
  <c r="O391" i="45"/>
  <c r="Q390" i="45"/>
  <c r="O390" i="45"/>
  <c r="Q389" i="45"/>
  <c r="O389" i="45"/>
  <c r="Q388" i="45"/>
  <c r="O388" i="45"/>
  <c r="Q387" i="45"/>
  <c r="O387" i="45"/>
  <c r="Q386" i="45"/>
  <c r="O386" i="45"/>
  <c r="Q385" i="45"/>
  <c r="O385" i="45"/>
  <c r="Q384" i="45"/>
  <c r="O384" i="45"/>
  <c r="Q383" i="45"/>
  <c r="O383" i="45"/>
  <c r="Q382" i="45"/>
  <c r="O382" i="45"/>
  <c r="Q381" i="45"/>
  <c r="O381" i="45"/>
  <c r="Q380" i="45"/>
  <c r="O380" i="45"/>
  <c r="Q379" i="45"/>
  <c r="O379" i="45"/>
  <c r="Q378" i="45"/>
  <c r="O378" i="45"/>
  <c r="Q377" i="45"/>
  <c r="O377" i="45"/>
  <c r="Q376" i="45"/>
  <c r="O376" i="45"/>
  <c r="Q375" i="45"/>
  <c r="O375" i="45"/>
  <c r="Q374" i="45"/>
  <c r="O374" i="45"/>
  <c r="Q373" i="45"/>
  <c r="O373" i="45"/>
  <c r="Q372" i="45"/>
  <c r="O372" i="45"/>
  <c r="Q371" i="45"/>
  <c r="O371" i="45"/>
  <c r="Q370" i="45"/>
  <c r="O370" i="45"/>
  <c r="Q369" i="45"/>
  <c r="O369" i="45"/>
  <c r="Q368" i="45"/>
  <c r="O368" i="45"/>
  <c r="Q367" i="45"/>
  <c r="O367" i="45"/>
  <c r="Q366" i="45"/>
  <c r="O366" i="45"/>
  <c r="Q365" i="45"/>
  <c r="O365" i="45"/>
  <c r="Q364" i="45"/>
  <c r="O364" i="45"/>
  <c r="Q363" i="45"/>
  <c r="O363" i="45"/>
  <c r="Q362" i="45"/>
  <c r="O362" i="45"/>
  <c r="Q361" i="45"/>
  <c r="O361" i="45"/>
  <c r="Q360" i="45"/>
  <c r="O360" i="45"/>
  <c r="Q359" i="45"/>
  <c r="O359" i="45"/>
  <c r="Q358" i="45"/>
  <c r="O358" i="45"/>
  <c r="Q357" i="45"/>
  <c r="O357" i="45"/>
  <c r="Q356" i="45"/>
  <c r="O356" i="45"/>
  <c r="Q355" i="45"/>
  <c r="O355" i="45"/>
  <c r="Q354" i="45"/>
  <c r="O354" i="45"/>
  <c r="Q353" i="45"/>
  <c r="O353" i="45"/>
  <c r="Q352" i="45"/>
  <c r="O352" i="45"/>
  <c r="Q351" i="45"/>
  <c r="O351" i="45"/>
  <c r="Q350" i="45"/>
  <c r="O350" i="45"/>
  <c r="Q349" i="45"/>
  <c r="O349" i="45"/>
  <c r="Q348" i="45"/>
  <c r="O348" i="45"/>
  <c r="Q347" i="45"/>
  <c r="O347" i="45"/>
  <c r="Q346" i="45"/>
  <c r="O346" i="45"/>
  <c r="Q345" i="45"/>
  <c r="O345" i="45"/>
  <c r="Q344" i="45"/>
  <c r="O344" i="45"/>
  <c r="Q343" i="45"/>
  <c r="O343" i="45"/>
  <c r="Q342" i="45"/>
  <c r="O342" i="45"/>
  <c r="Q341" i="45"/>
  <c r="O341" i="45"/>
  <c r="Q340" i="45"/>
  <c r="O340" i="45"/>
  <c r="Q339" i="45"/>
  <c r="O339" i="45"/>
  <c r="Q338" i="45"/>
  <c r="O338" i="45"/>
  <c r="Q337" i="45"/>
  <c r="O337" i="45"/>
  <c r="Q336" i="45"/>
  <c r="O336" i="45"/>
  <c r="Q335" i="45"/>
  <c r="O335" i="45"/>
  <c r="Q334" i="45"/>
  <c r="O334" i="45"/>
  <c r="Q333" i="45"/>
  <c r="O333" i="45"/>
  <c r="Q332" i="45"/>
  <c r="O332" i="45"/>
  <c r="Q331" i="45"/>
  <c r="O331" i="45"/>
  <c r="Q330" i="45"/>
  <c r="O330" i="45"/>
  <c r="Q329" i="45"/>
  <c r="O329" i="45"/>
  <c r="Q328" i="45"/>
  <c r="O328" i="45"/>
  <c r="Q327" i="45"/>
  <c r="O327" i="45"/>
  <c r="Q326" i="45"/>
  <c r="O326" i="45"/>
  <c r="Q325" i="45"/>
  <c r="O325" i="45"/>
  <c r="Q324" i="45"/>
  <c r="O324" i="45"/>
  <c r="Q323" i="45"/>
  <c r="O323" i="45"/>
  <c r="Q322" i="45"/>
  <c r="O322" i="45"/>
  <c r="Q321" i="45"/>
  <c r="O321" i="45"/>
  <c r="Q320" i="45"/>
  <c r="O320" i="45"/>
  <c r="Q319" i="45"/>
  <c r="O319" i="45"/>
  <c r="Q318" i="45"/>
  <c r="O318" i="45"/>
  <c r="Q317" i="45"/>
  <c r="O317" i="45"/>
  <c r="Q316" i="45"/>
  <c r="O316" i="45"/>
  <c r="Q315" i="45"/>
  <c r="O315" i="45"/>
  <c r="Q314" i="45"/>
  <c r="O314" i="45"/>
  <c r="Q313" i="45"/>
  <c r="O313" i="45"/>
  <c r="Q312" i="45"/>
  <c r="O312" i="45"/>
  <c r="Q311" i="45"/>
  <c r="O311" i="45"/>
  <c r="Q310" i="45"/>
  <c r="O310" i="45"/>
  <c r="Q309" i="45"/>
  <c r="O309" i="45"/>
  <c r="Q308" i="45"/>
  <c r="O308" i="45"/>
  <c r="Q307" i="45"/>
  <c r="O307" i="45"/>
  <c r="Q306" i="45"/>
  <c r="O306" i="45"/>
  <c r="Q305" i="45"/>
  <c r="O305" i="45"/>
  <c r="Q304" i="45"/>
  <c r="O304" i="45"/>
  <c r="Q303" i="45"/>
  <c r="O303" i="45"/>
  <c r="Q302" i="45"/>
  <c r="O302" i="45"/>
  <c r="Q301" i="45"/>
  <c r="O301" i="45"/>
  <c r="Q300" i="45"/>
  <c r="O300" i="45"/>
  <c r="Q299" i="45"/>
  <c r="O299" i="45"/>
  <c r="Q298" i="45"/>
  <c r="O298" i="45"/>
  <c r="Q297" i="45"/>
  <c r="O297" i="45"/>
  <c r="Q296" i="45"/>
  <c r="O296" i="45"/>
  <c r="Q295" i="45"/>
  <c r="O295" i="45"/>
  <c r="Q294" i="45"/>
  <c r="O294" i="45"/>
  <c r="Q293" i="45"/>
  <c r="O293" i="45"/>
  <c r="Q292" i="45"/>
  <c r="O292" i="45"/>
  <c r="Q291" i="45"/>
  <c r="O291" i="45"/>
  <c r="Q290" i="45"/>
  <c r="O290" i="45"/>
  <c r="Q289" i="45"/>
  <c r="O289" i="45"/>
  <c r="Q288" i="45"/>
  <c r="O288" i="45"/>
  <c r="Q287" i="45"/>
  <c r="O287" i="45"/>
  <c r="Q286" i="45"/>
  <c r="O286" i="45"/>
  <c r="Q285" i="45"/>
  <c r="O285" i="45"/>
  <c r="Q284" i="45"/>
  <c r="O284" i="45"/>
  <c r="Q283" i="45"/>
  <c r="O283" i="45"/>
  <c r="Q282" i="45"/>
  <c r="O282" i="45"/>
  <c r="Q281" i="45"/>
  <c r="O281" i="45"/>
  <c r="Q280" i="45"/>
  <c r="O280" i="45"/>
  <c r="Q279" i="45"/>
  <c r="O279" i="45"/>
  <c r="Q278" i="45"/>
  <c r="O278" i="45"/>
  <c r="Q277" i="45"/>
  <c r="O277" i="45"/>
  <c r="Q276" i="45"/>
  <c r="O276" i="45"/>
  <c r="Q275" i="45"/>
  <c r="O275" i="45"/>
  <c r="Q274" i="45"/>
  <c r="O274" i="45"/>
  <c r="Q273" i="45"/>
  <c r="O273" i="45"/>
  <c r="Q272" i="45"/>
  <c r="O272" i="45"/>
  <c r="Q271" i="45"/>
  <c r="O271" i="45"/>
  <c r="Q270" i="45"/>
  <c r="O270" i="45"/>
  <c r="Q269" i="45"/>
  <c r="O269" i="45"/>
  <c r="Q268" i="45"/>
  <c r="O268" i="45"/>
  <c r="Q267" i="45"/>
  <c r="O267" i="45"/>
  <c r="Q266" i="45"/>
  <c r="O266" i="45"/>
  <c r="Q265" i="45"/>
  <c r="O265" i="45"/>
  <c r="Q264" i="45"/>
  <c r="O264" i="45"/>
  <c r="Q263" i="45"/>
  <c r="O263" i="45"/>
  <c r="Q262" i="45"/>
  <c r="O262" i="45"/>
  <c r="Q261" i="45"/>
  <c r="O261" i="45"/>
  <c r="Q260" i="45"/>
  <c r="O260" i="45"/>
  <c r="Q259" i="45"/>
  <c r="O259" i="45"/>
  <c r="Q258" i="45"/>
  <c r="O258" i="45"/>
  <c r="Q257" i="45"/>
  <c r="O257" i="45"/>
  <c r="Q256" i="45"/>
  <c r="O256" i="45"/>
  <c r="Q255" i="45"/>
  <c r="O255" i="45"/>
  <c r="Q254" i="45"/>
  <c r="O254" i="45"/>
  <c r="Q253" i="45"/>
  <c r="O253" i="45"/>
  <c r="Q252" i="45"/>
  <c r="O252" i="45"/>
  <c r="Q251" i="45"/>
  <c r="O251" i="45"/>
  <c r="Q250" i="45"/>
  <c r="O250" i="45"/>
  <c r="Q249" i="45"/>
  <c r="O249" i="45"/>
  <c r="Q248" i="45"/>
  <c r="O248" i="45"/>
  <c r="Q247" i="45"/>
  <c r="O247" i="45"/>
  <c r="Q246" i="45"/>
  <c r="O246" i="45"/>
  <c r="Q245" i="45"/>
  <c r="O245" i="45"/>
  <c r="Q244" i="45"/>
  <c r="O244" i="45"/>
  <c r="Q243" i="45"/>
  <c r="O243" i="45"/>
  <c r="Q242" i="45"/>
  <c r="O242" i="45"/>
  <c r="Q241" i="45"/>
  <c r="O241" i="45"/>
  <c r="Q240" i="45"/>
  <c r="O240" i="45"/>
  <c r="Q239" i="45"/>
  <c r="O239" i="45"/>
  <c r="Q238" i="45"/>
  <c r="O238" i="45"/>
  <c r="Q237" i="45"/>
  <c r="O237" i="45"/>
  <c r="Q236" i="45"/>
  <c r="O236" i="45"/>
  <c r="Q235" i="45"/>
  <c r="O235" i="45"/>
  <c r="Q234" i="45"/>
  <c r="O234" i="45"/>
  <c r="Q233" i="45"/>
  <c r="O233" i="45"/>
  <c r="Q232" i="45"/>
  <c r="O232" i="45"/>
  <c r="Q231" i="45"/>
  <c r="O231" i="45"/>
  <c r="Q230" i="45"/>
  <c r="O230" i="45"/>
  <c r="Q229" i="45"/>
  <c r="O229" i="45"/>
  <c r="Q228" i="45"/>
  <c r="O228" i="45"/>
  <c r="Q227" i="45"/>
  <c r="O227" i="45"/>
  <c r="Q226" i="45"/>
  <c r="O226" i="45"/>
  <c r="Q225" i="45"/>
  <c r="O225" i="45"/>
  <c r="Q224" i="45"/>
  <c r="O224" i="45"/>
  <c r="Q223" i="45"/>
  <c r="O223" i="45"/>
  <c r="Q222" i="45"/>
  <c r="O222" i="45"/>
  <c r="Q221" i="45"/>
  <c r="O221" i="45"/>
  <c r="Q220" i="45"/>
  <c r="O220" i="45"/>
  <c r="Q219" i="45"/>
  <c r="O219" i="45"/>
  <c r="Q218" i="45"/>
  <c r="O218" i="45"/>
  <c r="Q217" i="45"/>
  <c r="O217" i="45"/>
  <c r="Q216" i="45"/>
  <c r="O216" i="45"/>
  <c r="Q215" i="45"/>
  <c r="O215" i="45"/>
  <c r="Q214" i="45"/>
  <c r="O214" i="45"/>
  <c r="Q213" i="45"/>
  <c r="O213" i="45"/>
  <c r="Q212" i="45"/>
  <c r="O212" i="45"/>
  <c r="Q211" i="45"/>
  <c r="O211" i="45"/>
  <c r="Q210" i="45"/>
  <c r="O210" i="45"/>
  <c r="Q209" i="45"/>
  <c r="O209" i="45"/>
  <c r="Q208" i="45"/>
  <c r="O208" i="45"/>
  <c r="Q207" i="45"/>
  <c r="O207" i="45"/>
  <c r="Q206" i="45"/>
  <c r="O206" i="45"/>
  <c r="Q205" i="45"/>
  <c r="O205" i="45"/>
  <c r="Q204" i="45"/>
  <c r="O204" i="45"/>
  <c r="Q203" i="45"/>
  <c r="O203" i="45"/>
  <c r="Q202" i="45"/>
  <c r="O202" i="45"/>
  <c r="Q201" i="45"/>
  <c r="O201" i="45"/>
  <c r="Q200" i="45"/>
  <c r="O200" i="45"/>
  <c r="Q199" i="45"/>
  <c r="O199" i="45"/>
  <c r="Q198" i="45"/>
  <c r="O198" i="45"/>
  <c r="Q197" i="45"/>
  <c r="O197" i="45"/>
  <c r="Q196" i="45"/>
  <c r="O196" i="45"/>
  <c r="Q195" i="45"/>
  <c r="O195" i="45"/>
  <c r="Q194" i="45"/>
  <c r="O194" i="45"/>
  <c r="Q193" i="45"/>
  <c r="O193" i="45"/>
  <c r="Q192" i="45"/>
  <c r="O192" i="45"/>
  <c r="Q191" i="45"/>
  <c r="O191" i="45"/>
  <c r="Q190" i="45"/>
  <c r="O190" i="45"/>
  <c r="Q189" i="45"/>
  <c r="O189" i="45"/>
  <c r="Q188" i="45"/>
  <c r="O188" i="45"/>
  <c r="Q187" i="45"/>
  <c r="O187" i="45"/>
  <c r="Q186" i="45"/>
  <c r="O186" i="45"/>
  <c r="Q185" i="45"/>
  <c r="O185" i="45"/>
  <c r="Q184" i="45"/>
  <c r="O184" i="45"/>
  <c r="Q183" i="45"/>
  <c r="O183" i="45"/>
  <c r="Q182" i="45"/>
  <c r="O182" i="45"/>
  <c r="Q181" i="45"/>
  <c r="O181" i="45"/>
  <c r="Q180" i="45"/>
  <c r="O180" i="45"/>
  <c r="Q179" i="45"/>
  <c r="O179" i="45"/>
  <c r="Q178" i="45"/>
  <c r="O178" i="45"/>
  <c r="Q177" i="45"/>
  <c r="O177" i="45"/>
  <c r="Q176" i="45"/>
  <c r="O176" i="45"/>
  <c r="Q175" i="45"/>
  <c r="O175" i="45"/>
  <c r="Q174" i="45"/>
  <c r="O174" i="45"/>
  <c r="Q173" i="45"/>
  <c r="O173" i="45"/>
  <c r="Q172" i="45"/>
  <c r="O172" i="45"/>
  <c r="Q171" i="45"/>
  <c r="O171" i="45"/>
  <c r="Q170" i="45"/>
  <c r="O170" i="45"/>
  <c r="Q169" i="45"/>
  <c r="O169" i="45"/>
  <c r="Q168" i="45"/>
  <c r="O168" i="45"/>
  <c r="Q167" i="45"/>
  <c r="O167" i="45"/>
  <c r="Q166" i="45"/>
  <c r="O166" i="45"/>
  <c r="Q165" i="45"/>
  <c r="O165" i="45"/>
  <c r="Q164" i="45"/>
  <c r="O164" i="45"/>
  <c r="Q163" i="45"/>
  <c r="O163" i="45"/>
  <c r="Q162" i="45"/>
  <c r="O162" i="45"/>
  <c r="Q161" i="45"/>
  <c r="O161" i="45"/>
  <c r="Q160" i="45"/>
  <c r="O160" i="45"/>
  <c r="Q159" i="45"/>
  <c r="O159" i="45"/>
  <c r="Q158" i="45"/>
  <c r="O158" i="45"/>
  <c r="Q157" i="45"/>
  <c r="O157" i="45"/>
  <c r="Q156" i="45"/>
  <c r="O156" i="45"/>
  <c r="Q155" i="45"/>
  <c r="O155" i="45"/>
  <c r="Q154" i="45"/>
  <c r="O154" i="45"/>
  <c r="Q153" i="45"/>
  <c r="O153" i="45"/>
  <c r="Q152" i="45"/>
  <c r="O152" i="45"/>
  <c r="Q151" i="45"/>
  <c r="O151" i="45"/>
  <c r="Q150" i="45"/>
  <c r="O150" i="45"/>
  <c r="Q149" i="45"/>
  <c r="O149" i="45"/>
  <c r="Q148" i="45"/>
  <c r="O148" i="45"/>
  <c r="Q147" i="45"/>
  <c r="O147" i="45"/>
  <c r="Q146" i="45"/>
  <c r="O146" i="45"/>
  <c r="Q145" i="45"/>
  <c r="O145" i="45"/>
  <c r="Q144" i="45"/>
  <c r="O144" i="45"/>
  <c r="Q143" i="45"/>
  <c r="O143" i="45"/>
  <c r="Q142" i="45"/>
  <c r="O142" i="45"/>
  <c r="Q141" i="45"/>
  <c r="O141" i="45"/>
  <c r="Q140" i="45"/>
  <c r="O140" i="45"/>
  <c r="Q139" i="45"/>
  <c r="O139" i="45"/>
  <c r="Q138" i="45"/>
  <c r="O138" i="45"/>
  <c r="Q137" i="45"/>
  <c r="O137" i="45"/>
  <c r="Q136" i="45"/>
  <c r="O136" i="45"/>
  <c r="Q135" i="45"/>
  <c r="O135" i="45"/>
  <c r="Q134" i="45"/>
  <c r="O134" i="45"/>
  <c r="Q133" i="45"/>
  <c r="O133" i="45"/>
  <c r="Q132" i="45"/>
  <c r="O132" i="45"/>
  <c r="Q131" i="45"/>
  <c r="O131" i="45"/>
  <c r="Q130" i="45"/>
  <c r="O130" i="45"/>
  <c r="Q129" i="45"/>
  <c r="O129" i="45"/>
  <c r="Q128" i="45"/>
  <c r="O128" i="45"/>
  <c r="Q127" i="45"/>
  <c r="O127" i="45"/>
  <c r="Q126" i="45"/>
  <c r="O126" i="45"/>
  <c r="Q125" i="45"/>
  <c r="O125" i="45"/>
  <c r="Q124" i="45"/>
  <c r="O124" i="45"/>
  <c r="Q123" i="45"/>
  <c r="O123" i="45"/>
  <c r="Q122" i="45"/>
  <c r="O122" i="45"/>
  <c r="Q121" i="45"/>
  <c r="O121" i="45"/>
  <c r="Q120" i="45"/>
  <c r="O120" i="45"/>
  <c r="Q119" i="45"/>
  <c r="O119" i="45"/>
  <c r="Q118" i="45"/>
  <c r="O118" i="45"/>
  <c r="Q117" i="45"/>
  <c r="O117" i="45"/>
  <c r="Q116" i="45"/>
  <c r="O116" i="45"/>
  <c r="Q115" i="45"/>
  <c r="O115" i="45"/>
  <c r="Q114" i="45"/>
  <c r="O114" i="45"/>
  <c r="Q113" i="45"/>
  <c r="O113" i="45"/>
  <c r="Q112" i="45"/>
  <c r="O112" i="45"/>
  <c r="Q111" i="45"/>
  <c r="O111" i="45"/>
  <c r="Q110" i="45"/>
  <c r="O110" i="45"/>
  <c r="Q109" i="45"/>
  <c r="O109" i="45"/>
  <c r="Q108" i="45"/>
  <c r="O108" i="45"/>
  <c r="Q107" i="45"/>
  <c r="O107" i="45"/>
  <c r="Q106" i="45"/>
  <c r="O106" i="45"/>
  <c r="Q105" i="45"/>
  <c r="O105" i="45"/>
  <c r="Q104" i="45"/>
  <c r="O104" i="45"/>
  <c r="Q103" i="45"/>
  <c r="O103" i="45"/>
  <c r="Q102" i="45"/>
  <c r="O102" i="45"/>
  <c r="Q101" i="45"/>
  <c r="O101" i="45"/>
  <c r="Q100" i="45"/>
  <c r="O100" i="45"/>
  <c r="Q99" i="45"/>
  <c r="O99" i="45"/>
  <c r="Q98" i="45"/>
  <c r="O98" i="45"/>
  <c r="Q97" i="45"/>
  <c r="O97" i="45"/>
  <c r="Q96" i="45"/>
  <c r="O96" i="45"/>
  <c r="Q95" i="45"/>
  <c r="O95" i="45"/>
  <c r="Q94" i="45"/>
  <c r="O94" i="45"/>
  <c r="Q93" i="45"/>
  <c r="O93" i="45"/>
  <c r="Q92" i="45"/>
  <c r="O92" i="45"/>
  <c r="Q91" i="45"/>
  <c r="O91" i="45"/>
  <c r="Q90" i="45"/>
  <c r="O90" i="45"/>
  <c r="Q89" i="45"/>
  <c r="O89" i="45"/>
  <c r="Q88" i="45"/>
  <c r="O88" i="45"/>
  <c r="Q87" i="45"/>
  <c r="O87" i="45"/>
  <c r="Q86" i="45"/>
  <c r="O86" i="45"/>
  <c r="Q85" i="45"/>
  <c r="O85" i="45"/>
  <c r="Q84" i="45"/>
  <c r="O84" i="45"/>
  <c r="Q83" i="45"/>
  <c r="O83" i="45"/>
  <c r="Q82" i="45"/>
  <c r="O82" i="45"/>
  <c r="Q81" i="45"/>
  <c r="O81" i="45"/>
  <c r="Q80" i="45"/>
  <c r="O80" i="45"/>
  <c r="Q79" i="45"/>
  <c r="O79" i="45"/>
  <c r="Q78" i="45"/>
  <c r="O78" i="45"/>
  <c r="Q77" i="45"/>
  <c r="O77" i="45"/>
  <c r="Q76" i="45"/>
  <c r="O76" i="45"/>
  <c r="Q75" i="45"/>
  <c r="O75" i="45"/>
  <c r="Q74" i="45"/>
  <c r="O74" i="45"/>
  <c r="Q73" i="45"/>
  <c r="O73" i="45"/>
  <c r="Q72" i="45"/>
  <c r="O72" i="45"/>
  <c r="Q71" i="45"/>
  <c r="O71" i="45"/>
  <c r="Q70" i="45"/>
  <c r="O70" i="45"/>
  <c r="Q69" i="45"/>
  <c r="O69" i="45"/>
  <c r="Q68" i="45"/>
  <c r="O68" i="45"/>
  <c r="Q67" i="45"/>
  <c r="O67" i="45"/>
  <c r="Q66" i="45"/>
  <c r="O66" i="45"/>
  <c r="Q65" i="45"/>
  <c r="O65" i="45"/>
  <c r="Q64" i="45"/>
  <c r="O64" i="45"/>
  <c r="Q63" i="45"/>
  <c r="O63" i="45"/>
  <c r="Q62" i="45"/>
  <c r="O62" i="45"/>
  <c r="Q61" i="45"/>
  <c r="O61" i="45"/>
  <c r="Q60" i="45"/>
  <c r="O60" i="45"/>
  <c r="Q59" i="45"/>
  <c r="O59" i="45"/>
  <c r="Q58" i="45"/>
  <c r="O58" i="45"/>
  <c r="Q57" i="45"/>
  <c r="O57" i="45"/>
  <c r="Q56" i="45"/>
  <c r="O56" i="45"/>
  <c r="Q55" i="45"/>
  <c r="O55" i="45"/>
  <c r="Q54" i="45"/>
  <c r="O54" i="45"/>
  <c r="Q53" i="45"/>
  <c r="O53" i="45"/>
  <c r="Q52" i="45"/>
  <c r="O52" i="45"/>
  <c r="Q51" i="45"/>
  <c r="O51" i="45"/>
  <c r="Q50" i="45"/>
  <c r="O50" i="45"/>
  <c r="Q49" i="45"/>
  <c r="O49" i="45"/>
  <c r="Q48" i="45"/>
  <c r="O48" i="45"/>
  <c r="Q47" i="45"/>
  <c r="O47" i="45"/>
  <c r="Q46" i="45"/>
  <c r="O46" i="45"/>
  <c r="Q45" i="45"/>
  <c r="O45" i="45"/>
  <c r="Q44" i="45"/>
  <c r="O44" i="45"/>
  <c r="Q43" i="45"/>
  <c r="O43" i="45"/>
  <c r="Q42" i="45"/>
  <c r="O42" i="45"/>
  <c r="Q41" i="45"/>
  <c r="O41" i="45"/>
  <c r="Q40" i="45"/>
  <c r="O40" i="45"/>
  <c r="Q39" i="45"/>
  <c r="O39" i="45"/>
  <c r="Q38" i="45"/>
  <c r="O38" i="45"/>
  <c r="Q37" i="45"/>
  <c r="O37" i="45"/>
  <c r="Q36" i="45"/>
  <c r="O36" i="45"/>
  <c r="Q35" i="45"/>
  <c r="O35" i="45"/>
  <c r="Q34" i="45"/>
  <c r="O34" i="45"/>
  <c r="Q33" i="45"/>
  <c r="O33" i="45"/>
  <c r="Q32" i="45"/>
  <c r="O32" i="45"/>
  <c r="Q31" i="45"/>
  <c r="O31" i="45"/>
  <c r="Q30" i="45"/>
  <c r="O30" i="45"/>
  <c r="Q29" i="45"/>
  <c r="O29" i="45"/>
  <c r="Q28" i="45"/>
  <c r="O28" i="45"/>
  <c r="Q27" i="45"/>
  <c r="O27" i="45"/>
  <c r="Q26" i="45"/>
  <c r="O26" i="45"/>
  <c r="Q25" i="45"/>
  <c r="O25" i="45"/>
  <c r="Q24" i="45"/>
  <c r="O24" i="45"/>
  <c r="Q23" i="45"/>
  <c r="O23" i="45"/>
  <c r="Q22" i="45"/>
  <c r="O22" i="45"/>
  <c r="Q21" i="45"/>
  <c r="O21" i="45"/>
  <c r="Q20" i="45"/>
  <c r="O20" i="45"/>
  <c r="Q19" i="45"/>
  <c r="O19" i="45"/>
  <c r="Q514" i="44"/>
  <c r="O514" i="44"/>
  <c r="Q513" i="44"/>
  <c r="O513" i="44"/>
  <c r="Q512" i="44"/>
  <c r="O512" i="44"/>
  <c r="Q511" i="44"/>
  <c r="O511" i="44"/>
  <c r="Q510" i="44"/>
  <c r="O510" i="44"/>
  <c r="Q509" i="44"/>
  <c r="O509" i="44"/>
  <c r="Q508" i="44"/>
  <c r="O508" i="44"/>
  <c r="Q507" i="44"/>
  <c r="O507" i="44"/>
  <c r="Q506" i="44"/>
  <c r="O506" i="44"/>
  <c r="Q505" i="44"/>
  <c r="O505" i="44"/>
  <c r="Q504" i="44"/>
  <c r="O504" i="44"/>
  <c r="Q503" i="44"/>
  <c r="O503" i="44"/>
  <c r="Q502" i="44"/>
  <c r="O502" i="44"/>
  <c r="Q501" i="44"/>
  <c r="O501" i="44"/>
  <c r="Q500" i="44"/>
  <c r="O500" i="44"/>
  <c r="Q499" i="44"/>
  <c r="O499" i="44"/>
  <c r="Q498" i="44"/>
  <c r="O498" i="44"/>
  <c r="Q497" i="44"/>
  <c r="O497" i="44"/>
  <c r="Q496" i="44"/>
  <c r="O496" i="44"/>
  <c r="Q495" i="44"/>
  <c r="O495" i="44"/>
  <c r="Q494" i="44"/>
  <c r="O494" i="44"/>
  <c r="Q493" i="44"/>
  <c r="O493" i="44"/>
  <c r="Q492" i="44"/>
  <c r="O492" i="44"/>
  <c r="Q491" i="44"/>
  <c r="O491" i="44"/>
  <c r="Q490" i="44"/>
  <c r="O490" i="44"/>
  <c r="Q489" i="44"/>
  <c r="O489" i="44"/>
  <c r="Q488" i="44"/>
  <c r="O488" i="44"/>
  <c r="Q487" i="44"/>
  <c r="O487" i="44"/>
  <c r="Q486" i="44"/>
  <c r="O486" i="44"/>
  <c r="Q485" i="44"/>
  <c r="O485" i="44"/>
  <c r="Q484" i="44"/>
  <c r="O484" i="44"/>
  <c r="Q483" i="44"/>
  <c r="O483" i="44"/>
  <c r="Q482" i="44"/>
  <c r="O482" i="44"/>
  <c r="Q481" i="44"/>
  <c r="O481" i="44"/>
  <c r="Q480" i="44"/>
  <c r="O480" i="44"/>
  <c r="Q479" i="44"/>
  <c r="O479" i="44"/>
  <c r="Q478" i="44"/>
  <c r="O478" i="44"/>
  <c r="Q477" i="44"/>
  <c r="O477" i="44"/>
  <c r="Q476" i="44"/>
  <c r="O476" i="44"/>
  <c r="Q475" i="44"/>
  <c r="O475" i="44"/>
  <c r="Q474" i="44"/>
  <c r="O474" i="44"/>
  <c r="Q473" i="44"/>
  <c r="O473" i="44"/>
  <c r="Q472" i="44"/>
  <c r="O472" i="44"/>
  <c r="Q471" i="44"/>
  <c r="O471" i="44"/>
  <c r="Q470" i="44"/>
  <c r="O470" i="44"/>
  <c r="Q469" i="44"/>
  <c r="O469" i="44"/>
  <c r="Q468" i="44"/>
  <c r="O468" i="44"/>
  <c r="Q467" i="44"/>
  <c r="O467" i="44"/>
  <c r="Q466" i="44"/>
  <c r="O466" i="44"/>
  <c r="Q465" i="44"/>
  <c r="O465" i="44"/>
  <c r="Q464" i="44"/>
  <c r="O464" i="44"/>
  <c r="Q463" i="44"/>
  <c r="O463" i="44"/>
  <c r="Q462" i="44"/>
  <c r="O462" i="44"/>
  <c r="Q461" i="44"/>
  <c r="O461" i="44"/>
  <c r="Q460" i="44"/>
  <c r="O460" i="44"/>
  <c r="Q459" i="44"/>
  <c r="O459" i="44"/>
  <c r="Q458" i="44"/>
  <c r="O458" i="44"/>
  <c r="Q457" i="44"/>
  <c r="O457" i="44"/>
  <c r="Q456" i="44"/>
  <c r="O456" i="44"/>
  <c r="Q455" i="44"/>
  <c r="O455" i="44"/>
  <c r="Q454" i="44"/>
  <c r="O454" i="44"/>
  <c r="Q453" i="44"/>
  <c r="O453" i="44"/>
  <c r="Q452" i="44"/>
  <c r="O452" i="44"/>
  <c r="Q451" i="44"/>
  <c r="O451" i="44"/>
  <c r="Q450" i="44"/>
  <c r="O450" i="44"/>
  <c r="Q449" i="44"/>
  <c r="O449" i="44"/>
  <c r="Q448" i="44"/>
  <c r="O448" i="44"/>
  <c r="Q447" i="44"/>
  <c r="O447" i="44"/>
  <c r="Q446" i="44"/>
  <c r="O446" i="44"/>
  <c r="Q445" i="44"/>
  <c r="O445" i="44"/>
  <c r="Q444" i="44"/>
  <c r="O444" i="44"/>
  <c r="Q443" i="44"/>
  <c r="O443" i="44"/>
  <c r="Q442" i="44"/>
  <c r="O442" i="44"/>
  <c r="Q441" i="44"/>
  <c r="O441" i="44"/>
  <c r="Q440" i="44"/>
  <c r="O440" i="44"/>
  <c r="Q439" i="44"/>
  <c r="O439" i="44"/>
  <c r="Q438" i="44"/>
  <c r="O438" i="44"/>
  <c r="Q437" i="44"/>
  <c r="O437" i="44"/>
  <c r="Q436" i="44"/>
  <c r="O436" i="44"/>
  <c r="Q435" i="44"/>
  <c r="O435" i="44"/>
  <c r="Q434" i="44"/>
  <c r="O434" i="44"/>
  <c r="Q433" i="44"/>
  <c r="O433" i="44"/>
  <c r="Q432" i="44"/>
  <c r="O432" i="44"/>
  <c r="Q431" i="44"/>
  <c r="O431" i="44"/>
  <c r="Q430" i="44"/>
  <c r="O430" i="44"/>
  <c r="Q429" i="44"/>
  <c r="O429" i="44"/>
  <c r="Q428" i="44"/>
  <c r="O428" i="44"/>
  <c r="Q427" i="44"/>
  <c r="O427" i="44"/>
  <c r="Q426" i="44"/>
  <c r="O426" i="44"/>
  <c r="Q425" i="44"/>
  <c r="O425" i="44"/>
  <c r="Q424" i="44"/>
  <c r="O424" i="44"/>
  <c r="Q423" i="44"/>
  <c r="O423" i="44"/>
  <c r="Q422" i="44"/>
  <c r="O422" i="44"/>
  <c r="Q421" i="44"/>
  <c r="O421" i="44"/>
  <c r="Q420" i="44"/>
  <c r="O420" i="44"/>
  <c r="Q419" i="44"/>
  <c r="O419" i="44"/>
  <c r="Q418" i="44"/>
  <c r="O418" i="44"/>
  <c r="Q417" i="44"/>
  <c r="O417" i="44"/>
  <c r="Q416" i="44"/>
  <c r="O416" i="44"/>
  <c r="Q415" i="44"/>
  <c r="O415" i="44"/>
  <c r="Q414" i="44"/>
  <c r="O414" i="44"/>
  <c r="Q413" i="44"/>
  <c r="O413" i="44"/>
  <c r="Q412" i="44"/>
  <c r="O412" i="44"/>
  <c r="Q411" i="44"/>
  <c r="O411" i="44"/>
  <c r="Q410" i="44"/>
  <c r="O410" i="44"/>
  <c r="Q409" i="44"/>
  <c r="O409" i="44"/>
  <c r="Q408" i="44"/>
  <c r="O408" i="44"/>
  <c r="Q407" i="44"/>
  <c r="O407" i="44"/>
  <c r="Q406" i="44"/>
  <c r="O406" i="44"/>
  <c r="Q405" i="44"/>
  <c r="O405" i="44"/>
  <c r="Q404" i="44"/>
  <c r="O404" i="44"/>
  <c r="Q403" i="44"/>
  <c r="O403" i="44"/>
  <c r="Q402" i="44"/>
  <c r="O402" i="44"/>
  <c r="Q401" i="44"/>
  <c r="O401" i="44"/>
  <c r="Q400" i="44"/>
  <c r="O400" i="44"/>
  <c r="Q399" i="44"/>
  <c r="O399" i="44"/>
  <c r="Q398" i="44"/>
  <c r="O398" i="44"/>
  <c r="Q397" i="44"/>
  <c r="O397" i="44"/>
  <c r="Q396" i="44"/>
  <c r="O396" i="44"/>
  <c r="Q395" i="44"/>
  <c r="O395" i="44"/>
  <c r="Q394" i="44"/>
  <c r="O394" i="44"/>
  <c r="Q393" i="44"/>
  <c r="O393" i="44"/>
  <c r="Q392" i="44"/>
  <c r="O392" i="44"/>
  <c r="Q391" i="44"/>
  <c r="O391" i="44"/>
  <c r="Q390" i="44"/>
  <c r="O390" i="44"/>
  <c r="Q389" i="44"/>
  <c r="O389" i="44"/>
  <c r="Q388" i="44"/>
  <c r="O388" i="44"/>
  <c r="Q387" i="44"/>
  <c r="O387" i="44"/>
  <c r="Q386" i="44"/>
  <c r="O386" i="44"/>
  <c r="Q385" i="44"/>
  <c r="O385" i="44"/>
  <c r="Q384" i="44"/>
  <c r="O384" i="44"/>
  <c r="Q383" i="44"/>
  <c r="O383" i="44"/>
  <c r="Q382" i="44"/>
  <c r="O382" i="44"/>
  <c r="Q381" i="44"/>
  <c r="O381" i="44"/>
  <c r="Q380" i="44"/>
  <c r="O380" i="44"/>
  <c r="Q379" i="44"/>
  <c r="O379" i="44"/>
  <c r="Q378" i="44"/>
  <c r="O378" i="44"/>
  <c r="Q377" i="44"/>
  <c r="O377" i="44"/>
  <c r="Q376" i="44"/>
  <c r="O376" i="44"/>
  <c r="Q375" i="44"/>
  <c r="O375" i="44"/>
  <c r="Q374" i="44"/>
  <c r="O374" i="44"/>
  <c r="Q373" i="44"/>
  <c r="O373" i="44"/>
  <c r="Q372" i="44"/>
  <c r="O372" i="44"/>
  <c r="Q371" i="44"/>
  <c r="O371" i="44"/>
  <c r="Q370" i="44"/>
  <c r="O370" i="44"/>
  <c r="Q369" i="44"/>
  <c r="O369" i="44"/>
  <c r="Q368" i="44"/>
  <c r="O368" i="44"/>
  <c r="Q367" i="44"/>
  <c r="O367" i="44"/>
  <c r="Q366" i="44"/>
  <c r="O366" i="44"/>
  <c r="Q365" i="44"/>
  <c r="O365" i="44"/>
  <c r="Q364" i="44"/>
  <c r="O364" i="44"/>
  <c r="Q363" i="44"/>
  <c r="O363" i="44"/>
  <c r="Q362" i="44"/>
  <c r="O362" i="44"/>
  <c r="Q361" i="44"/>
  <c r="O361" i="44"/>
  <c r="Q360" i="44"/>
  <c r="O360" i="44"/>
  <c r="Q359" i="44"/>
  <c r="O359" i="44"/>
  <c r="Q358" i="44"/>
  <c r="O358" i="44"/>
  <c r="Q357" i="44"/>
  <c r="O357" i="44"/>
  <c r="Q356" i="44"/>
  <c r="O356" i="44"/>
  <c r="Q355" i="44"/>
  <c r="O355" i="44"/>
  <c r="Q354" i="44"/>
  <c r="O354" i="44"/>
  <c r="Q353" i="44"/>
  <c r="O353" i="44"/>
  <c r="Q352" i="44"/>
  <c r="O352" i="44"/>
  <c r="Q351" i="44"/>
  <c r="O351" i="44"/>
  <c r="Q350" i="44"/>
  <c r="O350" i="44"/>
  <c r="Q349" i="44"/>
  <c r="O349" i="44"/>
  <c r="Q348" i="44"/>
  <c r="O348" i="44"/>
  <c r="Q347" i="44"/>
  <c r="O347" i="44"/>
  <c r="Q346" i="44"/>
  <c r="O346" i="44"/>
  <c r="Q345" i="44"/>
  <c r="O345" i="44"/>
  <c r="Q344" i="44"/>
  <c r="O344" i="44"/>
  <c r="Q343" i="44"/>
  <c r="O343" i="44"/>
  <c r="Q342" i="44"/>
  <c r="O342" i="44"/>
  <c r="Q341" i="44"/>
  <c r="O341" i="44"/>
  <c r="Q340" i="44"/>
  <c r="O340" i="44"/>
  <c r="Q339" i="44"/>
  <c r="O339" i="44"/>
  <c r="Q338" i="44"/>
  <c r="O338" i="44"/>
  <c r="Q337" i="44"/>
  <c r="O337" i="44"/>
  <c r="Q336" i="44"/>
  <c r="O336" i="44"/>
  <c r="Q335" i="44"/>
  <c r="O335" i="44"/>
  <c r="Q334" i="44"/>
  <c r="O334" i="44"/>
  <c r="Q333" i="44"/>
  <c r="O333" i="44"/>
  <c r="Q332" i="44"/>
  <c r="O332" i="44"/>
  <c r="Q331" i="44"/>
  <c r="O331" i="44"/>
  <c r="Q330" i="44"/>
  <c r="O330" i="44"/>
  <c r="Q329" i="44"/>
  <c r="O329" i="44"/>
  <c r="Q328" i="44"/>
  <c r="O328" i="44"/>
  <c r="Q327" i="44"/>
  <c r="O327" i="44"/>
  <c r="Q326" i="44"/>
  <c r="O326" i="44"/>
  <c r="Q325" i="44"/>
  <c r="O325" i="44"/>
  <c r="Q324" i="44"/>
  <c r="O324" i="44"/>
  <c r="Q323" i="44"/>
  <c r="O323" i="44"/>
  <c r="Q322" i="44"/>
  <c r="O322" i="44"/>
  <c r="Q321" i="44"/>
  <c r="O321" i="44"/>
  <c r="Q320" i="44"/>
  <c r="O320" i="44"/>
  <c r="Q319" i="44"/>
  <c r="O319" i="44"/>
  <c r="Q318" i="44"/>
  <c r="O318" i="44"/>
  <c r="Q317" i="44"/>
  <c r="O317" i="44"/>
  <c r="Q316" i="44"/>
  <c r="O316" i="44"/>
  <c r="Q315" i="44"/>
  <c r="O315" i="44"/>
  <c r="Q314" i="44"/>
  <c r="O314" i="44"/>
  <c r="Q313" i="44"/>
  <c r="O313" i="44"/>
  <c r="Q312" i="44"/>
  <c r="O312" i="44"/>
  <c r="Q311" i="44"/>
  <c r="O311" i="44"/>
  <c r="Q310" i="44"/>
  <c r="O310" i="44"/>
  <c r="Q309" i="44"/>
  <c r="O309" i="44"/>
  <c r="Q308" i="44"/>
  <c r="O308" i="44"/>
  <c r="Q307" i="44"/>
  <c r="O307" i="44"/>
  <c r="Q306" i="44"/>
  <c r="O306" i="44"/>
  <c r="Q305" i="44"/>
  <c r="O305" i="44"/>
  <c r="Q304" i="44"/>
  <c r="O304" i="44"/>
  <c r="Q303" i="44"/>
  <c r="O303" i="44"/>
  <c r="Q302" i="44"/>
  <c r="O302" i="44"/>
  <c r="Q301" i="44"/>
  <c r="O301" i="44"/>
  <c r="Q300" i="44"/>
  <c r="O300" i="44"/>
  <c r="Q299" i="44"/>
  <c r="O299" i="44"/>
  <c r="Q298" i="44"/>
  <c r="O298" i="44"/>
  <c r="Q297" i="44"/>
  <c r="O297" i="44"/>
  <c r="Q296" i="44"/>
  <c r="O296" i="44"/>
  <c r="Q295" i="44"/>
  <c r="O295" i="44"/>
  <c r="Q294" i="44"/>
  <c r="O294" i="44"/>
  <c r="Q293" i="44"/>
  <c r="O293" i="44"/>
  <c r="Q292" i="44"/>
  <c r="O292" i="44"/>
  <c r="Q291" i="44"/>
  <c r="O291" i="44"/>
  <c r="Q290" i="44"/>
  <c r="O290" i="44"/>
  <c r="Q289" i="44"/>
  <c r="O289" i="44"/>
  <c r="Q288" i="44"/>
  <c r="O288" i="44"/>
  <c r="Q287" i="44"/>
  <c r="O287" i="44"/>
  <c r="Q286" i="44"/>
  <c r="O286" i="44"/>
  <c r="Q285" i="44"/>
  <c r="O285" i="44"/>
  <c r="Q284" i="44"/>
  <c r="O284" i="44"/>
  <c r="Q283" i="44"/>
  <c r="O283" i="44"/>
  <c r="Q282" i="44"/>
  <c r="O282" i="44"/>
  <c r="Q281" i="44"/>
  <c r="O281" i="44"/>
  <c r="Q280" i="44"/>
  <c r="O280" i="44"/>
  <c r="Q279" i="44"/>
  <c r="O279" i="44"/>
  <c r="Q278" i="44"/>
  <c r="O278" i="44"/>
  <c r="Q277" i="44"/>
  <c r="O277" i="44"/>
  <c r="Q276" i="44"/>
  <c r="O276" i="44"/>
  <c r="Q275" i="44"/>
  <c r="O275" i="44"/>
  <c r="Q274" i="44"/>
  <c r="O274" i="44"/>
  <c r="Q273" i="44"/>
  <c r="O273" i="44"/>
  <c r="Q272" i="44"/>
  <c r="O272" i="44"/>
  <c r="Q271" i="44"/>
  <c r="O271" i="44"/>
  <c r="Q270" i="44"/>
  <c r="O270" i="44"/>
  <c r="Q269" i="44"/>
  <c r="O269" i="44"/>
  <c r="Q268" i="44"/>
  <c r="O268" i="44"/>
  <c r="Q267" i="44"/>
  <c r="O267" i="44"/>
  <c r="Q266" i="44"/>
  <c r="O266" i="44"/>
  <c r="Q265" i="44"/>
  <c r="O265" i="44"/>
  <c r="Q264" i="44"/>
  <c r="O264" i="44"/>
  <c r="Q263" i="44"/>
  <c r="O263" i="44"/>
  <c r="Q262" i="44"/>
  <c r="O262" i="44"/>
  <c r="Q261" i="44"/>
  <c r="O261" i="44"/>
  <c r="Q260" i="44"/>
  <c r="O260" i="44"/>
  <c r="Q259" i="44"/>
  <c r="O259" i="44"/>
  <c r="Q258" i="44"/>
  <c r="O258" i="44"/>
  <c r="Q257" i="44"/>
  <c r="O257" i="44"/>
  <c r="Q256" i="44"/>
  <c r="O256" i="44"/>
  <c r="Q255" i="44"/>
  <c r="O255" i="44"/>
  <c r="Q254" i="44"/>
  <c r="O254" i="44"/>
  <c r="Q253" i="44"/>
  <c r="O253" i="44"/>
  <c r="Q252" i="44"/>
  <c r="O252" i="44"/>
  <c r="Q251" i="44"/>
  <c r="O251" i="44"/>
  <c r="Q250" i="44"/>
  <c r="O250" i="44"/>
  <c r="Q249" i="44"/>
  <c r="O249" i="44"/>
  <c r="Q248" i="44"/>
  <c r="O248" i="44"/>
  <c r="Q247" i="44"/>
  <c r="O247" i="44"/>
  <c r="Q246" i="44"/>
  <c r="O246" i="44"/>
  <c r="Q245" i="44"/>
  <c r="O245" i="44"/>
  <c r="Q244" i="44"/>
  <c r="O244" i="44"/>
  <c r="Q243" i="44"/>
  <c r="O243" i="44"/>
  <c r="Q242" i="44"/>
  <c r="O242" i="44"/>
  <c r="Q241" i="44"/>
  <c r="O241" i="44"/>
  <c r="Q240" i="44"/>
  <c r="O240" i="44"/>
  <c r="Q239" i="44"/>
  <c r="O239" i="44"/>
  <c r="Q238" i="44"/>
  <c r="O238" i="44"/>
  <c r="Q237" i="44"/>
  <c r="O237" i="44"/>
  <c r="Q236" i="44"/>
  <c r="O236" i="44"/>
  <c r="Q235" i="44"/>
  <c r="O235" i="44"/>
  <c r="Q234" i="44"/>
  <c r="O234" i="44"/>
  <c r="Q233" i="44"/>
  <c r="O233" i="44"/>
  <c r="Q232" i="44"/>
  <c r="O232" i="44"/>
  <c r="Q231" i="44"/>
  <c r="O231" i="44"/>
  <c r="Q230" i="44"/>
  <c r="O230" i="44"/>
  <c r="Q229" i="44"/>
  <c r="O229" i="44"/>
  <c r="Q228" i="44"/>
  <c r="O228" i="44"/>
  <c r="Q227" i="44"/>
  <c r="O227" i="44"/>
  <c r="Q226" i="44"/>
  <c r="O226" i="44"/>
  <c r="Q225" i="44"/>
  <c r="O225" i="44"/>
  <c r="Q224" i="44"/>
  <c r="O224" i="44"/>
  <c r="Q223" i="44"/>
  <c r="O223" i="44"/>
  <c r="Q222" i="44"/>
  <c r="O222" i="44"/>
  <c r="Q221" i="44"/>
  <c r="O221" i="44"/>
  <c r="Q220" i="44"/>
  <c r="O220" i="44"/>
  <c r="Q219" i="44"/>
  <c r="O219" i="44"/>
  <c r="Q218" i="44"/>
  <c r="O218" i="44"/>
  <c r="Q217" i="44"/>
  <c r="O217" i="44"/>
  <c r="Q216" i="44"/>
  <c r="O216" i="44"/>
  <c r="Q215" i="44"/>
  <c r="O215" i="44"/>
  <c r="Q214" i="44"/>
  <c r="O214" i="44"/>
  <c r="Q213" i="44"/>
  <c r="O213" i="44"/>
  <c r="Q212" i="44"/>
  <c r="O212" i="44"/>
  <c r="Q211" i="44"/>
  <c r="O211" i="44"/>
  <c r="Q210" i="44"/>
  <c r="O210" i="44"/>
  <c r="Q209" i="44"/>
  <c r="O209" i="44"/>
  <c r="Q208" i="44"/>
  <c r="O208" i="44"/>
  <c r="Q207" i="44"/>
  <c r="O207" i="44"/>
  <c r="Q206" i="44"/>
  <c r="O206" i="44"/>
  <c r="Q205" i="44"/>
  <c r="O205" i="44"/>
  <c r="Q204" i="44"/>
  <c r="O204" i="44"/>
  <c r="Q203" i="44"/>
  <c r="O203" i="44"/>
  <c r="Q202" i="44"/>
  <c r="O202" i="44"/>
  <c r="Q201" i="44"/>
  <c r="O201" i="44"/>
  <c r="Q200" i="44"/>
  <c r="O200" i="44"/>
  <c r="Q199" i="44"/>
  <c r="O199" i="44"/>
  <c r="Q198" i="44"/>
  <c r="O198" i="44"/>
  <c r="Q197" i="44"/>
  <c r="O197" i="44"/>
  <c r="Q196" i="44"/>
  <c r="O196" i="44"/>
  <c r="Q195" i="44"/>
  <c r="O195" i="44"/>
  <c r="Q194" i="44"/>
  <c r="O194" i="44"/>
  <c r="Q193" i="44"/>
  <c r="O193" i="44"/>
  <c r="Q192" i="44"/>
  <c r="O192" i="44"/>
  <c r="Q191" i="44"/>
  <c r="O191" i="44"/>
  <c r="Q190" i="44"/>
  <c r="O190" i="44"/>
  <c r="Q189" i="44"/>
  <c r="O189" i="44"/>
  <c r="Q188" i="44"/>
  <c r="O188" i="44"/>
  <c r="Q187" i="44"/>
  <c r="O187" i="44"/>
  <c r="Q186" i="44"/>
  <c r="O186" i="44"/>
  <c r="Q185" i="44"/>
  <c r="O185" i="44"/>
  <c r="Q184" i="44"/>
  <c r="O184" i="44"/>
  <c r="Q183" i="44"/>
  <c r="O183" i="44"/>
  <c r="Q182" i="44"/>
  <c r="O182" i="44"/>
  <c r="Q181" i="44"/>
  <c r="O181" i="44"/>
  <c r="Q180" i="44"/>
  <c r="O180" i="44"/>
  <c r="Q179" i="44"/>
  <c r="O179" i="44"/>
  <c r="Q178" i="44"/>
  <c r="O178" i="44"/>
  <c r="Q177" i="44"/>
  <c r="O177" i="44"/>
  <c r="Q176" i="44"/>
  <c r="O176" i="44"/>
  <c r="Q175" i="44"/>
  <c r="O175" i="44"/>
  <c r="Q174" i="44"/>
  <c r="O174" i="44"/>
  <c r="Q173" i="44"/>
  <c r="O173" i="44"/>
  <c r="Q172" i="44"/>
  <c r="O172" i="44"/>
  <c r="Q171" i="44"/>
  <c r="O171" i="44"/>
  <c r="Q170" i="44"/>
  <c r="O170" i="44"/>
  <c r="Q169" i="44"/>
  <c r="O169" i="44"/>
  <c r="Q168" i="44"/>
  <c r="O168" i="44"/>
  <c r="Q167" i="44"/>
  <c r="O167" i="44"/>
  <c r="Q166" i="44"/>
  <c r="O166" i="44"/>
  <c r="Q165" i="44"/>
  <c r="O165" i="44"/>
  <c r="Q164" i="44"/>
  <c r="O164" i="44"/>
  <c r="Q163" i="44"/>
  <c r="O163" i="44"/>
  <c r="Q162" i="44"/>
  <c r="O162" i="44"/>
  <c r="Q161" i="44"/>
  <c r="O161" i="44"/>
  <c r="Q160" i="44"/>
  <c r="O160" i="44"/>
  <c r="Q159" i="44"/>
  <c r="O159" i="44"/>
  <c r="Q158" i="44"/>
  <c r="O158" i="44"/>
  <c r="Q157" i="44"/>
  <c r="O157" i="44"/>
  <c r="Q156" i="44"/>
  <c r="O156" i="44"/>
  <c r="Q155" i="44"/>
  <c r="O155" i="44"/>
  <c r="Q154" i="44"/>
  <c r="O154" i="44"/>
  <c r="Q153" i="44"/>
  <c r="O153" i="44"/>
  <c r="Q152" i="44"/>
  <c r="O152" i="44"/>
  <c r="Q151" i="44"/>
  <c r="O151" i="44"/>
  <c r="Q150" i="44"/>
  <c r="O150" i="44"/>
  <c r="Q149" i="44"/>
  <c r="O149" i="44"/>
  <c r="Q148" i="44"/>
  <c r="O148" i="44"/>
  <c r="Q147" i="44"/>
  <c r="O147" i="44"/>
  <c r="Q146" i="44"/>
  <c r="O146" i="44"/>
  <c r="Q145" i="44"/>
  <c r="O145" i="44"/>
  <c r="Q144" i="44"/>
  <c r="O144" i="44"/>
  <c r="Q143" i="44"/>
  <c r="O143" i="44"/>
  <c r="Q142" i="44"/>
  <c r="O142" i="44"/>
  <c r="Q141" i="44"/>
  <c r="O141" i="44"/>
  <c r="Q140" i="44"/>
  <c r="O140" i="44"/>
  <c r="Q139" i="44"/>
  <c r="O139" i="44"/>
  <c r="Q138" i="44"/>
  <c r="O138" i="44"/>
  <c r="Q137" i="44"/>
  <c r="O137" i="44"/>
  <c r="Q136" i="44"/>
  <c r="O136" i="44"/>
  <c r="Q135" i="44"/>
  <c r="O135" i="44"/>
  <c r="Q134" i="44"/>
  <c r="O134" i="44"/>
  <c r="Q133" i="44"/>
  <c r="O133" i="44"/>
  <c r="Q132" i="44"/>
  <c r="O132" i="44"/>
  <c r="Q131" i="44"/>
  <c r="O131" i="44"/>
  <c r="Q130" i="44"/>
  <c r="O130" i="44"/>
  <c r="Q129" i="44"/>
  <c r="O129" i="44"/>
  <c r="Q128" i="44"/>
  <c r="O128" i="44"/>
  <c r="Q127" i="44"/>
  <c r="O127" i="44"/>
  <c r="Q126" i="44"/>
  <c r="O126" i="44"/>
  <c r="Q125" i="44"/>
  <c r="O125" i="44"/>
  <c r="Q124" i="44"/>
  <c r="O124" i="44"/>
  <c r="Q123" i="44"/>
  <c r="O123" i="44"/>
  <c r="Q122" i="44"/>
  <c r="O122" i="44"/>
  <c r="Q121" i="44"/>
  <c r="O121" i="44"/>
  <c r="Q120" i="44"/>
  <c r="O120" i="44"/>
  <c r="Q119" i="44"/>
  <c r="O119" i="44"/>
  <c r="Q118" i="44"/>
  <c r="O118" i="44"/>
  <c r="Q117" i="44"/>
  <c r="O117" i="44"/>
  <c r="Q116" i="44"/>
  <c r="O116" i="44"/>
  <c r="Q115" i="44"/>
  <c r="O115" i="44"/>
  <c r="Q114" i="44"/>
  <c r="O114" i="44"/>
  <c r="Q113" i="44"/>
  <c r="O113" i="44"/>
  <c r="Q112" i="44"/>
  <c r="O112" i="44"/>
  <c r="Q111" i="44"/>
  <c r="O111" i="44"/>
  <c r="Q110" i="44"/>
  <c r="O110" i="44"/>
  <c r="Q109" i="44"/>
  <c r="O109" i="44"/>
  <c r="Q108" i="44"/>
  <c r="O108" i="44"/>
  <c r="Q107" i="44"/>
  <c r="O107" i="44"/>
  <c r="Q106" i="44"/>
  <c r="O106" i="44"/>
  <c r="Q105" i="44"/>
  <c r="O105" i="44"/>
  <c r="Q104" i="44"/>
  <c r="O104" i="44"/>
  <c r="Q103" i="44"/>
  <c r="O103" i="44"/>
  <c r="Q102" i="44"/>
  <c r="O102" i="44"/>
  <c r="Q101" i="44"/>
  <c r="O101" i="44"/>
  <c r="Q100" i="44"/>
  <c r="O100" i="44"/>
  <c r="Q99" i="44"/>
  <c r="O99" i="44"/>
  <c r="Q98" i="44"/>
  <c r="O98" i="44"/>
  <c r="Q97" i="44"/>
  <c r="O97" i="44"/>
  <c r="Q96" i="44"/>
  <c r="O96" i="44"/>
  <c r="Q95" i="44"/>
  <c r="O95" i="44"/>
  <c r="Q94" i="44"/>
  <c r="O94" i="44"/>
  <c r="Q93" i="44"/>
  <c r="O93" i="44"/>
  <c r="Q92" i="44"/>
  <c r="O92" i="44"/>
  <c r="Q91" i="44"/>
  <c r="O91" i="44"/>
  <c r="Q90" i="44"/>
  <c r="O90" i="44"/>
  <c r="Q89" i="44"/>
  <c r="O89" i="44"/>
  <c r="Q88" i="44"/>
  <c r="O88" i="44"/>
  <c r="Q87" i="44"/>
  <c r="O87" i="44"/>
  <c r="Q86" i="44"/>
  <c r="O86" i="44"/>
  <c r="Q85" i="44"/>
  <c r="O85" i="44"/>
  <c r="Q84" i="44"/>
  <c r="O84" i="44"/>
  <c r="Q83" i="44"/>
  <c r="O83" i="44"/>
  <c r="Q82" i="44"/>
  <c r="O82" i="44"/>
  <c r="Q81" i="44"/>
  <c r="O81" i="44"/>
  <c r="Q80" i="44"/>
  <c r="O80" i="44"/>
  <c r="Q79" i="44"/>
  <c r="O79" i="44"/>
  <c r="Q78" i="44"/>
  <c r="O78" i="44"/>
  <c r="Q77" i="44"/>
  <c r="O77" i="44"/>
  <c r="Q76" i="44"/>
  <c r="O76" i="44"/>
  <c r="Q75" i="44"/>
  <c r="O75" i="44"/>
  <c r="Q74" i="44"/>
  <c r="O74" i="44"/>
  <c r="Q73" i="44"/>
  <c r="O73" i="44"/>
  <c r="Q72" i="44"/>
  <c r="O72" i="44"/>
  <c r="Q71" i="44"/>
  <c r="O71" i="44"/>
  <c r="Q70" i="44"/>
  <c r="O70" i="44"/>
  <c r="Q69" i="44"/>
  <c r="O69" i="44"/>
  <c r="Q68" i="44"/>
  <c r="O68" i="44"/>
  <c r="Q67" i="44"/>
  <c r="O67" i="44"/>
  <c r="Q66" i="44"/>
  <c r="O66" i="44"/>
  <c r="Q65" i="44"/>
  <c r="O65" i="44"/>
  <c r="Q64" i="44"/>
  <c r="O64" i="44"/>
  <c r="Q63" i="44"/>
  <c r="O63" i="44"/>
  <c r="Q62" i="44"/>
  <c r="O62" i="44"/>
  <c r="Q61" i="44"/>
  <c r="O61" i="44"/>
  <c r="Q60" i="44"/>
  <c r="O60" i="44"/>
  <c r="Q59" i="44"/>
  <c r="O59" i="44"/>
  <c r="Q58" i="44"/>
  <c r="O58" i="44"/>
  <c r="Q57" i="44"/>
  <c r="O57" i="44"/>
  <c r="Q56" i="44"/>
  <c r="O56" i="44"/>
  <c r="Q55" i="44"/>
  <c r="O55" i="44"/>
  <c r="Q54" i="44"/>
  <c r="O54" i="44"/>
  <c r="Q53" i="44"/>
  <c r="O53" i="44"/>
  <c r="Q52" i="44"/>
  <c r="O52" i="44"/>
  <c r="Q51" i="44"/>
  <c r="O51" i="44"/>
  <c r="Q50" i="44"/>
  <c r="O50" i="44"/>
  <c r="Q49" i="44"/>
  <c r="O49" i="44"/>
  <c r="Q48" i="44"/>
  <c r="O48" i="44"/>
  <c r="Q47" i="44"/>
  <c r="O47" i="44"/>
  <c r="Q46" i="44"/>
  <c r="O46" i="44"/>
  <c r="Q45" i="44"/>
  <c r="O45" i="44"/>
  <c r="Q44" i="44"/>
  <c r="O44" i="44"/>
  <c r="Q43" i="44"/>
  <c r="O43" i="44"/>
  <c r="Q42" i="44"/>
  <c r="O42" i="44"/>
  <c r="Q41" i="44"/>
  <c r="O41" i="44"/>
  <c r="Q40" i="44"/>
  <c r="O40" i="44"/>
  <c r="Q39" i="44"/>
  <c r="O39" i="44"/>
  <c r="Q38" i="44"/>
  <c r="O38" i="44"/>
  <c r="Q37" i="44"/>
  <c r="O37" i="44"/>
  <c r="Q36" i="44"/>
  <c r="O36" i="44"/>
  <c r="Q35" i="44"/>
  <c r="O35" i="44"/>
  <c r="Q34" i="44"/>
  <c r="O34" i="44"/>
  <c r="Q33" i="44"/>
  <c r="O33" i="44"/>
  <c r="Q32" i="44"/>
  <c r="O32" i="44"/>
  <c r="Q31" i="44"/>
  <c r="O31" i="44"/>
  <c r="Q30" i="44"/>
  <c r="O30" i="44"/>
  <c r="Q29" i="44"/>
  <c r="O29" i="44"/>
  <c r="Q28" i="44"/>
  <c r="O28" i="44"/>
  <c r="Q27" i="44"/>
  <c r="O27" i="44"/>
  <c r="Q26" i="44"/>
  <c r="O26" i="44"/>
  <c r="Q25" i="44"/>
  <c r="O25" i="44"/>
  <c r="Q24" i="44"/>
  <c r="O24" i="44"/>
  <c r="Q23" i="44"/>
  <c r="O23" i="44"/>
  <c r="Q22" i="44"/>
  <c r="O22" i="44"/>
  <c r="Q21" i="44"/>
  <c r="O21" i="44"/>
  <c r="Q20" i="44"/>
  <c r="O20" i="44"/>
  <c r="Q19" i="44"/>
  <c r="O19" i="44"/>
  <c r="Q514" i="43"/>
  <c r="O514" i="43"/>
  <c r="Q513" i="43"/>
  <c r="O513" i="43"/>
  <c r="Q512" i="43"/>
  <c r="O512" i="43"/>
  <c r="Q511" i="43"/>
  <c r="O511" i="43"/>
  <c r="Q510" i="43"/>
  <c r="O510" i="43"/>
  <c r="Q509" i="43"/>
  <c r="O509" i="43"/>
  <c r="Q508" i="43"/>
  <c r="O508" i="43"/>
  <c r="Q507" i="43"/>
  <c r="O507" i="43"/>
  <c r="Q506" i="43"/>
  <c r="O506" i="43"/>
  <c r="Q505" i="43"/>
  <c r="O505" i="43"/>
  <c r="Q504" i="43"/>
  <c r="O504" i="43"/>
  <c r="Q503" i="43"/>
  <c r="O503" i="43"/>
  <c r="Q502" i="43"/>
  <c r="O502" i="43"/>
  <c r="Q501" i="43"/>
  <c r="O501" i="43"/>
  <c r="Q500" i="43"/>
  <c r="O500" i="43"/>
  <c r="Q499" i="43"/>
  <c r="O499" i="43"/>
  <c r="Q498" i="43"/>
  <c r="O498" i="43"/>
  <c r="Q497" i="43"/>
  <c r="O497" i="43"/>
  <c r="Q496" i="43"/>
  <c r="O496" i="43"/>
  <c r="Q495" i="43"/>
  <c r="O495" i="43"/>
  <c r="Q494" i="43"/>
  <c r="O494" i="43"/>
  <c r="Q493" i="43"/>
  <c r="O493" i="43"/>
  <c r="Q492" i="43"/>
  <c r="O492" i="43"/>
  <c r="Q491" i="43"/>
  <c r="O491" i="43"/>
  <c r="Q490" i="43"/>
  <c r="O490" i="43"/>
  <c r="Q489" i="43"/>
  <c r="O489" i="43"/>
  <c r="Q488" i="43"/>
  <c r="O488" i="43"/>
  <c r="Q487" i="43"/>
  <c r="O487" i="43"/>
  <c r="Q486" i="43"/>
  <c r="O486" i="43"/>
  <c r="Q485" i="43"/>
  <c r="O485" i="43"/>
  <c r="Q484" i="43"/>
  <c r="O484" i="43"/>
  <c r="Q483" i="43"/>
  <c r="O483" i="43"/>
  <c r="Q482" i="43"/>
  <c r="O482" i="43"/>
  <c r="Q481" i="43"/>
  <c r="O481" i="43"/>
  <c r="Q480" i="43"/>
  <c r="O480" i="43"/>
  <c r="Q479" i="43"/>
  <c r="O479" i="43"/>
  <c r="Q478" i="43"/>
  <c r="O478" i="43"/>
  <c r="Q477" i="43"/>
  <c r="O477" i="43"/>
  <c r="Q476" i="43"/>
  <c r="O476" i="43"/>
  <c r="Q475" i="43"/>
  <c r="O475" i="43"/>
  <c r="Q474" i="43"/>
  <c r="O474" i="43"/>
  <c r="Q473" i="43"/>
  <c r="O473" i="43"/>
  <c r="Q472" i="43"/>
  <c r="O472" i="43"/>
  <c r="Q471" i="43"/>
  <c r="O471" i="43"/>
  <c r="Q470" i="43"/>
  <c r="O470" i="43"/>
  <c r="Q469" i="43"/>
  <c r="O469" i="43"/>
  <c r="Q468" i="43"/>
  <c r="O468" i="43"/>
  <c r="Q467" i="43"/>
  <c r="O467" i="43"/>
  <c r="Q466" i="43"/>
  <c r="O466" i="43"/>
  <c r="Q465" i="43"/>
  <c r="O465" i="43"/>
  <c r="Q464" i="43"/>
  <c r="O464" i="43"/>
  <c r="Q463" i="43"/>
  <c r="O463" i="43"/>
  <c r="Q462" i="43"/>
  <c r="O462" i="43"/>
  <c r="Q461" i="43"/>
  <c r="O461" i="43"/>
  <c r="Q460" i="43"/>
  <c r="O460" i="43"/>
  <c r="Q459" i="43"/>
  <c r="O459" i="43"/>
  <c r="Q458" i="43"/>
  <c r="O458" i="43"/>
  <c r="Q457" i="43"/>
  <c r="O457" i="43"/>
  <c r="Q456" i="43"/>
  <c r="O456" i="43"/>
  <c r="Q455" i="43"/>
  <c r="O455" i="43"/>
  <c r="Q454" i="43"/>
  <c r="O454" i="43"/>
  <c r="Q453" i="43"/>
  <c r="O453" i="43"/>
  <c r="Q452" i="43"/>
  <c r="O452" i="43"/>
  <c r="Q451" i="43"/>
  <c r="O451" i="43"/>
  <c r="Q450" i="43"/>
  <c r="O450" i="43"/>
  <c r="Q449" i="43"/>
  <c r="O449" i="43"/>
  <c r="Q448" i="43"/>
  <c r="O448" i="43"/>
  <c r="Q447" i="43"/>
  <c r="O447" i="43"/>
  <c r="Q446" i="43"/>
  <c r="O446" i="43"/>
  <c r="Q445" i="43"/>
  <c r="O445" i="43"/>
  <c r="Q444" i="43"/>
  <c r="O444" i="43"/>
  <c r="Q443" i="43"/>
  <c r="O443" i="43"/>
  <c r="Q442" i="43"/>
  <c r="O442" i="43"/>
  <c r="Q441" i="43"/>
  <c r="O441" i="43"/>
  <c r="Q440" i="43"/>
  <c r="O440" i="43"/>
  <c r="Q439" i="43"/>
  <c r="O439" i="43"/>
  <c r="Q438" i="43"/>
  <c r="O438" i="43"/>
  <c r="Q437" i="43"/>
  <c r="O437" i="43"/>
  <c r="Q436" i="43"/>
  <c r="O436" i="43"/>
  <c r="Q435" i="43"/>
  <c r="O435" i="43"/>
  <c r="Q434" i="43"/>
  <c r="O434" i="43"/>
  <c r="Q433" i="43"/>
  <c r="O433" i="43"/>
  <c r="Q432" i="43"/>
  <c r="O432" i="43"/>
  <c r="Q431" i="43"/>
  <c r="O431" i="43"/>
  <c r="Q430" i="43"/>
  <c r="O430" i="43"/>
  <c r="Q429" i="43"/>
  <c r="O429" i="43"/>
  <c r="Q428" i="43"/>
  <c r="O428" i="43"/>
  <c r="Q427" i="43"/>
  <c r="O427" i="43"/>
  <c r="Q426" i="43"/>
  <c r="O426" i="43"/>
  <c r="Q425" i="43"/>
  <c r="O425" i="43"/>
  <c r="Q424" i="43"/>
  <c r="O424" i="43"/>
  <c r="Q423" i="43"/>
  <c r="O423" i="43"/>
  <c r="Q422" i="43"/>
  <c r="O422" i="43"/>
  <c r="Q421" i="43"/>
  <c r="O421" i="43"/>
  <c r="Q420" i="43"/>
  <c r="O420" i="43"/>
  <c r="Q419" i="43"/>
  <c r="O419" i="43"/>
  <c r="Q418" i="43"/>
  <c r="O418" i="43"/>
  <c r="Q417" i="43"/>
  <c r="O417" i="43"/>
  <c r="Q416" i="43"/>
  <c r="O416" i="43"/>
  <c r="Q415" i="43"/>
  <c r="O415" i="43"/>
  <c r="Q414" i="43"/>
  <c r="O414" i="43"/>
  <c r="Q413" i="43"/>
  <c r="O413" i="43"/>
  <c r="Q412" i="43"/>
  <c r="O412" i="43"/>
  <c r="Q411" i="43"/>
  <c r="O411" i="43"/>
  <c r="Q410" i="43"/>
  <c r="O410" i="43"/>
  <c r="Q409" i="43"/>
  <c r="O409" i="43"/>
  <c r="Q408" i="43"/>
  <c r="O408" i="43"/>
  <c r="Q407" i="43"/>
  <c r="O407" i="43"/>
  <c r="Q406" i="43"/>
  <c r="O406" i="43"/>
  <c r="Q405" i="43"/>
  <c r="O405" i="43"/>
  <c r="Q404" i="43"/>
  <c r="O404" i="43"/>
  <c r="Q403" i="43"/>
  <c r="O403" i="43"/>
  <c r="Q402" i="43"/>
  <c r="O402" i="43"/>
  <c r="Q401" i="43"/>
  <c r="O401" i="43"/>
  <c r="Q400" i="43"/>
  <c r="O400" i="43"/>
  <c r="Q399" i="43"/>
  <c r="O399" i="43"/>
  <c r="Q398" i="43"/>
  <c r="O398" i="43"/>
  <c r="Q397" i="43"/>
  <c r="O397" i="43"/>
  <c r="Q396" i="43"/>
  <c r="O396" i="43"/>
  <c r="Q395" i="43"/>
  <c r="O395" i="43"/>
  <c r="Q394" i="43"/>
  <c r="O394" i="43"/>
  <c r="Q393" i="43"/>
  <c r="O393" i="43"/>
  <c r="Q392" i="43"/>
  <c r="O392" i="43"/>
  <c r="Q391" i="43"/>
  <c r="O391" i="43"/>
  <c r="Q390" i="43"/>
  <c r="O390" i="43"/>
  <c r="Q389" i="43"/>
  <c r="O389" i="43"/>
  <c r="Q388" i="43"/>
  <c r="O388" i="43"/>
  <c r="Q387" i="43"/>
  <c r="O387" i="43"/>
  <c r="Q386" i="43"/>
  <c r="O386" i="43"/>
  <c r="Q385" i="43"/>
  <c r="O385" i="43"/>
  <c r="Q384" i="43"/>
  <c r="O384" i="43"/>
  <c r="Q383" i="43"/>
  <c r="O383" i="43"/>
  <c r="Q382" i="43"/>
  <c r="O382" i="43"/>
  <c r="Q381" i="43"/>
  <c r="O381" i="43"/>
  <c r="Q380" i="43"/>
  <c r="O380" i="43"/>
  <c r="Q379" i="43"/>
  <c r="O379" i="43"/>
  <c r="Q378" i="43"/>
  <c r="O378" i="43"/>
  <c r="Q377" i="43"/>
  <c r="O377" i="43"/>
  <c r="Q376" i="43"/>
  <c r="O376" i="43"/>
  <c r="Q375" i="43"/>
  <c r="O375" i="43"/>
  <c r="Q374" i="43"/>
  <c r="O374" i="43"/>
  <c r="Q373" i="43"/>
  <c r="O373" i="43"/>
  <c r="Q372" i="43"/>
  <c r="O372" i="43"/>
  <c r="Q371" i="43"/>
  <c r="O371" i="43"/>
  <c r="Q370" i="43"/>
  <c r="O370" i="43"/>
  <c r="Q369" i="43"/>
  <c r="O369" i="43"/>
  <c r="Q368" i="43"/>
  <c r="O368" i="43"/>
  <c r="Q367" i="43"/>
  <c r="O367" i="43"/>
  <c r="Q366" i="43"/>
  <c r="O366" i="43"/>
  <c r="Q365" i="43"/>
  <c r="O365" i="43"/>
  <c r="Q364" i="43"/>
  <c r="O364" i="43"/>
  <c r="Q363" i="43"/>
  <c r="O363" i="43"/>
  <c r="Q362" i="43"/>
  <c r="O362" i="43"/>
  <c r="Q361" i="43"/>
  <c r="O361" i="43"/>
  <c r="Q360" i="43"/>
  <c r="O360" i="43"/>
  <c r="Q359" i="43"/>
  <c r="O359" i="43"/>
  <c r="Q358" i="43"/>
  <c r="O358" i="43"/>
  <c r="Q357" i="43"/>
  <c r="O357" i="43"/>
  <c r="Q356" i="43"/>
  <c r="O356" i="43"/>
  <c r="Q355" i="43"/>
  <c r="O355" i="43"/>
  <c r="Q354" i="43"/>
  <c r="O354" i="43"/>
  <c r="Q353" i="43"/>
  <c r="O353" i="43"/>
  <c r="Q352" i="43"/>
  <c r="O352" i="43"/>
  <c r="Q351" i="43"/>
  <c r="O351" i="43"/>
  <c r="Q350" i="43"/>
  <c r="O350" i="43"/>
  <c r="Q349" i="43"/>
  <c r="O349" i="43"/>
  <c r="Q348" i="43"/>
  <c r="O348" i="43"/>
  <c r="Q347" i="43"/>
  <c r="O347" i="43"/>
  <c r="Q346" i="43"/>
  <c r="O346" i="43"/>
  <c r="Q345" i="43"/>
  <c r="O345" i="43"/>
  <c r="Q344" i="43"/>
  <c r="O344" i="43"/>
  <c r="Q343" i="43"/>
  <c r="O343" i="43"/>
  <c r="Q342" i="43"/>
  <c r="O342" i="43"/>
  <c r="Q341" i="43"/>
  <c r="O341" i="43"/>
  <c r="Q340" i="43"/>
  <c r="O340" i="43"/>
  <c r="Q339" i="43"/>
  <c r="O339" i="43"/>
  <c r="Q338" i="43"/>
  <c r="O338" i="43"/>
  <c r="Q337" i="43"/>
  <c r="O337" i="43"/>
  <c r="Q336" i="43"/>
  <c r="O336" i="43"/>
  <c r="Q335" i="43"/>
  <c r="O335" i="43"/>
  <c r="Q334" i="43"/>
  <c r="O334" i="43"/>
  <c r="Q333" i="43"/>
  <c r="O333" i="43"/>
  <c r="Q332" i="43"/>
  <c r="O332" i="43"/>
  <c r="Q331" i="43"/>
  <c r="O331" i="43"/>
  <c r="Q330" i="43"/>
  <c r="O330" i="43"/>
  <c r="Q329" i="43"/>
  <c r="O329" i="43"/>
  <c r="Q328" i="43"/>
  <c r="O328" i="43"/>
  <c r="Q327" i="43"/>
  <c r="O327" i="43"/>
  <c r="Q326" i="43"/>
  <c r="O326" i="43"/>
  <c r="Q325" i="43"/>
  <c r="O325" i="43"/>
  <c r="Q324" i="43"/>
  <c r="O324" i="43"/>
  <c r="Q323" i="43"/>
  <c r="O323" i="43"/>
  <c r="Q322" i="43"/>
  <c r="O322" i="43"/>
  <c r="Q321" i="43"/>
  <c r="O321" i="43"/>
  <c r="Q320" i="43"/>
  <c r="O320" i="43"/>
  <c r="Q319" i="43"/>
  <c r="O319" i="43"/>
  <c r="Q318" i="43"/>
  <c r="O318" i="43"/>
  <c r="Q317" i="43"/>
  <c r="O317" i="43"/>
  <c r="Q316" i="43"/>
  <c r="O316" i="43"/>
  <c r="Q315" i="43"/>
  <c r="O315" i="43"/>
  <c r="Q314" i="43"/>
  <c r="O314" i="43"/>
  <c r="Q313" i="43"/>
  <c r="O313" i="43"/>
  <c r="Q312" i="43"/>
  <c r="O312" i="43"/>
  <c r="Q311" i="43"/>
  <c r="O311" i="43"/>
  <c r="Q310" i="43"/>
  <c r="O310" i="43"/>
  <c r="Q309" i="43"/>
  <c r="O309" i="43"/>
  <c r="Q308" i="43"/>
  <c r="O308" i="43"/>
  <c r="Q307" i="43"/>
  <c r="O307" i="43"/>
  <c r="Q306" i="43"/>
  <c r="O306" i="43"/>
  <c r="Q305" i="43"/>
  <c r="O305" i="43"/>
  <c r="Q304" i="43"/>
  <c r="O304" i="43"/>
  <c r="Q303" i="43"/>
  <c r="O303" i="43"/>
  <c r="Q302" i="43"/>
  <c r="O302" i="43"/>
  <c r="Q301" i="43"/>
  <c r="O301" i="43"/>
  <c r="Q300" i="43"/>
  <c r="O300" i="43"/>
  <c r="Q299" i="43"/>
  <c r="O299" i="43"/>
  <c r="Q298" i="43"/>
  <c r="O298" i="43"/>
  <c r="Q297" i="43"/>
  <c r="O297" i="43"/>
  <c r="Q296" i="43"/>
  <c r="O296" i="43"/>
  <c r="Q295" i="43"/>
  <c r="O295" i="43"/>
  <c r="Q294" i="43"/>
  <c r="O294" i="43"/>
  <c r="Q293" i="43"/>
  <c r="O293" i="43"/>
  <c r="Q292" i="43"/>
  <c r="O292" i="43"/>
  <c r="Q291" i="43"/>
  <c r="O291" i="43"/>
  <c r="Q290" i="43"/>
  <c r="O290" i="43"/>
  <c r="Q289" i="43"/>
  <c r="O289" i="43"/>
  <c r="Q288" i="43"/>
  <c r="O288" i="43"/>
  <c r="Q287" i="43"/>
  <c r="O287" i="43"/>
  <c r="Q286" i="43"/>
  <c r="O286" i="43"/>
  <c r="Q285" i="43"/>
  <c r="O285" i="43"/>
  <c r="Q284" i="43"/>
  <c r="O284" i="43"/>
  <c r="Q283" i="43"/>
  <c r="O283" i="43"/>
  <c r="Q282" i="43"/>
  <c r="O282" i="43"/>
  <c r="Q281" i="43"/>
  <c r="O281" i="43"/>
  <c r="Q280" i="43"/>
  <c r="O280" i="43"/>
  <c r="Q279" i="43"/>
  <c r="O279" i="43"/>
  <c r="Q278" i="43"/>
  <c r="O278" i="43"/>
  <c r="Q277" i="43"/>
  <c r="O277" i="43"/>
  <c r="Q276" i="43"/>
  <c r="O276" i="43"/>
  <c r="Q275" i="43"/>
  <c r="O275" i="43"/>
  <c r="Q274" i="43"/>
  <c r="O274" i="43"/>
  <c r="Q273" i="43"/>
  <c r="O273" i="43"/>
  <c r="Q272" i="43"/>
  <c r="O272" i="43"/>
  <c r="Q271" i="43"/>
  <c r="O271" i="43"/>
  <c r="Q270" i="43"/>
  <c r="O270" i="43"/>
  <c r="Q269" i="43"/>
  <c r="O269" i="43"/>
  <c r="Q268" i="43"/>
  <c r="O268" i="43"/>
  <c r="Q267" i="43"/>
  <c r="O267" i="43"/>
  <c r="Q266" i="43"/>
  <c r="O266" i="43"/>
  <c r="Q265" i="43"/>
  <c r="O265" i="43"/>
  <c r="Q264" i="43"/>
  <c r="O264" i="43"/>
  <c r="Q263" i="43"/>
  <c r="O263" i="43"/>
  <c r="Q262" i="43"/>
  <c r="O262" i="43"/>
  <c r="Q261" i="43"/>
  <c r="O261" i="43"/>
  <c r="Q260" i="43"/>
  <c r="O260" i="43"/>
  <c r="Q259" i="43"/>
  <c r="O259" i="43"/>
  <c r="Q258" i="43"/>
  <c r="O258" i="43"/>
  <c r="Q257" i="43"/>
  <c r="O257" i="43"/>
  <c r="Q256" i="43"/>
  <c r="O256" i="43"/>
  <c r="Q255" i="43"/>
  <c r="O255" i="43"/>
  <c r="Q254" i="43"/>
  <c r="O254" i="43"/>
  <c r="Q253" i="43"/>
  <c r="O253" i="43"/>
  <c r="Q252" i="43"/>
  <c r="O252" i="43"/>
  <c r="Q251" i="43"/>
  <c r="O251" i="43"/>
  <c r="Q250" i="43"/>
  <c r="O250" i="43"/>
  <c r="Q249" i="43"/>
  <c r="O249" i="43"/>
  <c r="Q248" i="43"/>
  <c r="O248" i="43"/>
  <c r="Q247" i="43"/>
  <c r="O247" i="43"/>
  <c r="Q246" i="43"/>
  <c r="O246" i="43"/>
  <c r="Q245" i="43"/>
  <c r="O245" i="43"/>
  <c r="Q244" i="43"/>
  <c r="O244" i="43"/>
  <c r="Q243" i="43"/>
  <c r="O243" i="43"/>
  <c r="Q242" i="43"/>
  <c r="O242" i="43"/>
  <c r="Q241" i="43"/>
  <c r="O241" i="43"/>
  <c r="Q240" i="43"/>
  <c r="O240" i="43"/>
  <c r="Q239" i="43"/>
  <c r="O239" i="43"/>
  <c r="Q238" i="43"/>
  <c r="O238" i="43"/>
  <c r="Q237" i="43"/>
  <c r="O237" i="43"/>
  <c r="Q236" i="43"/>
  <c r="O236" i="43"/>
  <c r="Q235" i="43"/>
  <c r="O235" i="43"/>
  <c r="Q234" i="43"/>
  <c r="O234" i="43"/>
  <c r="Q233" i="43"/>
  <c r="O233" i="43"/>
  <c r="Q232" i="43"/>
  <c r="O232" i="43"/>
  <c r="Q231" i="43"/>
  <c r="O231" i="43"/>
  <c r="Q230" i="43"/>
  <c r="O230" i="43"/>
  <c r="Q229" i="43"/>
  <c r="O229" i="43"/>
  <c r="Q228" i="43"/>
  <c r="O228" i="43"/>
  <c r="Q227" i="43"/>
  <c r="O227" i="43"/>
  <c r="Q226" i="43"/>
  <c r="O226" i="43"/>
  <c r="Q225" i="43"/>
  <c r="O225" i="43"/>
  <c r="Q224" i="43"/>
  <c r="O224" i="43"/>
  <c r="Q223" i="43"/>
  <c r="O223" i="43"/>
  <c r="Q222" i="43"/>
  <c r="O222" i="43"/>
  <c r="Q221" i="43"/>
  <c r="O221" i="43"/>
  <c r="Q220" i="43"/>
  <c r="O220" i="43"/>
  <c r="Q219" i="43"/>
  <c r="O219" i="43"/>
  <c r="Q218" i="43"/>
  <c r="O218" i="43"/>
  <c r="Q217" i="43"/>
  <c r="O217" i="43"/>
  <c r="Q216" i="43"/>
  <c r="O216" i="43"/>
  <c r="Q215" i="43"/>
  <c r="O215" i="43"/>
  <c r="Q214" i="43"/>
  <c r="O214" i="43"/>
  <c r="Q213" i="43"/>
  <c r="O213" i="43"/>
  <c r="Q212" i="43"/>
  <c r="O212" i="43"/>
  <c r="Q211" i="43"/>
  <c r="O211" i="43"/>
  <c r="Q210" i="43"/>
  <c r="O210" i="43"/>
  <c r="Q209" i="43"/>
  <c r="O209" i="43"/>
  <c r="Q208" i="43"/>
  <c r="O208" i="43"/>
  <c r="Q207" i="43"/>
  <c r="O207" i="43"/>
  <c r="Q206" i="43"/>
  <c r="O206" i="43"/>
  <c r="Q205" i="43"/>
  <c r="O205" i="43"/>
  <c r="Q204" i="43"/>
  <c r="O204" i="43"/>
  <c r="Q203" i="43"/>
  <c r="O203" i="43"/>
  <c r="Q202" i="43"/>
  <c r="O202" i="43"/>
  <c r="Q201" i="43"/>
  <c r="O201" i="43"/>
  <c r="Q200" i="43"/>
  <c r="O200" i="43"/>
  <c r="Q199" i="43"/>
  <c r="O199" i="43"/>
  <c r="Q198" i="43"/>
  <c r="O198" i="43"/>
  <c r="Q197" i="43"/>
  <c r="O197" i="43"/>
  <c r="Q196" i="43"/>
  <c r="O196" i="43"/>
  <c r="Q195" i="43"/>
  <c r="O195" i="43"/>
  <c r="Q194" i="43"/>
  <c r="O194" i="43"/>
  <c r="Q193" i="43"/>
  <c r="O193" i="43"/>
  <c r="Q192" i="43"/>
  <c r="O192" i="43"/>
  <c r="Q191" i="43"/>
  <c r="O191" i="43"/>
  <c r="Q190" i="43"/>
  <c r="O190" i="43"/>
  <c r="Q189" i="43"/>
  <c r="O189" i="43"/>
  <c r="Q188" i="43"/>
  <c r="O188" i="43"/>
  <c r="Q187" i="43"/>
  <c r="O187" i="43"/>
  <c r="Q186" i="43"/>
  <c r="O186" i="43"/>
  <c r="Q185" i="43"/>
  <c r="O185" i="43"/>
  <c r="Q184" i="43"/>
  <c r="O184" i="43"/>
  <c r="Q183" i="43"/>
  <c r="O183" i="43"/>
  <c r="Q182" i="43"/>
  <c r="O182" i="43"/>
  <c r="Q181" i="43"/>
  <c r="O181" i="43"/>
  <c r="Q180" i="43"/>
  <c r="O180" i="43"/>
  <c r="Q179" i="43"/>
  <c r="O179" i="43"/>
  <c r="Q178" i="43"/>
  <c r="O178" i="43"/>
  <c r="Q177" i="43"/>
  <c r="O177" i="43"/>
  <c r="Q176" i="43"/>
  <c r="O176" i="43"/>
  <c r="Q175" i="43"/>
  <c r="O175" i="43"/>
  <c r="Q174" i="43"/>
  <c r="O174" i="43"/>
  <c r="Q173" i="43"/>
  <c r="O173" i="43"/>
  <c r="Q172" i="43"/>
  <c r="O172" i="43"/>
  <c r="Q171" i="43"/>
  <c r="O171" i="43"/>
  <c r="Q170" i="43"/>
  <c r="O170" i="43"/>
  <c r="Q169" i="43"/>
  <c r="O169" i="43"/>
  <c r="Q168" i="43"/>
  <c r="O168" i="43"/>
  <c r="Q167" i="43"/>
  <c r="O167" i="43"/>
  <c r="Q166" i="43"/>
  <c r="O166" i="43"/>
  <c r="Q165" i="43"/>
  <c r="O165" i="43"/>
  <c r="Q164" i="43"/>
  <c r="O164" i="43"/>
  <c r="Q163" i="43"/>
  <c r="O163" i="43"/>
  <c r="Q162" i="43"/>
  <c r="O162" i="43"/>
  <c r="Q161" i="43"/>
  <c r="O161" i="43"/>
  <c r="Q160" i="43"/>
  <c r="O160" i="43"/>
  <c r="Q159" i="43"/>
  <c r="O159" i="43"/>
  <c r="Q158" i="43"/>
  <c r="O158" i="43"/>
  <c r="Q157" i="43"/>
  <c r="O157" i="43"/>
  <c r="Q156" i="43"/>
  <c r="O156" i="43"/>
  <c r="Q155" i="43"/>
  <c r="O155" i="43"/>
  <c r="Q154" i="43"/>
  <c r="O154" i="43"/>
  <c r="Q153" i="43"/>
  <c r="O153" i="43"/>
  <c r="Q152" i="43"/>
  <c r="O152" i="43"/>
  <c r="Q151" i="43"/>
  <c r="O151" i="43"/>
  <c r="Q150" i="43"/>
  <c r="O150" i="43"/>
  <c r="Q149" i="43"/>
  <c r="O149" i="43"/>
  <c r="Q148" i="43"/>
  <c r="O148" i="43"/>
  <c r="Q147" i="43"/>
  <c r="O147" i="43"/>
  <c r="Q146" i="43"/>
  <c r="O146" i="43"/>
  <c r="Q145" i="43"/>
  <c r="O145" i="43"/>
  <c r="Q144" i="43"/>
  <c r="O144" i="43"/>
  <c r="Q143" i="43"/>
  <c r="O143" i="43"/>
  <c r="Q142" i="43"/>
  <c r="O142" i="43"/>
  <c r="Q141" i="43"/>
  <c r="O141" i="43"/>
  <c r="Q140" i="43"/>
  <c r="O140" i="43"/>
  <c r="Q139" i="43"/>
  <c r="O139" i="43"/>
  <c r="Q138" i="43"/>
  <c r="O138" i="43"/>
  <c r="Q137" i="43"/>
  <c r="O137" i="43"/>
  <c r="Q136" i="43"/>
  <c r="O136" i="43"/>
  <c r="Q135" i="43"/>
  <c r="O135" i="43"/>
  <c r="Q134" i="43"/>
  <c r="O134" i="43"/>
  <c r="Q133" i="43"/>
  <c r="O133" i="43"/>
  <c r="Q132" i="43"/>
  <c r="O132" i="43"/>
  <c r="Q131" i="43"/>
  <c r="O131" i="43"/>
  <c r="Q130" i="43"/>
  <c r="O130" i="43"/>
  <c r="Q129" i="43"/>
  <c r="O129" i="43"/>
  <c r="Q128" i="43"/>
  <c r="O128" i="43"/>
  <c r="Q127" i="43"/>
  <c r="O127" i="43"/>
  <c r="Q126" i="43"/>
  <c r="O126" i="43"/>
  <c r="Q125" i="43"/>
  <c r="O125" i="43"/>
  <c r="Q124" i="43"/>
  <c r="O124" i="43"/>
  <c r="Q123" i="43"/>
  <c r="O123" i="43"/>
  <c r="Q122" i="43"/>
  <c r="O122" i="43"/>
  <c r="Q121" i="43"/>
  <c r="O121" i="43"/>
  <c r="Q120" i="43"/>
  <c r="O120" i="43"/>
  <c r="Q119" i="43"/>
  <c r="O119" i="43"/>
  <c r="Q118" i="43"/>
  <c r="O118" i="43"/>
  <c r="Q117" i="43"/>
  <c r="O117" i="43"/>
  <c r="Q116" i="43"/>
  <c r="O116" i="43"/>
  <c r="Q115" i="43"/>
  <c r="O115" i="43"/>
  <c r="Q114" i="43"/>
  <c r="O114" i="43"/>
  <c r="Q113" i="43"/>
  <c r="O113" i="43"/>
  <c r="Q112" i="43"/>
  <c r="O112" i="43"/>
  <c r="Q111" i="43"/>
  <c r="O111" i="43"/>
  <c r="Q110" i="43"/>
  <c r="O110" i="43"/>
  <c r="Q109" i="43"/>
  <c r="O109" i="43"/>
  <c r="Q108" i="43"/>
  <c r="O108" i="43"/>
  <c r="Q107" i="43"/>
  <c r="O107" i="43"/>
  <c r="Q106" i="43"/>
  <c r="O106" i="43"/>
  <c r="Q105" i="43"/>
  <c r="O105" i="43"/>
  <c r="Q104" i="43"/>
  <c r="O104" i="43"/>
  <c r="Q103" i="43"/>
  <c r="O103" i="43"/>
  <c r="Q102" i="43"/>
  <c r="O102" i="43"/>
  <c r="Q101" i="43"/>
  <c r="O101" i="43"/>
  <c r="Q100" i="43"/>
  <c r="O100" i="43"/>
  <c r="Q99" i="43"/>
  <c r="O99" i="43"/>
  <c r="Q98" i="43"/>
  <c r="O98" i="43"/>
  <c r="Q97" i="43"/>
  <c r="O97" i="43"/>
  <c r="Q96" i="43"/>
  <c r="O96" i="43"/>
  <c r="Q95" i="43"/>
  <c r="O95" i="43"/>
  <c r="Q94" i="43"/>
  <c r="O94" i="43"/>
  <c r="Q93" i="43"/>
  <c r="O93" i="43"/>
  <c r="Q92" i="43"/>
  <c r="O92" i="43"/>
  <c r="Q91" i="43"/>
  <c r="O91" i="43"/>
  <c r="Q90" i="43"/>
  <c r="O90" i="43"/>
  <c r="Q89" i="43"/>
  <c r="O89" i="43"/>
  <c r="Q88" i="43"/>
  <c r="O88" i="43"/>
  <c r="Q87" i="43"/>
  <c r="O87" i="43"/>
  <c r="Q86" i="43"/>
  <c r="O86" i="43"/>
  <c r="Q85" i="43"/>
  <c r="O85" i="43"/>
  <c r="Q84" i="43"/>
  <c r="O84" i="43"/>
  <c r="Q83" i="43"/>
  <c r="O83" i="43"/>
  <c r="Q82" i="43"/>
  <c r="O82" i="43"/>
  <c r="Q81" i="43"/>
  <c r="O81" i="43"/>
  <c r="Q80" i="43"/>
  <c r="O80" i="43"/>
  <c r="Q79" i="43"/>
  <c r="O79" i="43"/>
  <c r="Q78" i="43"/>
  <c r="O78" i="43"/>
  <c r="Q77" i="43"/>
  <c r="O77" i="43"/>
  <c r="Q76" i="43"/>
  <c r="O76" i="43"/>
  <c r="Q75" i="43"/>
  <c r="O75" i="43"/>
  <c r="Q74" i="43"/>
  <c r="O74" i="43"/>
  <c r="Q73" i="43"/>
  <c r="O73" i="43"/>
  <c r="Q72" i="43"/>
  <c r="O72" i="43"/>
  <c r="Q71" i="43"/>
  <c r="O71" i="43"/>
  <c r="Q70" i="43"/>
  <c r="O70" i="43"/>
  <c r="Q69" i="43"/>
  <c r="O69" i="43"/>
  <c r="Q68" i="43"/>
  <c r="O68" i="43"/>
  <c r="Q67" i="43"/>
  <c r="O67" i="43"/>
  <c r="Q66" i="43"/>
  <c r="O66" i="43"/>
  <c r="Q65" i="43"/>
  <c r="O65" i="43"/>
  <c r="Q64" i="43"/>
  <c r="O64" i="43"/>
  <c r="Q63" i="43"/>
  <c r="O63" i="43"/>
  <c r="Q62" i="43"/>
  <c r="O62" i="43"/>
  <c r="Q61" i="43"/>
  <c r="O61" i="43"/>
  <c r="Q60" i="43"/>
  <c r="O60" i="43"/>
  <c r="Q59" i="43"/>
  <c r="O59" i="43"/>
  <c r="Q58" i="43"/>
  <c r="O58" i="43"/>
  <c r="Q57" i="43"/>
  <c r="O57" i="43"/>
  <c r="Q56" i="43"/>
  <c r="O56" i="43"/>
  <c r="Q55" i="43"/>
  <c r="O55" i="43"/>
  <c r="Q54" i="43"/>
  <c r="O54" i="43"/>
  <c r="Q53" i="43"/>
  <c r="O53" i="43"/>
  <c r="Q52" i="43"/>
  <c r="O52" i="43"/>
  <c r="Q51" i="43"/>
  <c r="O51" i="43"/>
  <c r="Q50" i="43"/>
  <c r="O50" i="43"/>
  <c r="Q49" i="43"/>
  <c r="O49" i="43"/>
  <c r="Q48" i="43"/>
  <c r="O48" i="43"/>
  <c r="Q47" i="43"/>
  <c r="O47" i="43"/>
  <c r="Q46" i="43"/>
  <c r="O46" i="43"/>
  <c r="Q45" i="43"/>
  <c r="O45" i="43"/>
  <c r="Q44" i="43"/>
  <c r="O44" i="43"/>
  <c r="Q43" i="43"/>
  <c r="O43" i="43"/>
  <c r="Q42" i="43"/>
  <c r="O42" i="43"/>
  <c r="Q41" i="43"/>
  <c r="O41" i="43"/>
  <c r="Q40" i="43"/>
  <c r="O40" i="43"/>
  <c r="Q39" i="43"/>
  <c r="O39" i="43"/>
  <c r="Q38" i="43"/>
  <c r="O38" i="43"/>
  <c r="Q37" i="43"/>
  <c r="O37" i="43"/>
  <c r="Q36" i="43"/>
  <c r="O36" i="43"/>
  <c r="Q35" i="43"/>
  <c r="O35" i="43"/>
  <c r="Q34" i="43"/>
  <c r="O34" i="43"/>
  <c r="Q33" i="43"/>
  <c r="O33" i="43"/>
  <c r="Q32" i="43"/>
  <c r="O32" i="43"/>
  <c r="Q31" i="43"/>
  <c r="O31" i="43"/>
  <c r="Q30" i="43"/>
  <c r="O30" i="43"/>
  <c r="Q29" i="43"/>
  <c r="O29" i="43"/>
  <c r="Q28" i="43"/>
  <c r="O28" i="43"/>
  <c r="Q27" i="43"/>
  <c r="O27" i="43"/>
  <c r="Q26" i="43"/>
  <c r="O26" i="43"/>
  <c r="Q25" i="43"/>
  <c r="O25" i="43"/>
  <c r="Q24" i="43"/>
  <c r="O24" i="43"/>
  <c r="Q23" i="43"/>
  <c r="O23" i="43"/>
  <c r="Q22" i="43"/>
  <c r="O22" i="43"/>
  <c r="Q21" i="43"/>
  <c r="O21" i="43"/>
  <c r="Q20" i="43"/>
  <c r="O20" i="43"/>
  <c r="Q514" i="42"/>
  <c r="O514" i="42"/>
  <c r="Q513" i="42"/>
  <c r="O513" i="42"/>
  <c r="Q512" i="42"/>
  <c r="O512" i="42"/>
  <c r="Q511" i="42"/>
  <c r="O511" i="42"/>
  <c r="Q510" i="42"/>
  <c r="O510" i="42"/>
  <c r="Q509" i="42"/>
  <c r="O509" i="42"/>
  <c r="Q508" i="42"/>
  <c r="O508" i="42"/>
  <c r="Q507" i="42"/>
  <c r="O507" i="42"/>
  <c r="Q506" i="42"/>
  <c r="O506" i="42"/>
  <c r="Q505" i="42"/>
  <c r="O505" i="42"/>
  <c r="Q504" i="42"/>
  <c r="O504" i="42"/>
  <c r="Q503" i="42"/>
  <c r="O503" i="42"/>
  <c r="Q502" i="42"/>
  <c r="O502" i="42"/>
  <c r="Q501" i="42"/>
  <c r="O501" i="42"/>
  <c r="Q500" i="42"/>
  <c r="O500" i="42"/>
  <c r="Q499" i="42"/>
  <c r="O499" i="42"/>
  <c r="Q498" i="42"/>
  <c r="O498" i="42"/>
  <c r="Q497" i="42"/>
  <c r="O497" i="42"/>
  <c r="Q496" i="42"/>
  <c r="O496" i="42"/>
  <c r="Q495" i="42"/>
  <c r="O495" i="42"/>
  <c r="Q494" i="42"/>
  <c r="O494" i="42"/>
  <c r="Q493" i="42"/>
  <c r="O493" i="42"/>
  <c r="Q492" i="42"/>
  <c r="O492" i="42"/>
  <c r="Q491" i="42"/>
  <c r="O491" i="42"/>
  <c r="Q490" i="42"/>
  <c r="O490" i="42"/>
  <c r="Q489" i="42"/>
  <c r="O489" i="42"/>
  <c r="Q488" i="42"/>
  <c r="O488" i="42"/>
  <c r="Q487" i="42"/>
  <c r="O487" i="42"/>
  <c r="Q486" i="42"/>
  <c r="O486" i="42"/>
  <c r="Q485" i="42"/>
  <c r="O485" i="42"/>
  <c r="Q484" i="42"/>
  <c r="O484" i="42"/>
  <c r="Q483" i="42"/>
  <c r="O483" i="42"/>
  <c r="Q482" i="42"/>
  <c r="O482" i="42"/>
  <c r="Q481" i="42"/>
  <c r="O481" i="42"/>
  <c r="Q480" i="42"/>
  <c r="O480" i="42"/>
  <c r="Q479" i="42"/>
  <c r="O479" i="42"/>
  <c r="Q478" i="42"/>
  <c r="O478" i="42"/>
  <c r="Q477" i="42"/>
  <c r="O477" i="42"/>
  <c r="Q476" i="42"/>
  <c r="O476" i="42"/>
  <c r="Q475" i="42"/>
  <c r="O475" i="42"/>
  <c r="Q474" i="42"/>
  <c r="O474" i="42"/>
  <c r="Q473" i="42"/>
  <c r="O473" i="42"/>
  <c r="Q472" i="42"/>
  <c r="O472" i="42"/>
  <c r="Q471" i="42"/>
  <c r="O471" i="42"/>
  <c r="Q470" i="42"/>
  <c r="O470" i="42"/>
  <c r="Q469" i="42"/>
  <c r="O469" i="42"/>
  <c r="Q468" i="42"/>
  <c r="O468" i="42"/>
  <c r="Q467" i="42"/>
  <c r="O467" i="42"/>
  <c r="Q466" i="42"/>
  <c r="O466" i="42"/>
  <c r="Q465" i="42"/>
  <c r="O465" i="42"/>
  <c r="Q464" i="42"/>
  <c r="O464" i="42"/>
  <c r="Q463" i="42"/>
  <c r="O463" i="42"/>
  <c r="Q462" i="42"/>
  <c r="O462" i="42"/>
  <c r="Q461" i="42"/>
  <c r="O461" i="42"/>
  <c r="Q460" i="42"/>
  <c r="O460" i="42"/>
  <c r="Q459" i="42"/>
  <c r="O459" i="42"/>
  <c r="Q458" i="42"/>
  <c r="O458" i="42"/>
  <c r="Q457" i="42"/>
  <c r="O457" i="42"/>
  <c r="Q456" i="42"/>
  <c r="O456" i="42"/>
  <c r="Q455" i="42"/>
  <c r="O455" i="42"/>
  <c r="Q454" i="42"/>
  <c r="O454" i="42"/>
  <c r="Q453" i="42"/>
  <c r="O453" i="42"/>
  <c r="Q452" i="42"/>
  <c r="O452" i="42"/>
  <c r="Q451" i="42"/>
  <c r="O451" i="42"/>
  <c r="Q450" i="42"/>
  <c r="O450" i="42"/>
  <c r="Q449" i="42"/>
  <c r="O449" i="42"/>
  <c r="Q448" i="42"/>
  <c r="O448" i="42"/>
  <c r="Q447" i="42"/>
  <c r="O447" i="42"/>
  <c r="Q446" i="42"/>
  <c r="O446" i="42"/>
  <c r="Q445" i="42"/>
  <c r="O445" i="42"/>
  <c r="Q444" i="42"/>
  <c r="O444" i="42"/>
  <c r="Q443" i="42"/>
  <c r="O443" i="42"/>
  <c r="Q442" i="42"/>
  <c r="O442" i="42"/>
  <c r="Q441" i="42"/>
  <c r="O441" i="42"/>
  <c r="Q440" i="42"/>
  <c r="O440" i="42"/>
  <c r="Q439" i="42"/>
  <c r="O439" i="42"/>
  <c r="Q438" i="42"/>
  <c r="O438" i="42"/>
  <c r="Q437" i="42"/>
  <c r="O437" i="42"/>
  <c r="Q436" i="42"/>
  <c r="O436" i="42"/>
  <c r="Q435" i="42"/>
  <c r="O435" i="42"/>
  <c r="Q434" i="42"/>
  <c r="O434" i="42"/>
  <c r="Q433" i="42"/>
  <c r="O433" i="42"/>
  <c r="Q432" i="42"/>
  <c r="O432" i="42"/>
  <c r="Q431" i="42"/>
  <c r="O431" i="42"/>
  <c r="Q430" i="42"/>
  <c r="O430" i="42"/>
  <c r="Q429" i="42"/>
  <c r="O429" i="42"/>
  <c r="Q428" i="42"/>
  <c r="O428" i="42"/>
  <c r="Q427" i="42"/>
  <c r="O427" i="42"/>
  <c r="Q426" i="42"/>
  <c r="O426" i="42"/>
  <c r="Q425" i="42"/>
  <c r="O425" i="42"/>
  <c r="Q424" i="42"/>
  <c r="O424" i="42"/>
  <c r="Q423" i="42"/>
  <c r="O423" i="42"/>
  <c r="Q422" i="42"/>
  <c r="O422" i="42"/>
  <c r="Q421" i="42"/>
  <c r="O421" i="42"/>
  <c r="Q420" i="42"/>
  <c r="O420" i="42"/>
  <c r="Q419" i="42"/>
  <c r="O419" i="42"/>
  <c r="Q418" i="42"/>
  <c r="O418" i="42"/>
  <c r="Q417" i="42"/>
  <c r="O417" i="42"/>
  <c r="Q416" i="42"/>
  <c r="O416" i="42"/>
  <c r="Q415" i="42"/>
  <c r="O415" i="42"/>
  <c r="Q414" i="42"/>
  <c r="O414" i="42"/>
  <c r="Q413" i="42"/>
  <c r="O413" i="42"/>
  <c r="Q412" i="42"/>
  <c r="O412" i="42"/>
  <c r="Q411" i="42"/>
  <c r="O411" i="42"/>
  <c r="Q410" i="42"/>
  <c r="O410" i="42"/>
  <c r="Q409" i="42"/>
  <c r="O409" i="42"/>
  <c r="Q408" i="42"/>
  <c r="O408" i="42"/>
  <c r="Q407" i="42"/>
  <c r="O407" i="42"/>
  <c r="Q406" i="42"/>
  <c r="O406" i="42"/>
  <c r="Q405" i="42"/>
  <c r="O405" i="42"/>
  <c r="Q404" i="42"/>
  <c r="O404" i="42"/>
  <c r="Q403" i="42"/>
  <c r="O403" i="42"/>
  <c r="Q402" i="42"/>
  <c r="O402" i="42"/>
  <c r="Q401" i="42"/>
  <c r="O401" i="42"/>
  <c r="Q400" i="42"/>
  <c r="O400" i="42"/>
  <c r="Q399" i="42"/>
  <c r="O399" i="42"/>
  <c r="Q398" i="42"/>
  <c r="O398" i="42"/>
  <c r="Q397" i="42"/>
  <c r="O397" i="42"/>
  <c r="Q396" i="42"/>
  <c r="O396" i="42"/>
  <c r="Q395" i="42"/>
  <c r="O395" i="42"/>
  <c r="Q394" i="42"/>
  <c r="O394" i="42"/>
  <c r="Q393" i="42"/>
  <c r="O393" i="42"/>
  <c r="Q392" i="42"/>
  <c r="O392" i="42"/>
  <c r="Q391" i="42"/>
  <c r="O391" i="42"/>
  <c r="Q390" i="42"/>
  <c r="O390" i="42"/>
  <c r="Q389" i="42"/>
  <c r="O389" i="42"/>
  <c r="Q388" i="42"/>
  <c r="O388" i="42"/>
  <c r="Q387" i="42"/>
  <c r="O387" i="42"/>
  <c r="Q386" i="42"/>
  <c r="O386" i="42"/>
  <c r="Q385" i="42"/>
  <c r="O385" i="42"/>
  <c r="Q384" i="42"/>
  <c r="O384" i="42"/>
  <c r="Q383" i="42"/>
  <c r="O383" i="42"/>
  <c r="Q382" i="42"/>
  <c r="O382" i="42"/>
  <c r="Q381" i="42"/>
  <c r="O381" i="42"/>
  <c r="Q380" i="42"/>
  <c r="O380" i="42"/>
  <c r="Q379" i="42"/>
  <c r="O379" i="42"/>
  <c r="Q378" i="42"/>
  <c r="O378" i="42"/>
  <c r="Q377" i="42"/>
  <c r="O377" i="42"/>
  <c r="Q376" i="42"/>
  <c r="O376" i="42"/>
  <c r="Q375" i="42"/>
  <c r="O375" i="42"/>
  <c r="Q374" i="42"/>
  <c r="O374" i="42"/>
  <c r="Q373" i="42"/>
  <c r="O373" i="42"/>
  <c r="Q372" i="42"/>
  <c r="O372" i="42"/>
  <c r="Q371" i="42"/>
  <c r="O371" i="42"/>
  <c r="Q370" i="42"/>
  <c r="O370" i="42"/>
  <c r="Q369" i="42"/>
  <c r="O369" i="42"/>
  <c r="Q368" i="42"/>
  <c r="O368" i="42"/>
  <c r="Q367" i="42"/>
  <c r="O367" i="42"/>
  <c r="Q366" i="42"/>
  <c r="O366" i="42"/>
  <c r="Q365" i="42"/>
  <c r="O365" i="42"/>
  <c r="Q364" i="42"/>
  <c r="O364" i="42"/>
  <c r="Q363" i="42"/>
  <c r="O363" i="42"/>
  <c r="Q362" i="42"/>
  <c r="O362" i="42"/>
  <c r="Q361" i="42"/>
  <c r="O361" i="42"/>
  <c r="Q360" i="42"/>
  <c r="O360" i="42"/>
  <c r="Q359" i="42"/>
  <c r="O359" i="42"/>
  <c r="Q358" i="42"/>
  <c r="O358" i="42"/>
  <c r="Q357" i="42"/>
  <c r="O357" i="42"/>
  <c r="Q356" i="42"/>
  <c r="O356" i="42"/>
  <c r="Q355" i="42"/>
  <c r="O355" i="42"/>
  <c r="Q354" i="42"/>
  <c r="O354" i="42"/>
  <c r="Q353" i="42"/>
  <c r="O353" i="42"/>
  <c r="Q352" i="42"/>
  <c r="O352" i="42"/>
  <c r="Q351" i="42"/>
  <c r="O351" i="42"/>
  <c r="Q350" i="42"/>
  <c r="O350" i="42"/>
  <c r="Q349" i="42"/>
  <c r="O349" i="42"/>
  <c r="Q348" i="42"/>
  <c r="O348" i="42"/>
  <c r="Q347" i="42"/>
  <c r="O347" i="42"/>
  <c r="Q346" i="42"/>
  <c r="O346" i="42"/>
  <c r="Q345" i="42"/>
  <c r="O345" i="42"/>
  <c r="Q344" i="42"/>
  <c r="O344" i="42"/>
  <c r="Q343" i="42"/>
  <c r="O343" i="42"/>
  <c r="Q342" i="42"/>
  <c r="O342" i="42"/>
  <c r="Q341" i="42"/>
  <c r="O341" i="42"/>
  <c r="Q340" i="42"/>
  <c r="O340" i="42"/>
  <c r="Q339" i="42"/>
  <c r="O339" i="42"/>
  <c r="Q338" i="42"/>
  <c r="O338" i="42"/>
  <c r="Q337" i="42"/>
  <c r="O337" i="42"/>
  <c r="Q336" i="42"/>
  <c r="O336" i="42"/>
  <c r="Q335" i="42"/>
  <c r="O335" i="42"/>
  <c r="Q334" i="42"/>
  <c r="O334" i="42"/>
  <c r="Q333" i="42"/>
  <c r="O333" i="42"/>
  <c r="Q332" i="42"/>
  <c r="O332" i="42"/>
  <c r="Q331" i="42"/>
  <c r="O331" i="42"/>
  <c r="Q330" i="42"/>
  <c r="O330" i="42"/>
  <c r="Q329" i="42"/>
  <c r="O329" i="42"/>
  <c r="Q328" i="42"/>
  <c r="O328" i="42"/>
  <c r="Q327" i="42"/>
  <c r="O327" i="42"/>
  <c r="Q326" i="42"/>
  <c r="O326" i="42"/>
  <c r="Q325" i="42"/>
  <c r="O325" i="42"/>
  <c r="Q324" i="42"/>
  <c r="O324" i="42"/>
  <c r="Q323" i="42"/>
  <c r="O323" i="42"/>
  <c r="Q322" i="42"/>
  <c r="O322" i="42"/>
  <c r="Q321" i="42"/>
  <c r="O321" i="42"/>
  <c r="Q320" i="42"/>
  <c r="O320" i="42"/>
  <c r="Q319" i="42"/>
  <c r="O319" i="42"/>
  <c r="Q318" i="42"/>
  <c r="O318" i="42"/>
  <c r="Q317" i="42"/>
  <c r="O317" i="42"/>
  <c r="Q316" i="42"/>
  <c r="O316" i="42"/>
  <c r="Q315" i="42"/>
  <c r="O315" i="42"/>
  <c r="Q314" i="42"/>
  <c r="O314" i="42"/>
  <c r="Q313" i="42"/>
  <c r="O313" i="42"/>
  <c r="Q312" i="42"/>
  <c r="O312" i="42"/>
  <c r="Q311" i="42"/>
  <c r="O311" i="42"/>
  <c r="Q310" i="42"/>
  <c r="O310" i="42"/>
  <c r="Q309" i="42"/>
  <c r="O309" i="42"/>
  <c r="Q308" i="42"/>
  <c r="O308" i="42"/>
  <c r="Q307" i="42"/>
  <c r="O307" i="42"/>
  <c r="Q306" i="42"/>
  <c r="O306" i="42"/>
  <c r="Q305" i="42"/>
  <c r="O305" i="42"/>
  <c r="Q304" i="42"/>
  <c r="O304" i="42"/>
  <c r="Q303" i="42"/>
  <c r="O303" i="42"/>
  <c r="Q302" i="42"/>
  <c r="O302" i="42"/>
  <c r="Q301" i="42"/>
  <c r="O301" i="42"/>
  <c r="Q300" i="42"/>
  <c r="O300" i="42"/>
  <c r="Q299" i="42"/>
  <c r="O299" i="42"/>
  <c r="Q298" i="42"/>
  <c r="O298" i="42"/>
  <c r="Q297" i="42"/>
  <c r="O297" i="42"/>
  <c r="Q296" i="42"/>
  <c r="O296" i="42"/>
  <c r="Q295" i="42"/>
  <c r="O295" i="42"/>
  <c r="Q294" i="42"/>
  <c r="O294" i="42"/>
  <c r="Q293" i="42"/>
  <c r="O293" i="42"/>
  <c r="Q292" i="42"/>
  <c r="O292" i="42"/>
  <c r="Q291" i="42"/>
  <c r="O291" i="42"/>
  <c r="Q290" i="42"/>
  <c r="O290" i="42"/>
  <c r="Q289" i="42"/>
  <c r="O289" i="42"/>
  <c r="Q288" i="42"/>
  <c r="O288" i="42"/>
  <c r="Q287" i="42"/>
  <c r="O287" i="42"/>
  <c r="Q286" i="42"/>
  <c r="O286" i="42"/>
  <c r="Q285" i="42"/>
  <c r="O285" i="42"/>
  <c r="Q284" i="42"/>
  <c r="O284" i="42"/>
  <c r="Q283" i="42"/>
  <c r="O283" i="42"/>
  <c r="Q282" i="42"/>
  <c r="O282" i="42"/>
  <c r="Q281" i="42"/>
  <c r="O281" i="42"/>
  <c r="Q280" i="42"/>
  <c r="O280" i="42"/>
  <c r="Q279" i="42"/>
  <c r="O279" i="42"/>
  <c r="Q278" i="42"/>
  <c r="O278" i="42"/>
  <c r="Q277" i="42"/>
  <c r="O277" i="42"/>
  <c r="Q276" i="42"/>
  <c r="O276" i="42"/>
  <c r="Q275" i="42"/>
  <c r="O275" i="42"/>
  <c r="Q274" i="42"/>
  <c r="O274" i="42"/>
  <c r="Q273" i="42"/>
  <c r="O273" i="42"/>
  <c r="Q272" i="42"/>
  <c r="O272" i="42"/>
  <c r="Q271" i="42"/>
  <c r="O271" i="42"/>
  <c r="Q270" i="42"/>
  <c r="O270" i="42"/>
  <c r="Q269" i="42"/>
  <c r="O269" i="42"/>
  <c r="Q268" i="42"/>
  <c r="O268" i="42"/>
  <c r="Q267" i="42"/>
  <c r="O267" i="42"/>
  <c r="Q266" i="42"/>
  <c r="O266" i="42"/>
  <c r="Q265" i="42"/>
  <c r="O265" i="42"/>
  <c r="Q264" i="42"/>
  <c r="O264" i="42"/>
  <c r="Q263" i="42"/>
  <c r="O263" i="42"/>
  <c r="Q262" i="42"/>
  <c r="O262" i="42"/>
  <c r="Q261" i="42"/>
  <c r="O261" i="42"/>
  <c r="Q260" i="42"/>
  <c r="O260" i="42"/>
  <c r="Q259" i="42"/>
  <c r="O259" i="42"/>
  <c r="Q258" i="42"/>
  <c r="O258" i="42"/>
  <c r="Q257" i="42"/>
  <c r="O257" i="42"/>
  <c r="Q256" i="42"/>
  <c r="O256" i="42"/>
  <c r="Q255" i="42"/>
  <c r="O255" i="42"/>
  <c r="Q254" i="42"/>
  <c r="O254" i="42"/>
  <c r="Q253" i="42"/>
  <c r="O253" i="42"/>
  <c r="Q252" i="42"/>
  <c r="O252" i="42"/>
  <c r="Q251" i="42"/>
  <c r="O251" i="42"/>
  <c r="Q250" i="42"/>
  <c r="O250" i="42"/>
  <c r="Q249" i="42"/>
  <c r="O249" i="42"/>
  <c r="Q248" i="42"/>
  <c r="O248" i="42"/>
  <c r="Q247" i="42"/>
  <c r="O247" i="42"/>
  <c r="Q246" i="42"/>
  <c r="O246" i="42"/>
  <c r="Q245" i="42"/>
  <c r="O245" i="42"/>
  <c r="Q244" i="42"/>
  <c r="O244" i="42"/>
  <c r="Q243" i="42"/>
  <c r="O243" i="42"/>
  <c r="Q242" i="42"/>
  <c r="O242" i="42"/>
  <c r="Q241" i="42"/>
  <c r="O241" i="42"/>
  <c r="Q240" i="42"/>
  <c r="O240" i="42"/>
  <c r="Q239" i="42"/>
  <c r="O239" i="42"/>
  <c r="Q238" i="42"/>
  <c r="O238" i="42"/>
  <c r="Q237" i="42"/>
  <c r="O237" i="42"/>
  <c r="Q236" i="42"/>
  <c r="O236" i="42"/>
  <c r="Q235" i="42"/>
  <c r="O235" i="42"/>
  <c r="Q234" i="42"/>
  <c r="O234" i="42"/>
  <c r="Q233" i="42"/>
  <c r="O233" i="42"/>
  <c r="Q232" i="42"/>
  <c r="O232" i="42"/>
  <c r="Q231" i="42"/>
  <c r="O231" i="42"/>
  <c r="Q230" i="42"/>
  <c r="O230" i="42"/>
  <c r="Q229" i="42"/>
  <c r="O229" i="42"/>
  <c r="Q228" i="42"/>
  <c r="O228" i="42"/>
  <c r="Q227" i="42"/>
  <c r="O227" i="42"/>
  <c r="Q226" i="42"/>
  <c r="O226" i="42"/>
  <c r="Q225" i="42"/>
  <c r="O225" i="42"/>
  <c r="Q224" i="42"/>
  <c r="O224" i="42"/>
  <c r="Q223" i="42"/>
  <c r="O223" i="42"/>
  <c r="Q222" i="42"/>
  <c r="O222" i="42"/>
  <c r="Q221" i="42"/>
  <c r="O221" i="42"/>
  <c r="Q220" i="42"/>
  <c r="O220" i="42"/>
  <c r="Q219" i="42"/>
  <c r="O219" i="42"/>
  <c r="Q218" i="42"/>
  <c r="O218" i="42"/>
  <c r="Q217" i="42"/>
  <c r="O217" i="42"/>
  <c r="Q216" i="42"/>
  <c r="O216" i="42"/>
  <c r="Q215" i="42"/>
  <c r="O215" i="42"/>
  <c r="Q214" i="42"/>
  <c r="O214" i="42"/>
  <c r="Q213" i="42"/>
  <c r="O213" i="42"/>
  <c r="Q212" i="42"/>
  <c r="O212" i="42"/>
  <c r="Q211" i="42"/>
  <c r="O211" i="42"/>
  <c r="Q210" i="42"/>
  <c r="O210" i="42"/>
  <c r="Q209" i="42"/>
  <c r="O209" i="42"/>
  <c r="Q208" i="42"/>
  <c r="O208" i="42"/>
  <c r="Q207" i="42"/>
  <c r="O207" i="42"/>
  <c r="Q206" i="42"/>
  <c r="O206" i="42"/>
  <c r="Q205" i="42"/>
  <c r="O205" i="42"/>
  <c r="Q204" i="42"/>
  <c r="O204" i="42"/>
  <c r="Q203" i="42"/>
  <c r="O203" i="42"/>
  <c r="Q202" i="42"/>
  <c r="O202" i="42"/>
  <c r="Q201" i="42"/>
  <c r="O201" i="42"/>
  <c r="Q200" i="42"/>
  <c r="O200" i="42"/>
  <c r="Q199" i="42"/>
  <c r="O199" i="42"/>
  <c r="Q198" i="42"/>
  <c r="O198" i="42"/>
  <c r="Q197" i="42"/>
  <c r="O197" i="42"/>
  <c r="Q196" i="42"/>
  <c r="O196" i="42"/>
  <c r="Q195" i="42"/>
  <c r="O195" i="42"/>
  <c r="Q194" i="42"/>
  <c r="O194" i="42"/>
  <c r="Q193" i="42"/>
  <c r="O193" i="42"/>
  <c r="Q192" i="42"/>
  <c r="O192" i="42"/>
  <c r="Q191" i="42"/>
  <c r="O191" i="42"/>
  <c r="Q190" i="42"/>
  <c r="O190" i="42"/>
  <c r="Q189" i="42"/>
  <c r="O189" i="42"/>
  <c r="Q188" i="42"/>
  <c r="O188" i="42"/>
  <c r="Q187" i="42"/>
  <c r="O187" i="42"/>
  <c r="Q186" i="42"/>
  <c r="O186" i="42"/>
  <c r="Q185" i="42"/>
  <c r="O185" i="42"/>
  <c r="Q184" i="42"/>
  <c r="O184" i="42"/>
  <c r="Q183" i="42"/>
  <c r="O183" i="42"/>
  <c r="Q182" i="42"/>
  <c r="O182" i="42"/>
  <c r="Q181" i="42"/>
  <c r="O181" i="42"/>
  <c r="Q180" i="42"/>
  <c r="O180" i="42"/>
  <c r="Q179" i="42"/>
  <c r="O179" i="42"/>
  <c r="Q178" i="42"/>
  <c r="O178" i="42"/>
  <c r="Q177" i="42"/>
  <c r="O177" i="42"/>
  <c r="Q176" i="42"/>
  <c r="O176" i="42"/>
  <c r="Q175" i="42"/>
  <c r="O175" i="42"/>
  <c r="Q174" i="42"/>
  <c r="O174" i="42"/>
  <c r="Q173" i="42"/>
  <c r="O173" i="42"/>
  <c r="Q172" i="42"/>
  <c r="O172" i="42"/>
  <c r="Q171" i="42"/>
  <c r="O171" i="42"/>
  <c r="Q170" i="42"/>
  <c r="O170" i="42"/>
  <c r="Q169" i="42"/>
  <c r="O169" i="42"/>
  <c r="Q168" i="42"/>
  <c r="O168" i="42"/>
  <c r="Q167" i="42"/>
  <c r="O167" i="42"/>
  <c r="Q166" i="42"/>
  <c r="O166" i="42"/>
  <c r="Q165" i="42"/>
  <c r="O165" i="42"/>
  <c r="Q164" i="42"/>
  <c r="O164" i="42"/>
  <c r="Q163" i="42"/>
  <c r="O163" i="42"/>
  <c r="Q162" i="42"/>
  <c r="O162" i="42"/>
  <c r="Q161" i="42"/>
  <c r="O161" i="42"/>
  <c r="Q160" i="42"/>
  <c r="O160" i="42"/>
  <c r="Q159" i="42"/>
  <c r="O159" i="42"/>
  <c r="Q158" i="42"/>
  <c r="O158" i="42"/>
  <c r="Q157" i="42"/>
  <c r="O157" i="42"/>
  <c r="Q156" i="42"/>
  <c r="O156" i="42"/>
  <c r="Q155" i="42"/>
  <c r="O155" i="42"/>
  <c r="Q154" i="42"/>
  <c r="O154" i="42"/>
  <c r="Q153" i="42"/>
  <c r="O153" i="42"/>
  <c r="Q152" i="42"/>
  <c r="O152" i="42"/>
  <c r="Q151" i="42"/>
  <c r="O151" i="42"/>
  <c r="Q150" i="42"/>
  <c r="O150" i="42"/>
  <c r="Q149" i="42"/>
  <c r="O149" i="42"/>
  <c r="Q148" i="42"/>
  <c r="O148" i="42"/>
  <c r="Q147" i="42"/>
  <c r="O147" i="42"/>
  <c r="Q146" i="42"/>
  <c r="O146" i="42"/>
  <c r="Q145" i="42"/>
  <c r="O145" i="42"/>
  <c r="Q144" i="42"/>
  <c r="O144" i="42"/>
  <c r="Q143" i="42"/>
  <c r="O143" i="42"/>
  <c r="Q142" i="42"/>
  <c r="O142" i="42"/>
  <c r="Q141" i="42"/>
  <c r="O141" i="42"/>
  <c r="Q140" i="42"/>
  <c r="O140" i="42"/>
  <c r="Q139" i="42"/>
  <c r="O139" i="42"/>
  <c r="Q138" i="42"/>
  <c r="O138" i="42"/>
  <c r="Q137" i="42"/>
  <c r="O137" i="42"/>
  <c r="Q136" i="42"/>
  <c r="O136" i="42"/>
  <c r="Q135" i="42"/>
  <c r="O135" i="42"/>
  <c r="Q134" i="42"/>
  <c r="O134" i="42"/>
  <c r="Q133" i="42"/>
  <c r="O133" i="42"/>
  <c r="Q132" i="42"/>
  <c r="O132" i="42"/>
  <c r="Q131" i="42"/>
  <c r="O131" i="42"/>
  <c r="Q130" i="42"/>
  <c r="O130" i="42"/>
  <c r="Q129" i="42"/>
  <c r="O129" i="42"/>
  <c r="Q128" i="42"/>
  <c r="O128" i="42"/>
  <c r="Q127" i="42"/>
  <c r="O127" i="42"/>
  <c r="Q126" i="42"/>
  <c r="O126" i="42"/>
  <c r="Q125" i="42"/>
  <c r="O125" i="42"/>
  <c r="Q124" i="42"/>
  <c r="O124" i="42"/>
  <c r="Q123" i="42"/>
  <c r="O123" i="42"/>
  <c r="Q122" i="42"/>
  <c r="O122" i="42"/>
  <c r="Q121" i="42"/>
  <c r="O121" i="42"/>
  <c r="Q120" i="42"/>
  <c r="O120" i="42"/>
  <c r="Q119" i="42"/>
  <c r="O119" i="42"/>
  <c r="Q118" i="42"/>
  <c r="O118" i="42"/>
  <c r="Q117" i="42"/>
  <c r="O117" i="42"/>
  <c r="Q116" i="42"/>
  <c r="O116" i="42"/>
  <c r="Q115" i="42"/>
  <c r="O115" i="42"/>
  <c r="Q114" i="42"/>
  <c r="O114" i="42"/>
  <c r="Q113" i="42"/>
  <c r="O113" i="42"/>
  <c r="Q112" i="42"/>
  <c r="O112" i="42"/>
  <c r="Q111" i="42"/>
  <c r="O111" i="42"/>
  <c r="Q110" i="42"/>
  <c r="O110" i="42"/>
  <c r="Q109" i="42"/>
  <c r="O109" i="42"/>
  <c r="Q108" i="42"/>
  <c r="O108" i="42"/>
  <c r="Q107" i="42"/>
  <c r="O107" i="42"/>
  <c r="Q106" i="42"/>
  <c r="O106" i="42"/>
  <c r="Q105" i="42"/>
  <c r="O105" i="42"/>
  <c r="Q104" i="42"/>
  <c r="O104" i="42"/>
  <c r="Q103" i="42"/>
  <c r="O103" i="42"/>
  <c r="Q102" i="42"/>
  <c r="O102" i="42"/>
  <c r="Q101" i="42"/>
  <c r="O101" i="42"/>
  <c r="Q100" i="42"/>
  <c r="O100" i="42"/>
  <c r="Q99" i="42"/>
  <c r="O99" i="42"/>
  <c r="Q98" i="42"/>
  <c r="O98" i="42"/>
  <c r="Q97" i="42"/>
  <c r="O97" i="42"/>
  <c r="Q96" i="42"/>
  <c r="O96" i="42"/>
  <c r="Q95" i="42"/>
  <c r="O95" i="42"/>
  <c r="Q94" i="42"/>
  <c r="O94" i="42"/>
  <c r="Q93" i="42"/>
  <c r="O93" i="42"/>
  <c r="Q92" i="42"/>
  <c r="O92" i="42"/>
  <c r="Q91" i="42"/>
  <c r="O91" i="42"/>
  <c r="Q90" i="42"/>
  <c r="O90" i="42"/>
  <c r="Q89" i="42"/>
  <c r="O89" i="42"/>
  <c r="Q88" i="42"/>
  <c r="O88" i="42"/>
  <c r="Q87" i="42"/>
  <c r="O87" i="42"/>
  <c r="Q86" i="42"/>
  <c r="O86" i="42"/>
  <c r="Q85" i="42"/>
  <c r="O85" i="42"/>
  <c r="Q84" i="42"/>
  <c r="O84" i="42"/>
  <c r="Q83" i="42"/>
  <c r="O83" i="42"/>
  <c r="Q82" i="42"/>
  <c r="O82" i="42"/>
  <c r="Q81" i="42"/>
  <c r="O81" i="42"/>
  <c r="Q80" i="42"/>
  <c r="O80" i="42"/>
  <c r="Q79" i="42"/>
  <c r="O79" i="42"/>
  <c r="Q78" i="42"/>
  <c r="O78" i="42"/>
  <c r="Q77" i="42"/>
  <c r="O77" i="42"/>
  <c r="Q76" i="42"/>
  <c r="O76" i="42"/>
  <c r="Q75" i="42"/>
  <c r="O75" i="42"/>
  <c r="Q74" i="42"/>
  <c r="O74" i="42"/>
  <c r="Q73" i="42"/>
  <c r="O73" i="42"/>
  <c r="Q72" i="42"/>
  <c r="O72" i="42"/>
  <c r="Q71" i="42"/>
  <c r="O71" i="42"/>
  <c r="Q70" i="42"/>
  <c r="O70" i="42"/>
  <c r="Q69" i="42"/>
  <c r="O69" i="42"/>
  <c r="Q68" i="42"/>
  <c r="O68" i="42"/>
  <c r="Q67" i="42"/>
  <c r="O67" i="42"/>
  <c r="Q66" i="42"/>
  <c r="O66" i="42"/>
  <c r="Q65" i="42"/>
  <c r="O65" i="42"/>
  <c r="Q64" i="42"/>
  <c r="O64" i="42"/>
  <c r="Q63" i="42"/>
  <c r="O63" i="42"/>
  <c r="Q62" i="42"/>
  <c r="O62" i="42"/>
  <c r="Q61" i="42"/>
  <c r="O61" i="42"/>
  <c r="Q60" i="42"/>
  <c r="O60" i="42"/>
  <c r="Q59" i="42"/>
  <c r="O59" i="42"/>
  <c r="Q58" i="42"/>
  <c r="O58" i="42"/>
  <c r="Q57" i="42"/>
  <c r="O57" i="42"/>
  <c r="Q56" i="42"/>
  <c r="O56" i="42"/>
  <c r="Q55" i="42"/>
  <c r="O55" i="42"/>
  <c r="Q54" i="42"/>
  <c r="O54" i="42"/>
  <c r="Q53" i="42"/>
  <c r="O53" i="42"/>
  <c r="Q52" i="42"/>
  <c r="O52" i="42"/>
  <c r="Q51" i="42"/>
  <c r="O51" i="42"/>
  <c r="Q50" i="42"/>
  <c r="O50" i="42"/>
  <c r="Q49" i="42"/>
  <c r="O49" i="42"/>
  <c r="Q48" i="42"/>
  <c r="O48" i="42"/>
  <c r="Q47" i="42"/>
  <c r="O47" i="42"/>
  <c r="Q46" i="42"/>
  <c r="O46" i="42"/>
  <c r="Q45" i="42"/>
  <c r="O45" i="42"/>
  <c r="Q44" i="42"/>
  <c r="O44" i="42"/>
  <c r="Q43" i="42"/>
  <c r="O43" i="42"/>
  <c r="Q42" i="42"/>
  <c r="O42" i="42"/>
  <c r="Q41" i="42"/>
  <c r="O41" i="42"/>
  <c r="Q40" i="42"/>
  <c r="O40" i="42"/>
  <c r="Q39" i="42"/>
  <c r="O39" i="42"/>
  <c r="Q38" i="42"/>
  <c r="O38" i="42"/>
  <c r="Q37" i="42"/>
  <c r="O37" i="42"/>
  <c r="Q36" i="42"/>
  <c r="O36" i="42"/>
  <c r="Q35" i="42"/>
  <c r="O35" i="42"/>
  <c r="Q34" i="42"/>
  <c r="O34" i="42"/>
  <c r="Q33" i="42"/>
  <c r="O33" i="42"/>
  <c r="Q32" i="42"/>
  <c r="O32" i="42"/>
  <c r="Q31" i="42"/>
  <c r="O31" i="42"/>
  <c r="Q30" i="42"/>
  <c r="O30" i="42"/>
  <c r="Q29" i="42"/>
  <c r="O29" i="42"/>
  <c r="Q28" i="42"/>
  <c r="O28" i="42"/>
  <c r="Q27" i="42"/>
  <c r="O27" i="42"/>
  <c r="Q26" i="42"/>
  <c r="O26" i="42"/>
  <c r="Q25" i="42"/>
  <c r="O25" i="42"/>
  <c r="Q24" i="42"/>
  <c r="O24" i="42"/>
  <c r="Q23" i="42"/>
  <c r="O23" i="42"/>
  <c r="Q22" i="42"/>
  <c r="O22" i="42"/>
  <c r="Q21" i="42"/>
  <c r="O21" i="42"/>
  <c r="Q20" i="42"/>
  <c r="O20" i="42"/>
  <c r="Q514" i="41"/>
  <c r="O514" i="41"/>
  <c r="Q513" i="41"/>
  <c r="O513" i="41"/>
  <c r="Q512" i="41"/>
  <c r="O512" i="41"/>
  <c r="Q511" i="41"/>
  <c r="O511" i="41"/>
  <c r="Q510" i="41"/>
  <c r="O510" i="41"/>
  <c r="Q509" i="41"/>
  <c r="O509" i="41"/>
  <c r="Q508" i="41"/>
  <c r="O508" i="41"/>
  <c r="Q507" i="41"/>
  <c r="O507" i="41"/>
  <c r="Q506" i="41"/>
  <c r="O506" i="41"/>
  <c r="Q505" i="41"/>
  <c r="O505" i="41"/>
  <c r="Q504" i="41"/>
  <c r="O504" i="41"/>
  <c r="Q503" i="41"/>
  <c r="O503" i="41"/>
  <c r="Q502" i="41"/>
  <c r="O502" i="41"/>
  <c r="Q501" i="41"/>
  <c r="O501" i="41"/>
  <c r="Q500" i="41"/>
  <c r="O500" i="41"/>
  <c r="Q499" i="41"/>
  <c r="O499" i="41"/>
  <c r="Q498" i="41"/>
  <c r="O498" i="41"/>
  <c r="Q497" i="41"/>
  <c r="O497" i="41"/>
  <c r="Q496" i="41"/>
  <c r="O496" i="41"/>
  <c r="Q495" i="41"/>
  <c r="O495" i="41"/>
  <c r="Q494" i="41"/>
  <c r="O494" i="41"/>
  <c r="Q493" i="41"/>
  <c r="O493" i="41"/>
  <c r="Q492" i="41"/>
  <c r="O492" i="41"/>
  <c r="Q491" i="41"/>
  <c r="O491" i="41"/>
  <c r="Q490" i="41"/>
  <c r="O490" i="41"/>
  <c r="Q489" i="41"/>
  <c r="O489" i="41"/>
  <c r="Q488" i="41"/>
  <c r="O488" i="41"/>
  <c r="Q487" i="41"/>
  <c r="O487" i="41"/>
  <c r="Q486" i="41"/>
  <c r="O486" i="41"/>
  <c r="Q485" i="41"/>
  <c r="O485" i="41"/>
  <c r="Q484" i="41"/>
  <c r="O484" i="41"/>
  <c r="Q483" i="41"/>
  <c r="O483" i="41"/>
  <c r="Q482" i="41"/>
  <c r="O482" i="41"/>
  <c r="Q481" i="41"/>
  <c r="O481" i="41"/>
  <c r="Q480" i="41"/>
  <c r="O480" i="41"/>
  <c r="Q479" i="41"/>
  <c r="O479" i="41"/>
  <c r="Q478" i="41"/>
  <c r="O478" i="41"/>
  <c r="Q477" i="41"/>
  <c r="O477" i="41"/>
  <c r="Q476" i="41"/>
  <c r="O476" i="41"/>
  <c r="Q475" i="41"/>
  <c r="O475" i="41"/>
  <c r="Q474" i="41"/>
  <c r="O474" i="41"/>
  <c r="Q473" i="41"/>
  <c r="O473" i="41"/>
  <c r="Q472" i="41"/>
  <c r="O472" i="41"/>
  <c r="Q471" i="41"/>
  <c r="O471" i="41"/>
  <c r="Q470" i="41"/>
  <c r="O470" i="41"/>
  <c r="Q469" i="41"/>
  <c r="O469" i="41"/>
  <c r="Q468" i="41"/>
  <c r="O468" i="41"/>
  <c r="Q467" i="41"/>
  <c r="O467" i="41"/>
  <c r="Q466" i="41"/>
  <c r="O466" i="41"/>
  <c r="Q465" i="41"/>
  <c r="O465" i="41"/>
  <c r="Q464" i="41"/>
  <c r="O464" i="41"/>
  <c r="Q463" i="41"/>
  <c r="O463" i="41"/>
  <c r="Q462" i="41"/>
  <c r="O462" i="41"/>
  <c r="Q461" i="41"/>
  <c r="O461" i="41"/>
  <c r="Q460" i="41"/>
  <c r="O460" i="41"/>
  <c r="Q459" i="41"/>
  <c r="O459" i="41"/>
  <c r="Q458" i="41"/>
  <c r="O458" i="41"/>
  <c r="Q457" i="41"/>
  <c r="O457" i="41"/>
  <c r="Q456" i="41"/>
  <c r="O456" i="41"/>
  <c r="Q455" i="41"/>
  <c r="O455" i="41"/>
  <c r="Q454" i="41"/>
  <c r="O454" i="41"/>
  <c r="Q453" i="41"/>
  <c r="O453" i="41"/>
  <c r="Q452" i="41"/>
  <c r="O452" i="41"/>
  <c r="Q451" i="41"/>
  <c r="O451" i="41"/>
  <c r="Q450" i="41"/>
  <c r="O450" i="41"/>
  <c r="Q449" i="41"/>
  <c r="O449" i="41"/>
  <c r="Q448" i="41"/>
  <c r="O448" i="41"/>
  <c r="Q447" i="41"/>
  <c r="O447" i="41"/>
  <c r="Q446" i="41"/>
  <c r="O446" i="41"/>
  <c r="Q445" i="41"/>
  <c r="O445" i="41"/>
  <c r="Q444" i="41"/>
  <c r="O444" i="41"/>
  <c r="Q443" i="41"/>
  <c r="O443" i="41"/>
  <c r="Q442" i="41"/>
  <c r="O442" i="41"/>
  <c r="Q441" i="41"/>
  <c r="O441" i="41"/>
  <c r="Q440" i="41"/>
  <c r="O440" i="41"/>
  <c r="Q439" i="41"/>
  <c r="O439" i="41"/>
  <c r="Q438" i="41"/>
  <c r="O438" i="41"/>
  <c r="Q437" i="41"/>
  <c r="O437" i="41"/>
  <c r="Q436" i="41"/>
  <c r="O436" i="41"/>
  <c r="Q435" i="41"/>
  <c r="O435" i="41"/>
  <c r="Q434" i="41"/>
  <c r="O434" i="41"/>
  <c r="Q433" i="41"/>
  <c r="O433" i="41"/>
  <c r="Q432" i="41"/>
  <c r="O432" i="41"/>
  <c r="Q431" i="41"/>
  <c r="O431" i="41"/>
  <c r="Q430" i="41"/>
  <c r="O430" i="41"/>
  <c r="Q429" i="41"/>
  <c r="O429" i="41"/>
  <c r="Q428" i="41"/>
  <c r="O428" i="41"/>
  <c r="Q427" i="41"/>
  <c r="O427" i="41"/>
  <c r="Q426" i="41"/>
  <c r="O426" i="41"/>
  <c r="Q425" i="41"/>
  <c r="O425" i="41"/>
  <c r="Q424" i="41"/>
  <c r="O424" i="41"/>
  <c r="Q423" i="41"/>
  <c r="O423" i="41"/>
  <c r="Q422" i="41"/>
  <c r="O422" i="41"/>
  <c r="Q421" i="41"/>
  <c r="O421" i="41"/>
  <c r="Q420" i="41"/>
  <c r="O420" i="41"/>
  <c r="Q419" i="41"/>
  <c r="O419" i="41"/>
  <c r="Q418" i="41"/>
  <c r="O418" i="41"/>
  <c r="Q417" i="41"/>
  <c r="O417" i="41"/>
  <c r="Q416" i="41"/>
  <c r="O416" i="41"/>
  <c r="Q415" i="41"/>
  <c r="O415" i="41"/>
  <c r="Q414" i="41"/>
  <c r="O414" i="41"/>
  <c r="Q413" i="41"/>
  <c r="O413" i="41"/>
  <c r="Q412" i="41"/>
  <c r="O412" i="41"/>
  <c r="Q411" i="41"/>
  <c r="O411" i="41"/>
  <c r="Q410" i="41"/>
  <c r="O410" i="41"/>
  <c r="Q409" i="41"/>
  <c r="O409" i="41"/>
  <c r="Q408" i="41"/>
  <c r="O408" i="41"/>
  <c r="Q407" i="41"/>
  <c r="O407" i="41"/>
  <c r="Q406" i="41"/>
  <c r="O406" i="41"/>
  <c r="Q405" i="41"/>
  <c r="O405" i="41"/>
  <c r="Q404" i="41"/>
  <c r="O404" i="41"/>
  <c r="Q403" i="41"/>
  <c r="O403" i="41"/>
  <c r="Q402" i="41"/>
  <c r="O402" i="41"/>
  <c r="Q401" i="41"/>
  <c r="O401" i="41"/>
  <c r="Q400" i="41"/>
  <c r="O400" i="41"/>
  <c r="Q399" i="41"/>
  <c r="O399" i="41"/>
  <c r="Q398" i="41"/>
  <c r="O398" i="41"/>
  <c r="Q397" i="41"/>
  <c r="O397" i="41"/>
  <c r="Q396" i="41"/>
  <c r="O396" i="41"/>
  <c r="Q395" i="41"/>
  <c r="O395" i="41"/>
  <c r="Q394" i="41"/>
  <c r="O394" i="41"/>
  <c r="Q393" i="41"/>
  <c r="O393" i="41"/>
  <c r="Q392" i="41"/>
  <c r="O392" i="41"/>
  <c r="Q391" i="41"/>
  <c r="O391" i="41"/>
  <c r="Q390" i="41"/>
  <c r="O390" i="41"/>
  <c r="Q389" i="41"/>
  <c r="O389" i="41"/>
  <c r="Q388" i="41"/>
  <c r="O388" i="41"/>
  <c r="Q387" i="41"/>
  <c r="O387" i="41"/>
  <c r="Q386" i="41"/>
  <c r="O386" i="41"/>
  <c r="Q385" i="41"/>
  <c r="O385" i="41"/>
  <c r="Q384" i="41"/>
  <c r="O384" i="41"/>
  <c r="Q383" i="41"/>
  <c r="O383" i="41"/>
  <c r="Q382" i="41"/>
  <c r="O382" i="41"/>
  <c r="Q381" i="41"/>
  <c r="O381" i="41"/>
  <c r="Q380" i="41"/>
  <c r="O380" i="41"/>
  <c r="Q379" i="41"/>
  <c r="O379" i="41"/>
  <c r="Q378" i="41"/>
  <c r="O378" i="41"/>
  <c r="Q377" i="41"/>
  <c r="O377" i="41"/>
  <c r="Q376" i="41"/>
  <c r="O376" i="41"/>
  <c r="Q375" i="41"/>
  <c r="O375" i="41"/>
  <c r="Q374" i="41"/>
  <c r="O374" i="41"/>
  <c r="Q373" i="41"/>
  <c r="O373" i="41"/>
  <c r="Q372" i="41"/>
  <c r="O372" i="41"/>
  <c r="Q371" i="41"/>
  <c r="O371" i="41"/>
  <c r="Q370" i="41"/>
  <c r="O370" i="41"/>
  <c r="Q369" i="41"/>
  <c r="O369" i="41"/>
  <c r="Q368" i="41"/>
  <c r="O368" i="41"/>
  <c r="Q367" i="41"/>
  <c r="O367" i="41"/>
  <c r="Q366" i="41"/>
  <c r="O366" i="41"/>
  <c r="Q365" i="41"/>
  <c r="O365" i="41"/>
  <c r="Q364" i="41"/>
  <c r="O364" i="41"/>
  <c r="Q363" i="41"/>
  <c r="O363" i="41"/>
  <c r="Q362" i="41"/>
  <c r="O362" i="41"/>
  <c r="Q361" i="41"/>
  <c r="O361" i="41"/>
  <c r="Q360" i="41"/>
  <c r="O360" i="41"/>
  <c r="Q359" i="41"/>
  <c r="O359" i="41"/>
  <c r="Q358" i="41"/>
  <c r="O358" i="41"/>
  <c r="Q357" i="41"/>
  <c r="O357" i="41"/>
  <c r="Q356" i="41"/>
  <c r="O356" i="41"/>
  <c r="Q355" i="41"/>
  <c r="O355" i="41"/>
  <c r="Q354" i="41"/>
  <c r="O354" i="41"/>
  <c r="Q353" i="41"/>
  <c r="O353" i="41"/>
  <c r="Q352" i="41"/>
  <c r="O352" i="41"/>
  <c r="Q351" i="41"/>
  <c r="O351" i="41"/>
  <c r="Q350" i="41"/>
  <c r="O350" i="41"/>
  <c r="Q349" i="41"/>
  <c r="O349" i="41"/>
  <c r="Q348" i="41"/>
  <c r="O348" i="41"/>
  <c r="Q347" i="41"/>
  <c r="O347" i="41"/>
  <c r="Q346" i="41"/>
  <c r="O346" i="41"/>
  <c r="Q345" i="41"/>
  <c r="O345" i="41"/>
  <c r="Q344" i="41"/>
  <c r="O344" i="41"/>
  <c r="Q343" i="41"/>
  <c r="O343" i="41"/>
  <c r="Q342" i="41"/>
  <c r="O342" i="41"/>
  <c r="Q341" i="41"/>
  <c r="O341" i="41"/>
  <c r="Q340" i="41"/>
  <c r="O340" i="41"/>
  <c r="Q339" i="41"/>
  <c r="O339" i="41"/>
  <c r="Q338" i="41"/>
  <c r="O338" i="41"/>
  <c r="Q337" i="41"/>
  <c r="O337" i="41"/>
  <c r="Q336" i="41"/>
  <c r="O336" i="41"/>
  <c r="Q335" i="41"/>
  <c r="O335" i="41"/>
  <c r="Q334" i="41"/>
  <c r="O334" i="41"/>
  <c r="Q333" i="41"/>
  <c r="O333" i="41"/>
  <c r="Q332" i="41"/>
  <c r="O332" i="41"/>
  <c r="Q331" i="41"/>
  <c r="O331" i="41"/>
  <c r="Q330" i="41"/>
  <c r="O330" i="41"/>
  <c r="Q329" i="41"/>
  <c r="O329" i="41"/>
  <c r="Q328" i="41"/>
  <c r="O328" i="41"/>
  <c r="Q327" i="41"/>
  <c r="O327" i="41"/>
  <c r="Q326" i="41"/>
  <c r="O326" i="41"/>
  <c r="Q325" i="41"/>
  <c r="O325" i="41"/>
  <c r="Q324" i="41"/>
  <c r="O324" i="41"/>
  <c r="Q323" i="41"/>
  <c r="O323" i="41"/>
  <c r="Q322" i="41"/>
  <c r="O322" i="41"/>
  <c r="Q321" i="41"/>
  <c r="O321" i="41"/>
  <c r="Q320" i="41"/>
  <c r="O320" i="41"/>
  <c r="Q319" i="41"/>
  <c r="O319" i="41"/>
  <c r="Q318" i="41"/>
  <c r="O318" i="41"/>
  <c r="Q317" i="41"/>
  <c r="O317" i="41"/>
  <c r="Q316" i="41"/>
  <c r="O316" i="41"/>
  <c r="Q315" i="41"/>
  <c r="O315" i="41"/>
  <c r="Q314" i="41"/>
  <c r="O314" i="41"/>
  <c r="Q313" i="41"/>
  <c r="O313" i="41"/>
  <c r="Q312" i="41"/>
  <c r="O312" i="41"/>
  <c r="Q311" i="41"/>
  <c r="O311" i="41"/>
  <c r="Q310" i="41"/>
  <c r="O310" i="41"/>
  <c r="Q309" i="41"/>
  <c r="O309" i="41"/>
  <c r="Q308" i="41"/>
  <c r="O308" i="41"/>
  <c r="Q307" i="41"/>
  <c r="O307" i="41"/>
  <c r="Q306" i="41"/>
  <c r="O306" i="41"/>
  <c r="Q305" i="41"/>
  <c r="O305" i="41"/>
  <c r="Q304" i="41"/>
  <c r="O304" i="41"/>
  <c r="Q303" i="41"/>
  <c r="O303" i="41"/>
  <c r="Q302" i="41"/>
  <c r="O302" i="41"/>
  <c r="Q301" i="41"/>
  <c r="O301" i="41"/>
  <c r="Q300" i="41"/>
  <c r="O300" i="41"/>
  <c r="Q299" i="41"/>
  <c r="O299" i="41"/>
  <c r="Q298" i="41"/>
  <c r="O298" i="41"/>
  <c r="Q297" i="41"/>
  <c r="O297" i="41"/>
  <c r="Q296" i="41"/>
  <c r="O296" i="41"/>
  <c r="Q295" i="41"/>
  <c r="O295" i="41"/>
  <c r="Q294" i="41"/>
  <c r="O294" i="41"/>
  <c r="Q293" i="41"/>
  <c r="O293" i="41"/>
  <c r="Q292" i="41"/>
  <c r="O292" i="41"/>
  <c r="Q291" i="41"/>
  <c r="O291" i="41"/>
  <c r="Q290" i="41"/>
  <c r="O290" i="41"/>
  <c r="Q289" i="41"/>
  <c r="O289" i="41"/>
  <c r="Q288" i="41"/>
  <c r="O288" i="41"/>
  <c r="Q287" i="41"/>
  <c r="O287" i="41"/>
  <c r="Q286" i="41"/>
  <c r="O286" i="41"/>
  <c r="Q285" i="41"/>
  <c r="O285" i="41"/>
  <c r="Q284" i="41"/>
  <c r="O284" i="41"/>
  <c r="Q283" i="41"/>
  <c r="O283" i="41"/>
  <c r="Q282" i="41"/>
  <c r="O282" i="41"/>
  <c r="Q281" i="41"/>
  <c r="O281" i="41"/>
  <c r="Q280" i="41"/>
  <c r="O280" i="41"/>
  <c r="Q279" i="41"/>
  <c r="O279" i="41"/>
  <c r="Q278" i="41"/>
  <c r="O278" i="41"/>
  <c r="Q277" i="41"/>
  <c r="O277" i="41"/>
  <c r="Q276" i="41"/>
  <c r="O276" i="41"/>
  <c r="Q275" i="41"/>
  <c r="O275" i="41"/>
  <c r="Q274" i="41"/>
  <c r="O274" i="41"/>
  <c r="Q273" i="41"/>
  <c r="O273" i="41"/>
  <c r="Q272" i="41"/>
  <c r="O272" i="41"/>
  <c r="Q271" i="41"/>
  <c r="O271" i="41"/>
  <c r="Q270" i="41"/>
  <c r="O270" i="41"/>
  <c r="Q269" i="41"/>
  <c r="O269" i="41"/>
  <c r="Q268" i="41"/>
  <c r="O268" i="41"/>
  <c r="Q267" i="41"/>
  <c r="O267" i="41"/>
  <c r="Q266" i="41"/>
  <c r="O266" i="41"/>
  <c r="Q265" i="41"/>
  <c r="O265" i="41"/>
  <c r="Q264" i="41"/>
  <c r="O264" i="41"/>
  <c r="Q263" i="41"/>
  <c r="O263" i="41"/>
  <c r="Q262" i="41"/>
  <c r="O262" i="41"/>
  <c r="Q261" i="41"/>
  <c r="O261" i="41"/>
  <c r="Q260" i="41"/>
  <c r="O260" i="41"/>
  <c r="Q259" i="41"/>
  <c r="O259" i="41"/>
  <c r="Q258" i="41"/>
  <c r="O258" i="41"/>
  <c r="Q257" i="41"/>
  <c r="O257" i="41"/>
  <c r="Q256" i="41"/>
  <c r="O256" i="41"/>
  <c r="Q255" i="41"/>
  <c r="O255" i="41"/>
  <c r="Q254" i="41"/>
  <c r="O254" i="41"/>
  <c r="Q253" i="41"/>
  <c r="O253" i="41"/>
  <c r="Q252" i="41"/>
  <c r="O252" i="41"/>
  <c r="Q251" i="41"/>
  <c r="O251" i="41"/>
  <c r="Q250" i="41"/>
  <c r="O250" i="41"/>
  <c r="Q249" i="41"/>
  <c r="O249" i="41"/>
  <c r="Q248" i="41"/>
  <c r="O248" i="41"/>
  <c r="Q247" i="41"/>
  <c r="O247" i="41"/>
  <c r="Q246" i="41"/>
  <c r="O246" i="41"/>
  <c r="Q245" i="41"/>
  <c r="O245" i="41"/>
  <c r="Q244" i="41"/>
  <c r="O244" i="41"/>
  <c r="Q243" i="41"/>
  <c r="O243" i="41"/>
  <c r="Q242" i="41"/>
  <c r="O242" i="41"/>
  <c r="Q241" i="41"/>
  <c r="O241" i="41"/>
  <c r="Q240" i="41"/>
  <c r="O240" i="41"/>
  <c r="Q239" i="41"/>
  <c r="O239" i="41"/>
  <c r="Q238" i="41"/>
  <c r="O238" i="41"/>
  <c r="Q237" i="41"/>
  <c r="O237" i="41"/>
  <c r="Q236" i="41"/>
  <c r="O236" i="41"/>
  <c r="Q235" i="41"/>
  <c r="O235" i="41"/>
  <c r="Q234" i="41"/>
  <c r="O234" i="41"/>
  <c r="Q233" i="41"/>
  <c r="O233" i="41"/>
  <c r="Q232" i="41"/>
  <c r="O232" i="41"/>
  <c r="Q231" i="41"/>
  <c r="O231" i="41"/>
  <c r="Q230" i="41"/>
  <c r="O230" i="41"/>
  <c r="Q229" i="41"/>
  <c r="O229" i="41"/>
  <c r="Q228" i="41"/>
  <c r="O228" i="41"/>
  <c r="Q227" i="41"/>
  <c r="O227" i="41"/>
  <c r="Q226" i="41"/>
  <c r="O226" i="41"/>
  <c r="Q225" i="41"/>
  <c r="O225" i="41"/>
  <c r="Q224" i="41"/>
  <c r="O224" i="41"/>
  <c r="Q223" i="41"/>
  <c r="O223" i="41"/>
  <c r="Q222" i="41"/>
  <c r="O222" i="41"/>
  <c r="Q221" i="41"/>
  <c r="O221" i="41"/>
  <c r="Q220" i="41"/>
  <c r="O220" i="41"/>
  <c r="Q219" i="41"/>
  <c r="O219" i="41"/>
  <c r="Q218" i="41"/>
  <c r="O218" i="41"/>
  <c r="Q217" i="41"/>
  <c r="O217" i="41"/>
  <c r="Q216" i="41"/>
  <c r="O216" i="41"/>
  <c r="Q215" i="41"/>
  <c r="O215" i="41"/>
  <c r="Q214" i="41"/>
  <c r="O214" i="41"/>
  <c r="Q213" i="41"/>
  <c r="O213" i="41"/>
  <c r="Q212" i="41"/>
  <c r="O212" i="41"/>
  <c r="Q211" i="41"/>
  <c r="O211" i="41"/>
  <c r="Q210" i="41"/>
  <c r="O210" i="41"/>
  <c r="Q209" i="41"/>
  <c r="O209" i="41"/>
  <c r="Q208" i="41"/>
  <c r="O208" i="41"/>
  <c r="Q207" i="41"/>
  <c r="O207" i="41"/>
  <c r="Q206" i="41"/>
  <c r="O206" i="41"/>
  <c r="Q205" i="41"/>
  <c r="O205" i="41"/>
  <c r="Q204" i="41"/>
  <c r="O204" i="41"/>
  <c r="Q203" i="41"/>
  <c r="O203" i="41"/>
  <c r="Q202" i="41"/>
  <c r="O202" i="41"/>
  <c r="Q201" i="41"/>
  <c r="O201" i="41"/>
  <c r="Q200" i="41"/>
  <c r="O200" i="41"/>
  <c r="Q199" i="41"/>
  <c r="O199" i="41"/>
  <c r="Q198" i="41"/>
  <c r="O198" i="41"/>
  <c r="Q197" i="41"/>
  <c r="O197" i="41"/>
  <c r="Q196" i="41"/>
  <c r="O196" i="41"/>
  <c r="Q195" i="41"/>
  <c r="O195" i="41"/>
  <c r="Q194" i="41"/>
  <c r="O194" i="41"/>
  <c r="Q193" i="41"/>
  <c r="O193" i="41"/>
  <c r="Q192" i="41"/>
  <c r="O192" i="41"/>
  <c r="Q191" i="41"/>
  <c r="O191" i="41"/>
  <c r="Q190" i="41"/>
  <c r="O190" i="41"/>
  <c r="Q189" i="41"/>
  <c r="O189" i="41"/>
  <c r="Q188" i="41"/>
  <c r="O188" i="41"/>
  <c r="Q187" i="41"/>
  <c r="O187" i="41"/>
  <c r="Q186" i="41"/>
  <c r="O186" i="41"/>
  <c r="Q185" i="41"/>
  <c r="O185" i="41"/>
  <c r="Q184" i="41"/>
  <c r="O184" i="41"/>
  <c r="Q183" i="41"/>
  <c r="O183" i="41"/>
  <c r="Q182" i="41"/>
  <c r="O182" i="41"/>
  <c r="Q181" i="41"/>
  <c r="O181" i="41"/>
  <c r="Q180" i="41"/>
  <c r="O180" i="41"/>
  <c r="Q179" i="41"/>
  <c r="O179" i="41"/>
  <c r="Q178" i="41"/>
  <c r="O178" i="41"/>
  <c r="Q177" i="41"/>
  <c r="O177" i="41"/>
  <c r="Q176" i="41"/>
  <c r="O176" i="41"/>
  <c r="Q175" i="41"/>
  <c r="O175" i="41"/>
  <c r="Q174" i="41"/>
  <c r="O174" i="41"/>
  <c r="Q173" i="41"/>
  <c r="O173" i="41"/>
  <c r="Q172" i="41"/>
  <c r="O172" i="41"/>
  <c r="Q171" i="41"/>
  <c r="O171" i="41"/>
  <c r="Q170" i="41"/>
  <c r="O170" i="41"/>
  <c r="Q169" i="41"/>
  <c r="O169" i="41"/>
  <c r="Q168" i="41"/>
  <c r="O168" i="41"/>
  <c r="Q167" i="41"/>
  <c r="O167" i="41"/>
  <c r="Q166" i="41"/>
  <c r="O166" i="41"/>
  <c r="Q165" i="41"/>
  <c r="O165" i="41"/>
  <c r="Q164" i="41"/>
  <c r="O164" i="41"/>
  <c r="Q163" i="41"/>
  <c r="O163" i="41"/>
  <c r="Q162" i="41"/>
  <c r="O162" i="41"/>
  <c r="Q161" i="41"/>
  <c r="O161" i="41"/>
  <c r="Q160" i="41"/>
  <c r="O160" i="41"/>
  <c r="Q159" i="41"/>
  <c r="O159" i="41"/>
  <c r="Q158" i="41"/>
  <c r="O158" i="41"/>
  <c r="Q157" i="41"/>
  <c r="O157" i="41"/>
  <c r="Q156" i="41"/>
  <c r="O156" i="41"/>
  <c r="Q155" i="41"/>
  <c r="O155" i="41"/>
  <c r="Q154" i="41"/>
  <c r="O154" i="41"/>
  <c r="Q153" i="41"/>
  <c r="O153" i="41"/>
  <c r="Q152" i="41"/>
  <c r="O152" i="41"/>
  <c r="Q151" i="41"/>
  <c r="O151" i="41"/>
  <c r="Q150" i="41"/>
  <c r="O150" i="41"/>
  <c r="Q149" i="41"/>
  <c r="O149" i="41"/>
  <c r="Q148" i="41"/>
  <c r="O148" i="41"/>
  <c r="Q147" i="41"/>
  <c r="O147" i="41"/>
  <c r="Q146" i="41"/>
  <c r="O146" i="41"/>
  <c r="Q145" i="41"/>
  <c r="O145" i="41"/>
  <c r="Q144" i="41"/>
  <c r="O144" i="41"/>
  <c r="Q143" i="41"/>
  <c r="O143" i="41"/>
  <c r="Q142" i="41"/>
  <c r="O142" i="41"/>
  <c r="Q141" i="41"/>
  <c r="O141" i="41"/>
  <c r="Q140" i="41"/>
  <c r="O140" i="41"/>
  <c r="Q139" i="41"/>
  <c r="O139" i="41"/>
  <c r="Q138" i="41"/>
  <c r="O138" i="41"/>
  <c r="Q137" i="41"/>
  <c r="O137" i="41"/>
  <c r="Q136" i="41"/>
  <c r="O136" i="41"/>
  <c r="Q135" i="41"/>
  <c r="O135" i="41"/>
  <c r="Q134" i="41"/>
  <c r="O134" i="41"/>
  <c r="Q133" i="41"/>
  <c r="O133" i="41"/>
  <c r="Q132" i="41"/>
  <c r="O132" i="41"/>
  <c r="Q131" i="41"/>
  <c r="O131" i="41"/>
  <c r="Q130" i="41"/>
  <c r="O130" i="41"/>
  <c r="Q129" i="41"/>
  <c r="O129" i="41"/>
  <c r="Q128" i="41"/>
  <c r="O128" i="41"/>
  <c r="Q127" i="41"/>
  <c r="O127" i="41"/>
  <c r="Q126" i="41"/>
  <c r="O126" i="41"/>
  <c r="Q125" i="41"/>
  <c r="O125" i="41"/>
  <c r="Q124" i="41"/>
  <c r="O124" i="41"/>
  <c r="Q123" i="41"/>
  <c r="O123" i="41"/>
  <c r="Q122" i="41"/>
  <c r="O122" i="41"/>
  <c r="Q121" i="41"/>
  <c r="O121" i="41"/>
  <c r="Q120" i="41"/>
  <c r="O120" i="41"/>
  <c r="Q119" i="41"/>
  <c r="O119" i="41"/>
  <c r="Q118" i="41"/>
  <c r="O118" i="41"/>
  <c r="Q117" i="41"/>
  <c r="O117" i="41"/>
  <c r="Q116" i="41"/>
  <c r="O116" i="41"/>
  <c r="Q115" i="41"/>
  <c r="O115" i="41"/>
  <c r="Q114" i="41"/>
  <c r="O114" i="41"/>
  <c r="Q113" i="41"/>
  <c r="O113" i="41"/>
  <c r="Q112" i="41"/>
  <c r="O112" i="41"/>
  <c r="Q111" i="41"/>
  <c r="O111" i="41"/>
  <c r="Q110" i="41"/>
  <c r="O110" i="41"/>
  <c r="Q109" i="41"/>
  <c r="O109" i="41"/>
  <c r="Q108" i="41"/>
  <c r="O108" i="41"/>
  <c r="Q107" i="41"/>
  <c r="O107" i="41"/>
  <c r="Q106" i="41"/>
  <c r="O106" i="41"/>
  <c r="Q105" i="41"/>
  <c r="O105" i="41"/>
  <c r="Q104" i="41"/>
  <c r="O104" i="41"/>
  <c r="Q103" i="41"/>
  <c r="O103" i="41"/>
  <c r="Q102" i="41"/>
  <c r="O102" i="41"/>
  <c r="Q101" i="41"/>
  <c r="O101" i="41"/>
  <c r="Q100" i="41"/>
  <c r="O100" i="41"/>
  <c r="Q99" i="41"/>
  <c r="O99" i="41"/>
  <c r="Q98" i="41"/>
  <c r="O98" i="41"/>
  <c r="Q97" i="41"/>
  <c r="O97" i="41"/>
  <c r="Q96" i="41"/>
  <c r="O96" i="41"/>
  <c r="Q95" i="41"/>
  <c r="O95" i="41"/>
  <c r="Q94" i="41"/>
  <c r="O94" i="41"/>
  <c r="Q93" i="41"/>
  <c r="O93" i="41"/>
  <c r="Q92" i="41"/>
  <c r="O92" i="41"/>
  <c r="Q91" i="41"/>
  <c r="O91" i="41"/>
  <c r="Q90" i="41"/>
  <c r="O90" i="41"/>
  <c r="Q89" i="41"/>
  <c r="O89" i="41"/>
  <c r="Q88" i="41"/>
  <c r="O88" i="41"/>
  <c r="Q87" i="41"/>
  <c r="O87" i="41"/>
  <c r="Q86" i="41"/>
  <c r="O86" i="41"/>
  <c r="Q85" i="41"/>
  <c r="O85" i="41"/>
  <c r="Q84" i="41"/>
  <c r="O84" i="41"/>
  <c r="Q83" i="41"/>
  <c r="O83" i="41"/>
  <c r="Q82" i="41"/>
  <c r="O82" i="41"/>
  <c r="Q81" i="41"/>
  <c r="O81" i="41"/>
  <c r="Q80" i="41"/>
  <c r="O80" i="41"/>
  <c r="Q79" i="41"/>
  <c r="O79" i="41"/>
  <c r="Q78" i="41"/>
  <c r="O78" i="41"/>
  <c r="Q77" i="41"/>
  <c r="O77" i="41"/>
  <c r="Q76" i="41"/>
  <c r="O76" i="41"/>
  <c r="Q75" i="41"/>
  <c r="O75" i="41"/>
  <c r="Q74" i="41"/>
  <c r="O74" i="41"/>
  <c r="Q73" i="41"/>
  <c r="O73" i="41"/>
  <c r="Q72" i="41"/>
  <c r="O72" i="41"/>
  <c r="Q71" i="41"/>
  <c r="O71" i="41"/>
  <c r="Q70" i="41"/>
  <c r="O70" i="41"/>
  <c r="Q69" i="41"/>
  <c r="O69" i="41"/>
  <c r="Q68" i="41"/>
  <c r="O68" i="41"/>
  <c r="Q67" i="41"/>
  <c r="O67" i="41"/>
  <c r="Q66" i="41"/>
  <c r="O66" i="41"/>
  <c r="Q65" i="41"/>
  <c r="O65" i="41"/>
  <c r="Q64" i="41"/>
  <c r="O64" i="41"/>
  <c r="Q63" i="41"/>
  <c r="O63" i="41"/>
  <c r="Q62" i="41"/>
  <c r="O62" i="41"/>
  <c r="Q61" i="41"/>
  <c r="O61" i="41"/>
  <c r="Q60" i="41"/>
  <c r="O60" i="41"/>
  <c r="Q59" i="41"/>
  <c r="O59" i="41"/>
  <c r="Q58" i="41"/>
  <c r="O58" i="41"/>
  <c r="Q57" i="41"/>
  <c r="O57" i="41"/>
  <c r="Q56" i="41"/>
  <c r="O56" i="41"/>
  <c r="Q55" i="41"/>
  <c r="O55" i="41"/>
  <c r="Q54" i="41"/>
  <c r="O54" i="41"/>
  <c r="Q53" i="41"/>
  <c r="O53" i="41"/>
  <c r="Q52" i="41"/>
  <c r="O52" i="41"/>
  <c r="Q51" i="41"/>
  <c r="O51" i="41"/>
  <c r="Q50" i="41"/>
  <c r="O50" i="41"/>
  <c r="Q49" i="41"/>
  <c r="O49" i="41"/>
  <c r="Q48" i="41"/>
  <c r="O48" i="41"/>
  <c r="Q47" i="41"/>
  <c r="O47" i="41"/>
  <c r="Q46" i="41"/>
  <c r="O46" i="41"/>
  <c r="Q45" i="41"/>
  <c r="O45" i="41"/>
  <c r="Q44" i="41"/>
  <c r="O44" i="41"/>
  <c r="Q43" i="41"/>
  <c r="O43" i="41"/>
  <c r="Q42" i="41"/>
  <c r="O42" i="41"/>
  <c r="Q41" i="41"/>
  <c r="O41" i="41"/>
  <c r="Q40" i="41"/>
  <c r="O40" i="41"/>
  <c r="Q39" i="41"/>
  <c r="O39" i="41"/>
  <c r="Q38" i="41"/>
  <c r="O38" i="41"/>
  <c r="Q37" i="41"/>
  <c r="O37" i="41"/>
  <c r="Q36" i="41"/>
  <c r="O36" i="41"/>
  <c r="Q35" i="41"/>
  <c r="O35" i="41"/>
  <c r="Q34" i="41"/>
  <c r="O34" i="41"/>
  <c r="Q33" i="41"/>
  <c r="O33" i="41"/>
  <c r="Q32" i="41"/>
  <c r="O32" i="41"/>
  <c r="Q31" i="41"/>
  <c r="O31" i="41"/>
  <c r="Q30" i="41"/>
  <c r="O30" i="41"/>
  <c r="Q29" i="41"/>
  <c r="O29" i="41"/>
  <c r="Q28" i="41"/>
  <c r="O28" i="41"/>
  <c r="Q27" i="41"/>
  <c r="O27" i="41"/>
  <c r="Q26" i="41"/>
  <c r="O26" i="41"/>
  <c r="Q25" i="41"/>
  <c r="O25" i="41"/>
  <c r="Q24" i="41"/>
  <c r="O24" i="41"/>
  <c r="Q23" i="41"/>
  <c r="O23" i="41"/>
  <c r="Q22" i="41"/>
  <c r="O22" i="41"/>
  <c r="Q21" i="41"/>
  <c r="O21" i="41"/>
  <c r="Q20" i="41"/>
  <c r="O20" i="41"/>
  <c r="Q514" i="52"/>
  <c r="O514" i="52"/>
  <c r="Q513" i="52"/>
  <c r="O513" i="52"/>
  <c r="Q512" i="52"/>
  <c r="O512" i="52"/>
  <c r="Q511" i="52"/>
  <c r="O511" i="52"/>
  <c r="Q510" i="52"/>
  <c r="O510" i="52"/>
  <c r="Q509" i="52"/>
  <c r="O509" i="52"/>
  <c r="Q508" i="52"/>
  <c r="O508" i="52"/>
  <c r="Q507" i="52"/>
  <c r="O507" i="52"/>
  <c r="Q506" i="52"/>
  <c r="O506" i="52"/>
  <c r="Q505" i="52"/>
  <c r="O505" i="52"/>
  <c r="Q504" i="52"/>
  <c r="O504" i="52"/>
  <c r="Q503" i="52"/>
  <c r="O503" i="52"/>
  <c r="Q502" i="52"/>
  <c r="O502" i="52"/>
  <c r="Q501" i="52"/>
  <c r="O501" i="52"/>
  <c r="Q500" i="52"/>
  <c r="O500" i="52"/>
  <c r="Q499" i="52"/>
  <c r="O499" i="52"/>
  <c r="Q498" i="52"/>
  <c r="O498" i="52"/>
  <c r="Q497" i="52"/>
  <c r="O497" i="52"/>
  <c r="Q496" i="52"/>
  <c r="O496" i="52"/>
  <c r="Q495" i="52"/>
  <c r="O495" i="52"/>
  <c r="Q494" i="52"/>
  <c r="O494" i="52"/>
  <c r="Q493" i="52"/>
  <c r="O493" i="52"/>
  <c r="Q492" i="52"/>
  <c r="O492" i="52"/>
  <c r="Q491" i="52"/>
  <c r="O491" i="52"/>
  <c r="Q490" i="52"/>
  <c r="O490" i="52"/>
  <c r="Q489" i="52"/>
  <c r="O489" i="52"/>
  <c r="Q488" i="52"/>
  <c r="O488" i="52"/>
  <c r="Q487" i="52"/>
  <c r="O487" i="52"/>
  <c r="Q486" i="52"/>
  <c r="O486" i="52"/>
  <c r="Q485" i="52"/>
  <c r="O485" i="52"/>
  <c r="Q484" i="52"/>
  <c r="O484" i="52"/>
  <c r="Q483" i="52"/>
  <c r="O483" i="52"/>
  <c r="Q482" i="52"/>
  <c r="O482" i="52"/>
  <c r="Q481" i="52"/>
  <c r="O481" i="52"/>
  <c r="Q480" i="52"/>
  <c r="O480" i="52"/>
  <c r="Q479" i="52"/>
  <c r="O479" i="52"/>
  <c r="Q478" i="52"/>
  <c r="O478" i="52"/>
  <c r="Q477" i="52"/>
  <c r="O477" i="52"/>
  <c r="Q476" i="52"/>
  <c r="O476" i="52"/>
  <c r="Q475" i="52"/>
  <c r="O475" i="52"/>
  <c r="Q474" i="52"/>
  <c r="O474" i="52"/>
  <c r="Q473" i="52"/>
  <c r="O473" i="52"/>
  <c r="Q472" i="52"/>
  <c r="O472" i="52"/>
  <c r="Q471" i="52"/>
  <c r="O471" i="52"/>
  <c r="Q470" i="52"/>
  <c r="O470" i="52"/>
  <c r="Q469" i="52"/>
  <c r="O469" i="52"/>
  <c r="Q468" i="52"/>
  <c r="O468" i="52"/>
  <c r="Q467" i="52"/>
  <c r="O467" i="52"/>
  <c r="Q466" i="52"/>
  <c r="O466" i="52"/>
  <c r="Q465" i="52"/>
  <c r="O465" i="52"/>
  <c r="Q464" i="52"/>
  <c r="O464" i="52"/>
  <c r="Q463" i="52"/>
  <c r="O463" i="52"/>
  <c r="Q462" i="52"/>
  <c r="O462" i="52"/>
  <c r="Q461" i="52"/>
  <c r="O461" i="52"/>
  <c r="Q460" i="52"/>
  <c r="O460" i="52"/>
  <c r="Q459" i="52"/>
  <c r="O459" i="52"/>
  <c r="Q458" i="52"/>
  <c r="O458" i="52"/>
  <c r="Q457" i="52"/>
  <c r="O457" i="52"/>
  <c r="Q456" i="52"/>
  <c r="O456" i="52"/>
  <c r="Q455" i="52"/>
  <c r="O455" i="52"/>
  <c r="Q454" i="52"/>
  <c r="O454" i="52"/>
  <c r="Q453" i="52"/>
  <c r="O453" i="52"/>
  <c r="Q452" i="52"/>
  <c r="O452" i="52"/>
  <c r="Q451" i="52"/>
  <c r="O451" i="52"/>
  <c r="Q450" i="52"/>
  <c r="O450" i="52"/>
  <c r="Q449" i="52"/>
  <c r="O449" i="52"/>
  <c r="Q448" i="52"/>
  <c r="O448" i="52"/>
  <c r="Q447" i="52"/>
  <c r="O447" i="52"/>
  <c r="Q446" i="52"/>
  <c r="O446" i="52"/>
  <c r="Q445" i="52"/>
  <c r="O445" i="52"/>
  <c r="Q444" i="52"/>
  <c r="O444" i="52"/>
  <c r="Q443" i="52"/>
  <c r="O443" i="52"/>
  <c r="Q442" i="52"/>
  <c r="O442" i="52"/>
  <c r="Q441" i="52"/>
  <c r="O441" i="52"/>
  <c r="Q440" i="52"/>
  <c r="O440" i="52"/>
  <c r="Q439" i="52"/>
  <c r="O439" i="52"/>
  <c r="Q438" i="52"/>
  <c r="O438" i="52"/>
  <c r="Q437" i="52"/>
  <c r="O437" i="52"/>
  <c r="Q436" i="52"/>
  <c r="O436" i="52"/>
  <c r="Q435" i="52"/>
  <c r="O435" i="52"/>
  <c r="Q434" i="52"/>
  <c r="O434" i="52"/>
  <c r="Q433" i="52"/>
  <c r="O433" i="52"/>
  <c r="Q432" i="52"/>
  <c r="O432" i="52"/>
  <c r="Q431" i="52"/>
  <c r="O431" i="52"/>
  <c r="Q430" i="52"/>
  <c r="O430" i="52"/>
  <c r="Q429" i="52"/>
  <c r="O429" i="52"/>
  <c r="Q428" i="52"/>
  <c r="O428" i="52"/>
  <c r="Q427" i="52"/>
  <c r="O427" i="52"/>
  <c r="Q426" i="52"/>
  <c r="O426" i="52"/>
  <c r="Q425" i="52"/>
  <c r="O425" i="52"/>
  <c r="Q424" i="52"/>
  <c r="O424" i="52"/>
  <c r="Q423" i="52"/>
  <c r="O423" i="52"/>
  <c r="Q422" i="52"/>
  <c r="O422" i="52"/>
  <c r="Q421" i="52"/>
  <c r="O421" i="52"/>
  <c r="Q420" i="52"/>
  <c r="O420" i="52"/>
  <c r="Q419" i="52"/>
  <c r="O419" i="52"/>
  <c r="Q418" i="52"/>
  <c r="O418" i="52"/>
  <c r="Q417" i="52"/>
  <c r="O417" i="52"/>
  <c r="Q416" i="52"/>
  <c r="O416" i="52"/>
  <c r="Q415" i="52"/>
  <c r="O415" i="52"/>
  <c r="Q414" i="52"/>
  <c r="O414" i="52"/>
  <c r="Q413" i="52"/>
  <c r="O413" i="52"/>
  <c r="Q412" i="52"/>
  <c r="O412" i="52"/>
  <c r="Q411" i="52"/>
  <c r="O411" i="52"/>
  <c r="Q410" i="52"/>
  <c r="O410" i="52"/>
  <c r="Q409" i="52"/>
  <c r="O409" i="52"/>
  <c r="Q408" i="52"/>
  <c r="O408" i="52"/>
  <c r="Q407" i="52"/>
  <c r="O407" i="52"/>
  <c r="Q406" i="52"/>
  <c r="O406" i="52"/>
  <c r="Q405" i="52"/>
  <c r="O405" i="52"/>
  <c r="Q404" i="52"/>
  <c r="O404" i="52"/>
  <c r="Q403" i="52"/>
  <c r="O403" i="52"/>
  <c r="Q402" i="52"/>
  <c r="O402" i="52"/>
  <c r="Q401" i="52"/>
  <c r="O401" i="52"/>
  <c r="Q400" i="52"/>
  <c r="O400" i="52"/>
  <c r="Q399" i="52"/>
  <c r="O399" i="52"/>
  <c r="Q398" i="52"/>
  <c r="O398" i="52"/>
  <c r="Q397" i="52"/>
  <c r="O397" i="52"/>
  <c r="Q396" i="52"/>
  <c r="O396" i="52"/>
  <c r="Q395" i="52"/>
  <c r="O395" i="52"/>
  <c r="Q394" i="52"/>
  <c r="O394" i="52"/>
  <c r="Q393" i="52"/>
  <c r="O393" i="52"/>
  <c r="Q392" i="52"/>
  <c r="O392" i="52"/>
  <c r="Q391" i="52"/>
  <c r="O391" i="52"/>
  <c r="Q390" i="52"/>
  <c r="O390" i="52"/>
  <c r="Q389" i="52"/>
  <c r="O389" i="52"/>
  <c r="Q388" i="52"/>
  <c r="O388" i="52"/>
  <c r="Q387" i="52"/>
  <c r="O387" i="52"/>
  <c r="Q386" i="52"/>
  <c r="O386" i="52"/>
  <c r="Q385" i="52"/>
  <c r="O385" i="52"/>
  <c r="Q384" i="52"/>
  <c r="O384" i="52"/>
  <c r="Q383" i="52"/>
  <c r="O383" i="52"/>
  <c r="Q382" i="52"/>
  <c r="O382" i="52"/>
  <c r="Q381" i="52"/>
  <c r="O381" i="52"/>
  <c r="Q380" i="52"/>
  <c r="O380" i="52"/>
  <c r="Q379" i="52"/>
  <c r="O379" i="52"/>
  <c r="Q378" i="52"/>
  <c r="O378" i="52"/>
  <c r="Q377" i="52"/>
  <c r="O377" i="52"/>
  <c r="Q376" i="52"/>
  <c r="O376" i="52"/>
  <c r="Q375" i="52"/>
  <c r="O375" i="52"/>
  <c r="Q374" i="52"/>
  <c r="O374" i="52"/>
  <c r="Q373" i="52"/>
  <c r="O373" i="52"/>
  <c r="Q372" i="52"/>
  <c r="O372" i="52"/>
  <c r="Q371" i="52"/>
  <c r="O371" i="52"/>
  <c r="Q370" i="52"/>
  <c r="O370" i="52"/>
  <c r="Q369" i="52"/>
  <c r="O369" i="52"/>
  <c r="Q368" i="52"/>
  <c r="O368" i="52"/>
  <c r="Q367" i="52"/>
  <c r="O367" i="52"/>
  <c r="Q366" i="52"/>
  <c r="O366" i="52"/>
  <c r="Q365" i="52"/>
  <c r="O365" i="52"/>
  <c r="Q364" i="52"/>
  <c r="O364" i="52"/>
  <c r="Q363" i="52"/>
  <c r="O363" i="52"/>
  <c r="Q362" i="52"/>
  <c r="O362" i="52"/>
  <c r="Q361" i="52"/>
  <c r="O361" i="52"/>
  <c r="Q360" i="52"/>
  <c r="O360" i="52"/>
  <c r="Q359" i="52"/>
  <c r="O359" i="52"/>
  <c r="Q358" i="52"/>
  <c r="O358" i="52"/>
  <c r="Q357" i="52"/>
  <c r="O357" i="52"/>
  <c r="Q356" i="52"/>
  <c r="O356" i="52"/>
  <c r="Q355" i="52"/>
  <c r="O355" i="52"/>
  <c r="Q354" i="52"/>
  <c r="O354" i="52"/>
  <c r="Q353" i="52"/>
  <c r="O353" i="52"/>
  <c r="Q352" i="52"/>
  <c r="O352" i="52"/>
  <c r="Q351" i="52"/>
  <c r="O351" i="52"/>
  <c r="Q350" i="52"/>
  <c r="O350" i="52"/>
  <c r="Q349" i="52"/>
  <c r="O349" i="52"/>
  <c r="Q348" i="52"/>
  <c r="O348" i="52"/>
  <c r="Q347" i="52"/>
  <c r="O347" i="52"/>
  <c r="Q346" i="52"/>
  <c r="O346" i="52"/>
  <c r="Q345" i="52"/>
  <c r="O345" i="52"/>
  <c r="Q344" i="52"/>
  <c r="O344" i="52"/>
  <c r="Q343" i="52"/>
  <c r="O343" i="52"/>
  <c r="Q342" i="52"/>
  <c r="O342" i="52"/>
  <c r="Q341" i="52"/>
  <c r="O341" i="52"/>
  <c r="Q340" i="52"/>
  <c r="O340" i="52"/>
  <c r="Q339" i="52"/>
  <c r="O339" i="52"/>
  <c r="Q338" i="52"/>
  <c r="O338" i="52"/>
  <c r="Q337" i="52"/>
  <c r="O337" i="52"/>
  <c r="Q336" i="52"/>
  <c r="O336" i="52"/>
  <c r="Q335" i="52"/>
  <c r="O335" i="52"/>
  <c r="Q334" i="52"/>
  <c r="O334" i="52"/>
  <c r="Q333" i="52"/>
  <c r="O333" i="52"/>
  <c r="Q332" i="52"/>
  <c r="O332" i="52"/>
  <c r="Q331" i="52"/>
  <c r="O331" i="52"/>
  <c r="Q330" i="52"/>
  <c r="O330" i="52"/>
  <c r="Q329" i="52"/>
  <c r="O329" i="52"/>
  <c r="Q328" i="52"/>
  <c r="O328" i="52"/>
  <c r="Q327" i="52"/>
  <c r="O327" i="52"/>
  <c r="Q326" i="52"/>
  <c r="O326" i="52"/>
  <c r="Q325" i="52"/>
  <c r="O325" i="52"/>
  <c r="Q324" i="52"/>
  <c r="O324" i="52"/>
  <c r="Q323" i="52"/>
  <c r="O323" i="52"/>
  <c r="Q322" i="52"/>
  <c r="O322" i="52"/>
  <c r="Q321" i="52"/>
  <c r="O321" i="52"/>
  <c r="Q320" i="52"/>
  <c r="O320" i="52"/>
  <c r="Q319" i="52"/>
  <c r="O319" i="52"/>
  <c r="Q318" i="52"/>
  <c r="O318" i="52"/>
  <c r="Q317" i="52"/>
  <c r="O317" i="52"/>
  <c r="Q316" i="52"/>
  <c r="O316" i="52"/>
  <c r="Q315" i="52"/>
  <c r="O315" i="52"/>
  <c r="Q314" i="52"/>
  <c r="O314" i="52"/>
  <c r="Q313" i="52"/>
  <c r="O313" i="52"/>
  <c r="Q312" i="52"/>
  <c r="O312" i="52"/>
  <c r="Q311" i="52"/>
  <c r="O311" i="52"/>
  <c r="Q310" i="52"/>
  <c r="O310" i="52"/>
  <c r="Q309" i="52"/>
  <c r="O309" i="52"/>
  <c r="Q308" i="52"/>
  <c r="O308" i="52"/>
  <c r="Q307" i="52"/>
  <c r="O307" i="52"/>
  <c r="Q306" i="52"/>
  <c r="O306" i="52"/>
  <c r="Q305" i="52"/>
  <c r="O305" i="52"/>
  <c r="Q304" i="52"/>
  <c r="O304" i="52"/>
  <c r="Q303" i="52"/>
  <c r="O303" i="52"/>
  <c r="Q302" i="52"/>
  <c r="O302" i="52"/>
  <c r="Q301" i="52"/>
  <c r="O301" i="52"/>
  <c r="Q300" i="52"/>
  <c r="O300" i="52"/>
  <c r="Q299" i="52"/>
  <c r="O299" i="52"/>
  <c r="Q298" i="52"/>
  <c r="O298" i="52"/>
  <c r="Q297" i="52"/>
  <c r="O297" i="52"/>
  <c r="Q296" i="52"/>
  <c r="O296" i="52"/>
  <c r="Q295" i="52"/>
  <c r="O295" i="52"/>
  <c r="Q294" i="52"/>
  <c r="O294" i="52"/>
  <c r="Q293" i="52"/>
  <c r="O293" i="52"/>
  <c r="Q292" i="52"/>
  <c r="O292" i="52"/>
  <c r="Q291" i="52"/>
  <c r="O291" i="52"/>
  <c r="Q290" i="52"/>
  <c r="O290" i="52"/>
  <c r="Q289" i="52"/>
  <c r="O289" i="52"/>
  <c r="Q288" i="52"/>
  <c r="O288" i="52"/>
  <c r="Q287" i="52"/>
  <c r="O287" i="52"/>
  <c r="Q286" i="52"/>
  <c r="O286" i="52"/>
  <c r="Q285" i="52"/>
  <c r="O285" i="52"/>
  <c r="Q284" i="52"/>
  <c r="O284" i="52"/>
  <c r="Q283" i="52"/>
  <c r="O283" i="52"/>
  <c r="Q282" i="52"/>
  <c r="O282" i="52"/>
  <c r="Q281" i="52"/>
  <c r="O281" i="52"/>
  <c r="Q280" i="52"/>
  <c r="O280" i="52"/>
  <c r="Q279" i="52"/>
  <c r="O279" i="52"/>
  <c r="Q278" i="52"/>
  <c r="O278" i="52"/>
  <c r="Q277" i="52"/>
  <c r="O277" i="52"/>
  <c r="Q276" i="52"/>
  <c r="O276" i="52"/>
  <c r="Q275" i="52"/>
  <c r="O275" i="52"/>
  <c r="Q274" i="52"/>
  <c r="O274" i="52"/>
  <c r="Q273" i="52"/>
  <c r="O273" i="52"/>
  <c r="Q272" i="52"/>
  <c r="O272" i="52"/>
  <c r="Q271" i="52"/>
  <c r="O271" i="52"/>
  <c r="Q270" i="52"/>
  <c r="O270" i="52"/>
  <c r="Q269" i="52"/>
  <c r="O269" i="52"/>
  <c r="Q268" i="52"/>
  <c r="O268" i="52"/>
  <c r="Q267" i="52"/>
  <c r="O267" i="52"/>
  <c r="Q266" i="52"/>
  <c r="O266" i="52"/>
  <c r="Q265" i="52"/>
  <c r="O265" i="52"/>
  <c r="Q264" i="52"/>
  <c r="O264" i="52"/>
  <c r="Q263" i="52"/>
  <c r="O263" i="52"/>
  <c r="Q262" i="52"/>
  <c r="O262" i="52"/>
  <c r="Q261" i="52"/>
  <c r="O261" i="52"/>
  <c r="Q260" i="52"/>
  <c r="O260" i="52"/>
  <c r="Q259" i="52"/>
  <c r="O259" i="52"/>
  <c r="Q258" i="52"/>
  <c r="O258" i="52"/>
  <c r="Q257" i="52"/>
  <c r="O257" i="52"/>
  <c r="Q256" i="52"/>
  <c r="O256" i="52"/>
  <c r="Q255" i="52"/>
  <c r="O255" i="52"/>
  <c r="Q254" i="52"/>
  <c r="O254" i="52"/>
  <c r="Q253" i="52"/>
  <c r="O253" i="52"/>
  <c r="Q252" i="52"/>
  <c r="O252" i="52"/>
  <c r="Q251" i="52"/>
  <c r="O251" i="52"/>
  <c r="Q250" i="52"/>
  <c r="O250" i="52"/>
  <c r="Q249" i="52"/>
  <c r="O249" i="52"/>
  <c r="Q248" i="52"/>
  <c r="O248" i="52"/>
  <c r="Q247" i="52"/>
  <c r="O247" i="52"/>
  <c r="Q246" i="52"/>
  <c r="O246" i="52"/>
  <c r="Q245" i="52"/>
  <c r="O245" i="52"/>
  <c r="Q244" i="52"/>
  <c r="O244" i="52"/>
  <c r="Q243" i="52"/>
  <c r="O243" i="52"/>
  <c r="Q242" i="52"/>
  <c r="O242" i="52"/>
  <c r="Q241" i="52"/>
  <c r="O241" i="52"/>
  <c r="Q240" i="52"/>
  <c r="O240" i="52"/>
  <c r="Q239" i="52"/>
  <c r="O239" i="52"/>
  <c r="Q238" i="52"/>
  <c r="O238" i="52"/>
  <c r="Q237" i="52"/>
  <c r="O237" i="52"/>
  <c r="Q236" i="52"/>
  <c r="O236" i="52"/>
  <c r="Q235" i="52"/>
  <c r="O235" i="52"/>
  <c r="Q234" i="52"/>
  <c r="O234" i="52"/>
  <c r="Q233" i="52"/>
  <c r="O233" i="52"/>
  <c r="Q232" i="52"/>
  <c r="O232" i="52"/>
  <c r="Q231" i="52"/>
  <c r="O231" i="52"/>
  <c r="Q230" i="52"/>
  <c r="O230" i="52"/>
  <c r="Q229" i="52"/>
  <c r="O229" i="52"/>
  <c r="Q228" i="52"/>
  <c r="O228" i="52"/>
  <c r="Q227" i="52"/>
  <c r="O227" i="52"/>
  <c r="Q226" i="52"/>
  <c r="O226" i="52"/>
  <c r="Q225" i="52"/>
  <c r="O225" i="52"/>
  <c r="Q224" i="52"/>
  <c r="O224" i="52"/>
  <c r="Q223" i="52"/>
  <c r="O223" i="52"/>
  <c r="Q222" i="52"/>
  <c r="O222" i="52"/>
  <c r="Q221" i="52"/>
  <c r="O221" i="52"/>
  <c r="Q220" i="52"/>
  <c r="O220" i="52"/>
  <c r="Q219" i="52"/>
  <c r="O219" i="52"/>
  <c r="Q218" i="52"/>
  <c r="O218" i="52"/>
  <c r="Q217" i="52"/>
  <c r="O217" i="52"/>
  <c r="Q216" i="52"/>
  <c r="O216" i="52"/>
  <c r="Q215" i="52"/>
  <c r="O215" i="52"/>
  <c r="Q214" i="52"/>
  <c r="O214" i="52"/>
  <c r="Q213" i="52"/>
  <c r="O213" i="52"/>
  <c r="Q212" i="52"/>
  <c r="O212" i="52"/>
  <c r="Q211" i="52"/>
  <c r="O211" i="52"/>
  <c r="Q210" i="52"/>
  <c r="O210" i="52"/>
  <c r="Q209" i="52"/>
  <c r="O209" i="52"/>
  <c r="Q208" i="52"/>
  <c r="O208" i="52"/>
  <c r="Q207" i="52"/>
  <c r="O207" i="52"/>
  <c r="Q206" i="52"/>
  <c r="O206" i="52"/>
  <c r="Q205" i="52"/>
  <c r="O205" i="52"/>
  <c r="Q204" i="52"/>
  <c r="O204" i="52"/>
  <c r="Q203" i="52"/>
  <c r="O203" i="52"/>
  <c r="Q202" i="52"/>
  <c r="O202" i="52"/>
  <c r="Q201" i="52"/>
  <c r="O201" i="52"/>
  <c r="Q200" i="52"/>
  <c r="O200" i="52"/>
  <c r="Q199" i="52"/>
  <c r="O199" i="52"/>
  <c r="Q198" i="52"/>
  <c r="O198" i="52"/>
  <c r="Q197" i="52"/>
  <c r="O197" i="52"/>
  <c r="Q196" i="52"/>
  <c r="O196" i="52"/>
  <c r="Q195" i="52"/>
  <c r="O195" i="52"/>
  <c r="Q194" i="52"/>
  <c r="O194" i="52"/>
  <c r="Q193" i="52"/>
  <c r="O193" i="52"/>
  <c r="Q192" i="52"/>
  <c r="O192" i="52"/>
  <c r="Q191" i="52"/>
  <c r="O191" i="52"/>
  <c r="Q190" i="52"/>
  <c r="O190" i="52"/>
  <c r="Q189" i="52"/>
  <c r="O189" i="52"/>
  <c r="Q188" i="52"/>
  <c r="O188" i="52"/>
  <c r="Q187" i="52"/>
  <c r="O187" i="52"/>
  <c r="Q186" i="52"/>
  <c r="O186" i="52"/>
  <c r="Q185" i="52"/>
  <c r="O185" i="52"/>
  <c r="Q184" i="52"/>
  <c r="O184" i="52"/>
  <c r="Q183" i="52"/>
  <c r="O183" i="52"/>
  <c r="Q182" i="52"/>
  <c r="O182" i="52"/>
  <c r="Q181" i="52"/>
  <c r="O181" i="52"/>
  <c r="Q180" i="52"/>
  <c r="O180" i="52"/>
  <c r="Q179" i="52"/>
  <c r="O179" i="52"/>
  <c r="Q178" i="52"/>
  <c r="O178" i="52"/>
  <c r="Q177" i="52"/>
  <c r="O177" i="52"/>
  <c r="Q176" i="52"/>
  <c r="O176" i="52"/>
  <c r="Q175" i="52"/>
  <c r="O175" i="52"/>
  <c r="Q174" i="52"/>
  <c r="O174" i="52"/>
  <c r="Q173" i="52"/>
  <c r="O173" i="52"/>
  <c r="Q172" i="52"/>
  <c r="O172" i="52"/>
  <c r="Q171" i="52"/>
  <c r="O171" i="52"/>
  <c r="Q170" i="52"/>
  <c r="O170" i="52"/>
  <c r="Q169" i="52"/>
  <c r="O169" i="52"/>
  <c r="Q168" i="52"/>
  <c r="O168" i="52"/>
  <c r="Q167" i="52"/>
  <c r="O167" i="52"/>
  <c r="Q166" i="52"/>
  <c r="O166" i="52"/>
  <c r="Q165" i="52"/>
  <c r="O165" i="52"/>
  <c r="Q164" i="52"/>
  <c r="O164" i="52"/>
  <c r="Q163" i="52"/>
  <c r="O163" i="52"/>
  <c r="Q162" i="52"/>
  <c r="O162" i="52"/>
  <c r="Q161" i="52"/>
  <c r="O161" i="52"/>
  <c r="Q160" i="52"/>
  <c r="O160" i="52"/>
  <c r="Q159" i="52"/>
  <c r="O159" i="52"/>
  <c r="Q158" i="52"/>
  <c r="O158" i="52"/>
  <c r="Q157" i="52"/>
  <c r="O157" i="52"/>
  <c r="Q156" i="52"/>
  <c r="O156" i="52"/>
  <c r="Q155" i="52"/>
  <c r="O155" i="52"/>
  <c r="Q154" i="52"/>
  <c r="O154" i="52"/>
  <c r="Q153" i="52"/>
  <c r="O153" i="52"/>
  <c r="Q152" i="52"/>
  <c r="O152" i="52"/>
  <c r="Q151" i="52"/>
  <c r="O151" i="52"/>
  <c r="Q150" i="52"/>
  <c r="O150" i="52"/>
  <c r="Q149" i="52"/>
  <c r="O149" i="52"/>
  <c r="Q148" i="52"/>
  <c r="O148" i="52"/>
  <c r="Q147" i="52"/>
  <c r="O147" i="52"/>
  <c r="Q146" i="52"/>
  <c r="O146" i="52"/>
  <c r="Q145" i="52"/>
  <c r="O145" i="52"/>
  <c r="Q144" i="52"/>
  <c r="O144" i="52"/>
  <c r="Q143" i="52"/>
  <c r="O143" i="52"/>
  <c r="Q142" i="52"/>
  <c r="O142" i="52"/>
  <c r="Q141" i="52"/>
  <c r="O141" i="52"/>
  <c r="Q140" i="52"/>
  <c r="O140" i="52"/>
  <c r="Q139" i="52"/>
  <c r="O139" i="52"/>
  <c r="Q138" i="52"/>
  <c r="O138" i="52"/>
  <c r="Q137" i="52"/>
  <c r="O137" i="52"/>
  <c r="Q136" i="52"/>
  <c r="O136" i="52"/>
  <c r="Q135" i="52"/>
  <c r="O135" i="52"/>
  <c r="Q134" i="52"/>
  <c r="O134" i="52"/>
  <c r="Q133" i="52"/>
  <c r="O133" i="52"/>
  <c r="Q132" i="52"/>
  <c r="O132" i="52"/>
  <c r="Q131" i="52"/>
  <c r="O131" i="52"/>
  <c r="Q130" i="52"/>
  <c r="O130" i="52"/>
  <c r="Q129" i="52"/>
  <c r="O129" i="52"/>
  <c r="Q128" i="52"/>
  <c r="O128" i="52"/>
  <c r="Q127" i="52"/>
  <c r="O127" i="52"/>
  <c r="Q126" i="52"/>
  <c r="O126" i="52"/>
  <c r="Q125" i="52"/>
  <c r="O125" i="52"/>
  <c r="Q124" i="52"/>
  <c r="O124" i="52"/>
  <c r="Q123" i="52"/>
  <c r="O123" i="52"/>
  <c r="Q122" i="52"/>
  <c r="O122" i="52"/>
  <c r="Q121" i="52"/>
  <c r="O121" i="52"/>
  <c r="Q120" i="52"/>
  <c r="O120" i="52"/>
  <c r="Q119" i="52"/>
  <c r="O119" i="52"/>
  <c r="Q118" i="52"/>
  <c r="O118" i="52"/>
  <c r="Q117" i="52"/>
  <c r="O117" i="52"/>
  <c r="Q116" i="52"/>
  <c r="O116" i="52"/>
  <c r="Q115" i="52"/>
  <c r="O115" i="52"/>
  <c r="Q114" i="52"/>
  <c r="O114" i="52"/>
  <c r="Q113" i="52"/>
  <c r="O113" i="52"/>
  <c r="Q112" i="52"/>
  <c r="O112" i="52"/>
  <c r="Q111" i="52"/>
  <c r="O111" i="52"/>
  <c r="Q110" i="52"/>
  <c r="O110" i="52"/>
  <c r="Q109" i="52"/>
  <c r="O109" i="52"/>
  <c r="Q108" i="52"/>
  <c r="O108" i="52"/>
  <c r="Q107" i="52"/>
  <c r="O107" i="52"/>
  <c r="Q106" i="52"/>
  <c r="O106" i="52"/>
  <c r="Q105" i="52"/>
  <c r="O105" i="52"/>
  <c r="Q104" i="52"/>
  <c r="O104" i="52"/>
  <c r="Q103" i="52"/>
  <c r="O103" i="52"/>
  <c r="Q102" i="52"/>
  <c r="O102" i="52"/>
  <c r="Q101" i="52"/>
  <c r="O101" i="52"/>
  <c r="Q100" i="52"/>
  <c r="O100" i="52"/>
  <c r="Q99" i="52"/>
  <c r="O99" i="52"/>
  <c r="Q98" i="52"/>
  <c r="O98" i="52"/>
  <c r="Q97" i="52"/>
  <c r="O97" i="52"/>
  <c r="Q96" i="52"/>
  <c r="O96" i="52"/>
  <c r="Q95" i="52"/>
  <c r="O95" i="52"/>
  <c r="Q94" i="52"/>
  <c r="O94" i="52"/>
  <c r="Q93" i="52"/>
  <c r="O93" i="52"/>
  <c r="Q92" i="52"/>
  <c r="O92" i="52"/>
  <c r="Q91" i="52"/>
  <c r="O91" i="52"/>
  <c r="Q90" i="52"/>
  <c r="O90" i="52"/>
  <c r="Q89" i="52"/>
  <c r="O89" i="52"/>
  <c r="Q88" i="52"/>
  <c r="O88" i="52"/>
  <c r="Q87" i="52"/>
  <c r="O87" i="52"/>
  <c r="Q86" i="52"/>
  <c r="O86" i="52"/>
  <c r="Q85" i="52"/>
  <c r="O85" i="52"/>
  <c r="Q84" i="52"/>
  <c r="O84" i="52"/>
  <c r="Q83" i="52"/>
  <c r="O83" i="52"/>
  <c r="Q82" i="52"/>
  <c r="O82" i="52"/>
  <c r="Q81" i="52"/>
  <c r="O81" i="52"/>
  <c r="Q80" i="52"/>
  <c r="O80" i="52"/>
  <c r="Q79" i="52"/>
  <c r="O79" i="52"/>
  <c r="Q78" i="52"/>
  <c r="O78" i="52"/>
  <c r="Q77" i="52"/>
  <c r="O77" i="52"/>
  <c r="Q76" i="52"/>
  <c r="O76" i="52"/>
  <c r="Q75" i="52"/>
  <c r="O75" i="52"/>
  <c r="Q74" i="52"/>
  <c r="O74" i="52"/>
  <c r="Q73" i="52"/>
  <c r="O73" i="52"/>
  <c r="Q72" i="52"/>
  <c r="O72" i="52"/>
  <c r="Q71" i="52"/>
  <c r="O71" i="52"/>
  <c r="Q70" i="52"/>
  <c r="O70" i="52"/>
  <c r="Q69" i="52"/>
  <c r="O69" i="52"/>
  <c r="Q68" i="52"/>
  <c r="O68" i="52"/>
  <c r="Q67" i="52"/>
  <c r="O67" i="52"/>
  <c r="Q66" i="52"/>
  <c r="O66" i="52"/>
  <c r="Q65" i="52"/>
  <c r="O65" i="52"/>
  <c r="Q64" i="52"/>
  <c r="O64" i="52"/>
  <c r="Q63" i="52"/>
  <c r="O63" i="52"/>
  <c r="Q62" i="52"/>
  <c r="O62" i="52"/>
  <c r="Q61" i="52"/>
  <c r="O61" i="52"/>
  <c r="Q60" i="52"/>
  <c r="O60" i="52"/>
  <c r="Q59" i="52"/>
  <c r="O59" i="52"/>
  <c r="Q58" i="52"/>
  <c r="O58" i="52"/>
  <c r="Q57" i="52"/>
  <c r="O57" i="52"/>
  <c r="Q56" i="52"/>
  <c r="O56" i="52"/>
  <c r="Q55" i="52"/>
  <c r="O55" i="52"/>
  <c r="Q54" i="52"/>
  <c r="O54" i="52"/>
  <c r="Q53" i="52"/>
  <c r="O53" i="52"/>
  <c r="Q52" i="52"/>
  <c r="O52" i="52"/>
  <c r="Q51" i="52"/>
  <c r="O51" i="52"/>
  <c r="Q50" i="52"/>
  <c r="O50" i="52"/>
  <c r="Q49" i="52"/>
  <c r="O49" i="52"/>
  <c r="Q48" i="52"/>
  <c r="O48" i="52"/>
  <c r="Q47" i="52"/>
  <c r="O47" i="52"/>
  <c r="Q46" i="52"/>
  <c r="O46" i="52"/>
  <c r="Q45" i="52"/>
  <c r="O45" i="52"/>
  <c r="Q44" i="52"/>
  <c r="O44" i="52"/>
  <c r="Q43" i="52"/>
  <c r="O43" i="52"/>
  <c r="Q42" i="52"/>
  <c r="O42" i="52"/>
  <c r="Q41" i="52"/>
  <c r="O41" i="52"/>
  <c r="Q40" i="52"/>
  <c r="O40" i="52"/>
  <c r="Q39" i="52"/>
  <c r="O39" i="52"/>
  <c r="Q38" i="52"/>
  <c r="O38" i="52"/>
  <c r="Q37" i="52"/>
  <c r="O37" i="52"/>
  <c r="Q36" i="52"/>
  <c r="O36" i="52"/>
  <c r="Q35" i="52"/>
  <c r="O35" i="52"/>
  <c r="Q34" i="52"/>
  <c r="O34" i="52"/>
  <c r="Q33" i="52"/>
  <c r="O33" i="52"/>
  <c r="Q32" i="52"/>
  <c r="O32" i="52"/>
  <c r="Q31" i="52"/>
  <c r="O31" i="52"/>
  <c r="Q30" i="52"/>
  <c r="O30" i="52"/>
  <c r="Q29" i="52"/>
  <c r="O29" i="52"/>
  <c r="Q28" i="52"/>
  <c r="O28" i="52"/>
  <c r="Q27" i="52"/>
  <c r="O27" i="52"/>
  <c r="Q26" i="52"/>
  <c r="O26" i="52"/>
  <c r="Q25" i="52"/>
  <c r="O25" i="52"/>
  <c r="Q24" i="52"/>
  <c r="O24" i="52"/>
  <c r="Q23" i="52"/>
  <c r="O23" i="52"/>
  <c r="Q22" i="52"/>
  <c r="O22" i="52"/>
  <c r="Q21" i="52"/>
  <c r="O21" i="52"/>
  <c r="Q20" i="52"/>
  <c r="O20" i="52"/>
  <c r="Q19" i="52"/>
  <c r="O19" i="52"/>
  <c r="L514" i="52"/>
  <c r="L513" i="52"/>
  <c r="L512" i="52"/>
  <c r="L511" i="52"/>
  <c r="L510" i="52"/>
  <c r="L509" i="52"/>
  <c r="L508" i="52"/>
  <c r="L507" i="52"/>
  <c r="L506" i="52"/>
  <c r="L505" i="52"/>
  <c r="L504" i="52"/>
  <c r="L503" i="52"/>
  <c r="L502" i="52"/>
  <c r="L501" i="52"/>
  <c r="L500" i="52"/>
  <c r="L499" i="52"/>
  <c r="L498" i="52"/>
  <c r="L497" i="52"/>
  <c r="L496" i="52"/>
  <c r="L495" i="52"/>
  <c r="L494" i="52"/>
  <c r="L493" i="52"/>
  <c r="L492" i="52"/>
  <c r="L491" i="52"/>
  <c r="L490" i="52"/>
  <c r="L489" i="52"/>
  <c r="L488" i="52"/>
  <c r="L487" i="52"/>
  <c r="L486" i="52"/>
  <c r="L485" i="52"/>
  <c r="L484" i="52"/>
  <c r="L483" i="52"/>
  <c r="L482" i="52"/>
  <c r="L481" i="52"/>
  <c r="L480" i="52"/>
  <c r="L479" i="52"/>
  <c r="L478" i="52"/>
  <c r="L477" i="52"/>
  <c r="L476" i="52"/>
  <c r="L475" i="52"/>
  <c r="L474" i="52"/>
  <c r="L473" i="52"/>
  <c r="L472" i="52"/>
  <c r="L471" i="52"/>
  <c r="L470" i="52"/>
  <c r="L469" i="52"/>
  <c r="L468" i="52"/>
  <c r="L467" i="52"/>
  <c r="L466" i="52"/>
  <c r="L465" i="52"/>
  <c r="L464" i="52"/>
  <c r="L463" i="52"/>
  <c r="L462" i="52"/>
  <c r="L461" i="52"/>
  <c r="L460" i="52"/>
  <c r="L459" i="52"/>
  <c r="L458" i="52"/>
  <c r="L457" i="52"/>
  <c r="L456" i="52"/>
  <c r="L455" i="52"/>
  <c r="L454" i="52"/>
  <c r="L453" i="52"/>
  <c r="L452" i="52"/>
  <c r="L451" i="52"/>
  <c r="L450" i="52"/>
  <c r="L449" i="52"/>
  <c r="L448" i="52"/>
  <c r="L447" i="52"/>
  <c r="L446" i="52"/>
  <c r="L445" i="52"/>
  <c r="L444" i="52"/>
  <c r="L443" i="52"/>
  <c r="L442" i="52"/>
  <c r="L441" i="52"/>
  <c r="L440" i="52"/>
  <c r="L439" i="52"/>
  <c r="L438" i="52"/>
  <c r="L437" i="52"/>
  <c r="L436" i="52"/>
  <c r="L435" i="52"/>
  <c r="L434" i="52"/>
  <c r="L433" i="52"/>
  <c r="L432" i="52"/>
  <c r="L431" i="52"/>
  <c r="L430" i="52"/>
  <c r="L429" i="52"/>
  <c r="L428" i="52"/>
  <c r="L427" i="52"/>
  <c r="L426" i="52"/>
  <c r="L425" i="52"/>
  <c r="L424" i="52"/>
  <c r="L423" i="52"/>
  <c r="L422" i="52"/>
  <c r="L421" i="52"/>
  <c r="L420" i="52"/>
  <c r="L419" i="52"/>
  <c r="L418" i="52"/>
  <c r="L417" i="52"/>
  <c r="L416" i="52"/>
  <c r="L415" i="52"/>
  <c r="L414" i="52"/>
  <c r="L413" i="52"/>
  <c r="L412" i="52"/>
  <c r="L411" i="52"/>
  <c r="L410" i="52"/>
  <c r="L409" i="52"/>
  <c r="L408" i="52"/>
  <c r="L407" i="52"/>
  <c r="L406" i="52"/>
  <c r="L405" i="52"/>
  <c r="L404" i="52"/>
  <c r="L403" i="52"/>
  <c r="L402" i="52"/>
  <c r="L401" i="52"/>
  <c r="L400" i="52"/>
  <c r="L399" i="52"/>
  <c r="L398" i="52"/>
  <c r="L397" i="52"/>
  <c r="L396" i="52"/>
  <c r="L395" i="52"/>
  <c r="L394" i="52"/>
  <c r="L393" i="52"/>
  <c r="L392" i="52"/>
  <c r="L391" i="52"/>
  <c r="L390" i="52"/>
  <c r="L389" i="52"/>
  <c r="L388" i="52"/>
  <c r="L387" i="52"/>
  <c r="L386" i="52"/>
  <c r="L385" i="52"/>
  <c r="L384" i="52"/>
  <c r="L383" i="52"/>
  <c r="L382" i="52"/>
  <c r="L381" i="52"/>
  <c r="L380" i="52"/>
  <c r="L379" i="52"/>
  <c r="L378" i="52"/>
  <c r="L377" i="52"/>
  <c r="L376" i="52"/>
  <c r="L375" i="52"/>
  <c r="L374" i="52"/>
  <c r="L373" i="52"/>
  <c r="L372" i="52"/>
  <c r="L371" i="52"/>
  <c r="L370" i="52"/>
  <c r="L369" i="52"/>
  <c r="L368" i="52"/>
  <c r="L367" i="52"/>
  <c r="L366" i="52"/>
  <c r="L365" i="52"/>
  <c r="L364" i="52"/>
  <c r="L363" i="52"/>
  <c r="L362" i="52"/>
  <c r="L361" i="52"/>
  <c r="L360" i="52"/>
  <c r="L359" i="52"/>
  <c r="L358" i="52"/>
  <c r="L357" i="52"/>
  <c r="L356" i="52"/>
  <c r="L355" i="52"/>
  <c r="L354" i="52"/>
  <c r="L353" i="52"/>
  <c r="L352" i="52"/>
  <c r="L351" i="52"/>
  <c r="L350" i="52"/>
  <c r="L349" i="52"/>
  <c r="L348" i="52"/>
  <c r="L347" i="52"/>
  <c r="L346" i="52"/>
  <c r="L345" i="52"/>
  <c r="L344" i="52"/>
  <c r="L343" i="52"/>
  <c r="L342" i="52"/>
  <c r="L341" i="52"/>
  <c r="L340" i="52"/>
  <c r="L339" i="52"/>
  <c r="L338" i="52"/>
  <c r="L337" i="52"/>
  <c r="L336" i="52"/>
  <c r="L335" i="52"/>
  <c r="L334" i="52"/>
  <c r="L333" i="52"/>
  <c r="L332" i="52"/>
  <c r="L331" i="52"/>
  <c r="L330" i="52"/>
  <c r="L329" i="52"/>
  <c r="L328" i="52"/>
  <c r="L327" i="52"/>
  <c r="L326" i="52"/>
  <c r="L325" i="52"/>
  <c r="L324" i="52"/>
  <c r="L323" i="52"/>
  <c r="L322" i="52"/>
  <c r="L321" i="52"/>
  <c r="L320" i="52"/>
  <c r="L319" i="52"/>
  <c r="L318" i="52"/>
  <c r="L317" i="52"/>
  <c r="L316" i="52"/>
  <c r="L315" i="52"/>
  <c r="L314" i="52"/>
  <c r="L313" i="52"/>
  <c r="L312" i="52"/>
  <c r="L311" i="52"/>
  <c r="L310" i="52"/>
  <c r="L309" i="52"/>
  <c r="L308" i="52"/>
  <c r="L307" i="52"/>
  <c r="L306" i="52"/>
  <c r="L305" i="52"/>
  <c r="L304" i="52"/>
  <c r="L303" i="52"/>
  <c r="L302" i="52"/>
  <c r="L301" i="52"/>
  <c r="L300" i="52"/>
  <c r="L299" i="52"/>
  <c r="L298" i="52"/>
  <c r="L297" i="52"/>
  <c r="L296" i="52"/>
  <c r="L295" i="52"/>
  <c r="L294" i="52"/>
  <c r="L293" i="52"/>
  <c r="L292" i="52"/>
  <c r="L291" i="52"/>
  <c r="L290" i="52"/>
  <c r="L289" i="52"/>
  <c r="L288" i="52"/>
  <c r="L287" i="52"/>
  <c r="L286" i="52"/>
  <c r="L285" i="52"/>
  <c r="L284" i="52"/>
  <c r="L283" i="52"/>
  <c r="L282" i="52"/>
  <c r="L281" i="52"/>
  <c r="L280" i="52"/>
  <c r="L279" i="52"/>
  <c r="L278" i="52"/>
  <c r="L277" i="52"/>
  <c r="L276" i="52"/>
  <c r="L275" i="52"/>
  <c r="L274" i="52"/>
  <c r="L273" i="52"/>
  <c r="L272" i="52"/>
  <c r="L271" i="52"/>
  <c r="L270" i="52"/>
  <c r="L269" i="52"/>
  <c r="L268" i="52"/>
  <c r="L267" i="52"/>
  <c r="L266" i="52"/>
  <c r="L265" i="52"/>
  <c r="L264" i="52"/>
  <c r="L263" i="52"/>
  <c r="L262" i="52"/>
  <c r="L261" i="52"/>
  <c r="L260" i="52"/>
  <c r="L259" i="52"/>
  <c r="L258" i="52"/>
  <c r="L257" i="52"/>
  <c r="L256" i="52"/>
  <c r="L255" i="52"/>
  <c r="L254" i="52"/>
  <c r="L253" i="52"/>
  <c r="L252" i="52"/>
  <c r="L251" i="52"/>
  <c r="L250" i="52"/>
  <c r="L249" i="52"/>
  <c r="L248" i="52"/>
  <c r="L247" i="52"/>
  <c r="L246" i="52"/>
  <c r="L245" i="52"/>
  <c r="L244" i="52"/>
  <c r="L243" i="52"/>
  <c r="L242" i="52"/>
  <c r="L241" i="52"/>
  <c r="L240" i="52"/>
  <c r="L239" i="52"/>
  <c r="L238" i="52"/>
  <c r="L237" i="52"/>
  <c r="L236" i="52"/>
  <c r="L235" i="52"/>
  <c r="L234" i="52"/>
  <c r="L233" i="52"/>
  <c r="L232" i="52"/>
  <c r="L231" i="52"/>
  <c r="L230" i="52"/>
  <c r="L229" i="52"/>
  <c r="L228" i="52"/>
  <c r="L227" i="52"/>
  <c r="L226" i="52"/>
  <c r="L225" i="52"/>
  <c r="L224" i="52"/>
  <c r="L223" i="52"/>
  <c r="L222" i="52"/>
  <c r="L221" i="52"/>
  <c r="L220" i="52"/>
  <c r="L219" i="52"/>
  <c r="L218" i="52"/>
  <c r="L217" i="52"/>
  <c r="L216" i="52"/>
  <c r="L215" i="52"/>
  <c r="L214" i="52"/>
  <c r="L213" i="52"/>
  <c r="L212" i="52"/>
  <c r="L211" i="52"/>
  <c r="L210" i="52"/>
  <c r="L209" i="52"/>
  <c r="L208" i="52"/>
  <c r="L207" i="52"/>
  <c r="L206" i="52"/>
  <c r="L205" i="52"/>
  <c r="L204" i="52"/>
  <c r="L203" i="52"/>
  <c r="L202" i="52"/>
  <c r="L201" i="52"/>
  <c r="L200" i="52"/>
  <c r="L199" i="52"/>
  <c r="L198" i="52"/>
  <c r="L197" i="52"/>
  <c r="L196" i="52"/>
  <c r="L195" i="52"/>
  <c r="L194" i="52"/>
  <c r="L193" i="52"/>
  <c r="L192" i="52"/>
  <c r="L191" i="52"/>
  <c r="L190" i="52"/>
  <c r="L189" i="52"/>
  <c r="L188" i="52"/>
  <c r="L187" i="52"/>
  <c r="L186" i="52"/>
  <c r="L185" i="52"/>
  <c r="L184" i="52"/>
  <c r="L183" i="52"/>
  <c r="L182" i="52"/>
  <c r="L181" i="52"/>
  <c r="L180" i="52"/>
  <c r="L179" i="52"/>
  <c r="L178" i="52"/>
  <c r="L177" i="52"/>
  <c r="L176" i="52"/>
  <c r="L175" i="52"/>
  <c r="L174" i="52"/>
  <c r="L173" i="52"/>
  <c r="L172" i="52"/>
  <c r="L171" i="52"/>
  <c r="L170" i="52"/>
  <c r="L169" i="52"/>
  <c r="L168" i="52"/>
  <c r="L167" i="52"/>
  <c r="L166" i="52"/>
  <c r="L165" i="52"/>
  <c r="L164" i="52"/>
  <c r="L163" i="52"/>
  <c r="L162" i="52"/>
  <c r="L161" i="52"/>
  <c r="L160" i="52"/>
  <c r="L159" i="52"/>
  <c r="L158" i="52"/>
  <c r="L157" i="52"/>
  <c r="L156" i="52"/>
  <c r="L155" i="52"/>
  <c r="L154" i="52"/>
  <c r="L153" i="52"/>
  <c r="L152" i="52"/>
  <c r="L151" i="52"/>
  <c r="L150" i="52"/>
  <c r="L149" i="52"/>
  <c r="L148" i="52"/>
  <c r="L147" i="52"/>
  <c r="L146" i="52"/>
  <c r="L145" i="52"/>
  <c r="L144" i="52"/>
  <c r="L143" i="52"/>
  <c r="L142" i="52"/>
  <c r="L141" i="52"/>
  <c r="L140" i="52"/>
  <c r="L139" i="52"/>
  <c r="L138" i="52"/>
  <c r="L137" i="52"/>
  <c r="L136" i="52"/>
  <c r="L135" i="52"/>
  <c r="L134" i="52"/>
  <c r="L133" i="52"/>
  <c r="L132" i="52"/>
  <c r="L131" i="52"/>
  <c r="L130" i="52"/>
  <c r="L129" i="52"/>
  <c r="L128" i="52"/>
  <c r="L127" i="52"/>
  <c r="L126" i="52"/>
  <c r="L125" i="52"/>
  <c r="L124" i="52"/>
  <c r="L123" i="52"/>
  <c r="L122" i="52"/>
  <c r="L121" i="52"/>
  <c r="L120" i="52"/>
  <c r="L119" i="52"/>
  <c r="L118" i="52"/>
  <c r="L117" i="52"/>
  <c r="L116" i="52"/>
  <c r="L115" i="52"/>
  <c r="L114" i="52"/>
  <c r="L113" i="52"/>
  <c r="L112" i="52"/>
  <c r="L111" i="52"/>
  <c r="L110" i="52"/>
  <c r="L109" i="52"/>
  <c r="L108" i="52"/>
  <c r="L107" i="52"/>
  <c r="L106" i="52"/>
  <c r="L105" i="52"/>
  <c r="L104" i="52"/>
  <c r="L103" i="52"/>
  <c r="L102" i="52"/>
  <c r="L101" i="52"/>
  <c r="L100" i="52"/>
  <c r="L99" i="52"/>
  <c r="L98" i="52"/>
  <c r="L97" i="52"/>
  <c r="L96" i="52"/>
  <c r="L95" i="52"/>
  <c r="L94" i="52"/>
  <c r="L93" i="52"/>
  <c r="L92" i="52"/>
  <c r="L91" i="52"/>
  <c r="L90" i="52"/>
  <c r="L89" i="52"/>
  <c r="L88" i="52"/>
  <c r="L87" i="52"/>
  <c r="L86" i="52"/>
  <c r="L85" i="52"/>
  <c r="L84" i="52"/>
  <c r="L83" i="52"/>
  <c r="L82" i="52"/>
  <c r="L81" i="52"/>
  <c r="L80" i="52"/>
  <c r="L79" i="52"/>
  <c r="L78" i="52"/>
  <c r="L77" i="52"/>
  <c r="L76" i="52"/>
  <c r="L75" i="52"/>
  <c r="L74" i="52"/>
  <c r="L73" i="52"/>
  <c r="L72" i="52"/>
  <c r="L71" i="52"/>
  <c r="L70" i="52"/>
  <c r="L69" i="52"/>
  <c r="L68" i="52"/>
  <c r="L67" i="52"/>
  <c r="L66" i="52"/>
  <c r="L65" i="52"/>
  <c r="L64" i="52"/>
  <c r="L63" i="52"/>
  <c r="L62" i="52"/>
  <c r="L61" i="52"/>
  <c r="L60" i="52"/>
  <c r="L59" i="52"/>
  <c r="L58" i="52"/>
  <c r="L57" i="52"/>
  <c r="L56" i="52"/>
  <c r="L55" i="52"/>
  <c r="L54" i="52"/>
  <c r="L53" i="52"/>
  <c r="L52" i="52"/>
  <c r="L51" i="52"/>
  <c r="L50" i="52"/>
  <c r="L49" i="52"/>
  <c r="L48" i="52"/>
  <c r="L47" i="52"/>
  <c r="L46" i="52"/>
  <c r="L45" i="52"/>
  <c r="L44" i="52"/>
  <c r="L43" i="52"/>
  <c r="L42" i="52"/>
  <c r="L41" i="52"/>
  <c r="L40" i="52"/>
  <c r="L39" i="52"/>
  <c r="L38" i="52"/>
  <c r="L37" i="52"/>
  <c r="L36" i="52"/>
  <c r="L35" i="52"/>
  <c r="L34" i="52"/>
  <c r="L33" i="52"/>
  <c r="L32" i="52"/>
  <c r="L31" i="52"/>
  <c r="L30" i="52"/>
  <c r="L29" i="52"/>
  <c r="L28" i="52"/>
  <c r="L27" i="52"/>
  <c r="L26" i="52"/>
  <c r="L25" i="52"/>
  <c r="L24" i="52"/>
  <c r="L23" i="52"/>
  <c r="L22" i="52"/>
  <c r="L21" i="52"/>
  <c r="L20" i="52"/>
  <c r="L19" i="52"/>
  <c r="L18" i="52"/>
  <c r="L514" i="7"/>
  <c r="L513" i="7"/>
  <c r="L512" i="7"/>
  <c r="L511" i="7"/>
  <c r="L510" i="7"/>
  <c r="L509" i="7"/>
  <c r="L508" i="7"/>
  <c r="L507" i="7"/>
  <c r="L506" i="7"/>
  <c r="L505" i="7"/>
  <c r="L504" i="7"/>
  <c r="L503" i="7"/>
  <c r="L502" i="7"/>
  <c r="L501" i="7"/>
  <c r="L500" i="7"/>
  <c r="L499" i="7"/>
  <c r="L498" i="7"/>
  <c r="L497" i="7"/>
  <c r="L496" i="7"/>
  <c r="L495" i="7"/>
  <c r="L494" i="7"/>
  <c r="L493" i="7"/>
  <c r="L492" i="7"/>
  <c r="L491" i="7"/>
  <c r="L490" i="7"/>
  <c r="L489" i="7"/>
  <c r="L488" i="7"/>
  <c r="L487" i="7"/>
  <c r="L486" i="7"/>
  <c r="L485" i="7"/>
  <c r="L484" i="7"/>
  <c r="L483" i="7"/>
  <c r="L482" i="7"/>
  <c r="L481" i="7"/>
  <c r="L480" i="7"/>
  <c r="L479" i="7"/>
  <c r="L478" i="7"/>
  <c r="L477" i="7"/>
  <c r="L476" i="7"/>
  <c r="L475" i="7"/>
  <c r="L474" i="7"/>
  <c r="L473" i="7"/>
  <c r="L472" i="7"/>
  <c r="L471" i="7"/>
  <c r="L470" i="7"/>
  <c r="L469" i="7"/>
  <c r="L468" i="7"/>
  <c r="L467" i="7"/>
  <c r="L466" i="7"/>
  <c r="L465" i="7"/>
  <c r="L464" i="7"/>
  <c r="L463" i="7"/>
  <c r="L462" i="7"/>
  <c r="L461" i="7"/>
  <c r="L460" i="7"/>
  <c r="L459" i="7"/>
  <c r="L458" i="7"/>
  <c r="L457" i="7"/>
  <c r="L456" i="7"/>
  <c r="L455" i="7"/>
  <c r="L454" i="7"/>
  <c r="L453" i="7"/>
  <c r="L452" i="7"/>
  <c r="L451" i="7"/>
  <c r="L450" i="7"/>
  <c r="L449" i="7"/>
  <c r="L448" i="7"/>
  <c r="L447" i="7"/>
  <c r="L446" i="7"/>
  <c r="L445" i="7"/>
  <c r="L444" i="7"/>
  <c r="L443" i="7"/>
  <c r="L442" i="7"/>
  <c r="L441" i="7"/>
  <c r="L440" i="7"/>
  <c r="L439" i="7"/>
  <c r="L438" i="7"/>
  <c r="L437" i="7"/>
  <c r="L436" i="7"/>
  <c r="L435" i="7"/>
  <c r="L434" i="7"/>
  <c r="L433" i="7"/>
  <c r="L432" i="7"/>
  <c r="L431" i="7"/>
  <c r="L430" i="7"/>
  <c r="L429" i="7"/>
  <c r="L428" i="7"/>
  <c r="L427" i="7"/>
  <c r="L426" i="7"/>
  <c r="L425" i="7"/>
  <c r="L424" i="7"/>
  <c r="L423" i="7"/>
  <c r="L422" i="7"/>
  <c r="L421" i="7"/>
  <c r="L420" i="7"/>
  <c r="L419" i="7"/>
  <c r="L418" i="7"/>
  <c r="L417" i="7"/>
  <c r="L416" i="7"/>
  <c r="L415" i="7"/>
  <c r="L414" i="7"/>
  <c r="L413" i="7"/>
  <c r="L412" i="7"/>
  <c r="L411" i="7"/>
  <c r="L410" i="7"/>
  <c r="L409" i="7"/>
  <c r="L408" i="7"/>
  <c r="L407" i="7"/>
  <c r="L406" i="7"/>
  <c r="L405" i="7"/>
  <c r="L404" i="7"/>
  <c r="L403" i="7"/>
  <c r="L402" i="7"/>
  <c r="L401" i="7"/>
  <c r="L400" i="7"/>
  <c r="L399" i="7"/>
  <c r="L398" i="7"/>
  <c r="L397" i="7"/>
  <c r="L396" i="7"/>
  <c r="L395" i="7"/>
  <c r="L394" i="7"/>
  <c r="L393" i="7"/>
  <c r="L392" i="7"/>
  <c r="L391" i="7"/>
  <c r="L390" i="7"/>
  <c r="L389" i="7"/>
  <c r="L388" i="7"/>
  <c r="L387" i="7"/>
  <c r="L386" i="7"/>
  <c r="L385" i="7"/>
  <c r="L384" i="7"/>
  <c r="L383" i="7"/>
  <c r="L382" i="7"/>
  <c r="L381" i="7"/>
  <c r="L380" i="7"/>
  <c r="L379" i="7"/>
  <c r="L378" i="7"/>
  <c r="L377" i="7"/>
  <c r="L376" i="7"/>
  <c r="L375" i="7"/>
  <c r="L374" i="7"/>
  <c r="L373" i="7"/>
  <c r="L372" i="7"/>
  <c r="L371" i="7"/>
  <c r="L370" i="7"/>
  <c r="L369" i="7"/>
  <c r="L368" i="7"/>
  <c r="L367" i="7"/>
  <c r="L366" i="7"/>
  <c r="L365" i="7"/>
  <c r="L364" i="7"/>
  <c r="L363" i="7"/>
  <c r="L362" i="7"/>
  <c r="L361" i="7"/>
  <c r="L360" i="7"/>
  <c r="L359" i="7"/>
  <c r="L358" i="7"/>
  <c r="L357" i="7"/>
  <c r="L356" i="7"/>
  <c r="L355" i="7"/>
  <c r="L354" i="7"/>
  <c r="L353" i="7"/>
  <c r="L352" i="7"/>
  <c r="L351" i="7"/>
  <c r="L350" i="7"/>
  <c r="L349" i="7"/>
  <c r="L348" i="7"/>
  <c r="L347" i="7"/>
  <c r="L346" i="7"/>
  <c r="L345" i="7"/>
  <c r="L344" i="7"/>
  <c r="L343" i="7"/>
  <c r="L342" i="7"/>
  <c r="L341" i="7"/>
  <c r="L340" i="7"/>
  <c r="L339" i="7"/>
  <c r="L338" i="7"/>
  <c r="L337" i="7"/>
  <c r="L336" i="7"/>
  <c r="L335" i="7"/>
  <c r="L334" i="7"/>
  <c r="L333" i="7"/>
  <c r="L332" i="7"/>
  <c r="L331" i="7"/>
  <c r="L330" i="7"/>
  <c r="L329" i="7"/>
  <c r="L328" i="7"/>
  <c r="L327" i="7"/>
  <c r="L326" i="7"/>
  <c r="L325" i="7"/>
  <c r="L324" i="7"/>
  <c r="L323" i="7"/>
  <c r="L322" i="7"/>
  <c r="L321" i="7"/>
  <c r="L320" i="7"/>
  <c r="L319" i="7"/>
  <c r="L318" i="7"/>
  <c r="L317" i="7"/>
  <c r="L316" i="7"/>
  <c r="L315" i="7"/>
  <c r="L314" i="7"/>
  <c r="L313" i="7"/>
  <c r="L312" i="7"/>
  <c r="L311" i="7"/>
  <c r="L310" i="7"/>
  <c r="L309" i="7"/>
  <c r="L308" i="7"/>
  <c r="L307" i="7"/>
  <c r="L306" i="7"/>
  <c r="L305" i="7"/>
  <c r="L304" i="7"/>
  <c r="L303" i="7"/>
  <c r="L302" i="7"/>
  <c r="L301" i="7"/>
  <c r="L300" i="7"/>
  <c r="L299" i="7"/>
  <c r="L298" i="7"/>
  <c r="L297" i="7"/>
  <c r="L296" i="7"/>
  <c r="L295" i="7"/>
  <c r="L294" i="7"/>
  <c r="L293" i="7"/>
  <c r="L292" i="7"/>
  <c r="L291" i="7"/>
  <c r="L290" i="7"/>
  <c r="L289" i="7"/>
  <c r="L288" i="7"/>
  <c r="L287" i="7"/>
  <c r="L286" i="7"/>
  <c r="L285" i="7"/>
  <c r="L284" i="7"/>
  <c r="L283" i="7"/>
  <c r="L282" i="7"/>
  <c r="L281" i="7"/>
  <c r="L280" i="7"/>
  <c r="L279" i="7"/>
  <c r="L278" i="7"/>
  <c r="L277" i="7"/>
  <c r="L276" i="7"/>
  <c r="L275" i="7"/>
  <c r="L274" i="7"/>
  <c r="L273" i="7"/>
  <c r="L272" i="7"/>
  <c r="L271" i="7"/>
  <c r="L270" i="7"/>
  <c r="L269" i="7"/>
  <c r="L268" i="7"/>
  <c r="L267" i="7"/>
  <c r="L266" i="7"/>
  <c r="L265" i="7"/>
  <c r="L264" i="7"/>
  <c r="L263" i="7"/>
  <c r="L262" i="7"/>
  <c r="L261" i="7"/>
  <c r="L260" i="7"/>
  <c r="L259" i="7"/>
  <c r="L258" i="7"/>
  <c r="L257" i="7"/>
  <c r="L256" i="7"/>
  <c r="L255" i="7"/>
  <c r="L254" i="7"/>
  <c r="L253" i="7"/>
  <c r="L252" i="7"/>
  <c r="L251" i="7"/>
  <c r="L250" i="7"/>
  <c r="L249" i="7"/>
  <c r="L248" i="7"/>
  <c r="L247" i="7"/>
  <c r="L246" i="7"/>
  <c r="L245" i="7"/>
  <c r="L244" i="7"/>
  <c r="L243" i="7"/>
  <c r="L242" i="7"/>
  <c r="L241" i="7"/>
  <c r="L240" i="7"/>
  <c r="L239" i="7"/>
  <c r="L238" i="7"/>
  <c r="L237" i="7"/>
  <c r="L236" i="7"/>
  <c r="L235" i="7"/>
  <c r="L234" i="7"/>
  <c r="L233" i="7"/>
  <c r="L232" i="7"/>
  <c r="L231" i="7"/>
  <c r="L230" i="7"/>
  <c r="L229" i="7"/>
  <c r="L228" i="7"/>
  <c r="L227" i="7"/>
  <c r="L226" i="7"/>
  <c r="L225" i="7"/>
  <c r="L224" i="7"/>
  <c r="L223" i="7"/>
  <c r="L222" i="7"/>
  <c r="L221" i="7"/>
  <c r="L220" i="7"/>
  <c r="L219" i="7"/>
  <c r="L218" i="7"/>
  <c r="L217" i="7"/>
  <c r="L216" i="7"/>
  <c r="L215" i="7"/>
  <c r="L214" i="7"/>
  <c r="L213" i="7"/>
  <c r="L212" i="7"/>
  <c r="L211" i="7"/>
  <c r="L210" i="7"/>
  <c r="L209" i="7"/>
  <c r="L208" i="7"/>
  <c r="L207" i="7"/>
  <c r="L206" i="7"/>
  <c r="L205" i="7"/>
  <c r="L204" i="7"/>
  <c r="L203" i="7"/>
  <c r="L202" i="7"/>
  <c r="L201" i="7"/>
  <c r="L200" i="7"/>
  <c r="L199" i="7"/>
  <c r="L198" i="7"/>
  <c r="L197" i="7"/>
  <c r="L196" i="7"/>
  <c r="L195" i="7"/>
  <c r="L194" i="7"/>
  <c r="L193" i="7"/>
  <c r="L192" i="7"/>
  <c r="L191" i="7"/>
  <c r="L190" i="7"/>
  <c r="L189" i="7"/>
  <c r="L188" i="7"/>
  <c r="L187" i="7"/>
  <c r="L186" i="7"/>
  <c r="L185" i="7"/>
  <c r="L184" i="7"/>
  <c r="L183" i="7"/>
  <c r="L182" i="7"/>
  <c r="L181" i="7"/>
  <c r="L180" i="7"/>
  <c r="L179" i="7"/>
  <c r="L178" i="7"/>
  <c r="L177" i="7"/>
  <c r="L176" i="7"/>
  <c r="L175" i="7"/>
  <c r="L174" i="7"/>
  <c r="L173" i="7"/>
  <c r="L172" i="7"/>
  <c r="L171" i="7"/>
  <c r="L170" i="7"/>
  <c r="L169" i="7"/>
  <c r="L168" i="7"/>
  <c r="L167" i="7"/>
  <c r="L166" i="7"/>
  <c r="L165" i="7"/>
  <c r="L164" i="7"/>
  <c r="L163" i="7"/>
  <c r="L162" i="7"/>
  <c r="L161" i="7"/>
  <c r="L160" i="7"/>
  <c r="L159" i="7"/>
  <c r="L158" i="7"/>
  <c r="L157" i="7"/>
  <c r="L156" i="7"/>
  <c r="L155" i="7"/>
  <c r="L154" i="7"/>
  <c r="L153" i="7"/>
  <c r="L152" i="7"/>
  <c r="L151" i="7"/>
  <c r="L150" i="7"/>
  <c r="L149" i="7"/>
  <c r="L148" i="7"/>
  <c r="L147" i="7"/>
  <c r="L146" i="7"/>
  <c r="L145" i="7"/>
  <c r="L144" i="7"/>
  <c r="L143" i="7"/>
  <c r="L142" i="7"/>
  <c r="L141" i="7"/>
  <c r="L140" i="7"/>
  <c r="L139" i="7"/>
  <c r="L138" i="7"/>
  <c r="L137" i="7"/>
  <c r="L136" i="7"/>
  <c r="L135" i="7"/>
  <c r="L134" i="7"/>
  <c r="L133" i="7"/>
  <c r="L132" i="7"/>
  <c r="L131" i="7"/>
  <c r="L130" i="7"/>
  <c r="L129" i="7"/>
  <c r="L128" i="7"/>
  <c r="L127" i="7"/>
  <c r="L126" i="7"/>
  <c r="L125" i="7"/>
  <c r="L124" i="7"/>
  <c r="L123" i="7"/>
  <c r="L122" i="7"/>
  <c r="L121" i="7"/>
  <c r="L120" i="7"/>
  <c r="L119" i="7"/>
  <c r="L118" i="7"/>
  <c r="L117" i="7"/>
  <c r="L116" i="7"/>
  <c r="L115" i="7"/>
  <c r="L114" i="7"/>
  <c r="L113" i="7"/>
  <c r="L112" i="7"/>
  <c r="L111" i="7"/>
  <c r="L110" i="7"/>
  <c r="L109" i="7"/>
  <c r="L108" i="7"/>
  <c r="L107" i="7"/>
  <c r="L106" i="7"/>
  <c r="L105" i="7"/>
  <c r="L104" i="7"/>
  <c r="L103" i="7"/>
  <c r="L102" i="7"/>
  <c r="L101" i="7"/>
  <c r="L100" i="7"/>
  <c r="L99" i="7"/>
  <c r="L98" i="7"/>
  <c r="L97" i="7"/>
  <c r="L96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514" i="51"/>
  <c r="L513" i="51"/>
  <c r="L512" i="51"/>
  <c r="L511" i="51"/>
  <c r="L510" i="51"/>
  <c r="L509" i="51"/>
  <c r="L508" i="51"/>
  <c r="L507" i="51"/>
  <c r="L506" i="51"/>
  <c r="L505" i="51"/>
  <c r="L504" i="51"/>
  <c r="L503" i="51"/>
  <c r="L502" i="51"/>
  <c r="L501" i="51"/>
  <c r="L500" i="51"/>
  <c r="L499" i="51"/>
  <c r="L498" i="51"/>
  <c r="L497" i="51"/>
  <c r="L496" i="51"/>
  <c r="L495" i="51"/>
  <c r="L494" i="51"/>
  <c r="L493" i="51"/>
  <c r="L492" i="51"/>
  <c r="L491" i="51"/>
  <c r="L490" i="51"/>
  <c r="L489" i="51"/>
  <c r="L488" i="51"/>
  <c r="L487" i="51"/>
  <c r="L486" i="51"/>
  <c r="L485" i="51"/>
  <c r="L484" i="51"/>
  <c r="L483" i="51"/>
  <c r="L482" i="51"/>
  <c r="L481" i="51"/>
  <c r="L480" i="51"/>
  <c r="L479" i="51"/>
  <c r="L478" i="51"/>
  <c r="L477" i="51"/>
  <c r="L476" i="51"/>
  <c r="L475" i="51"/>
  <c r="L474" i="51"/>
  <c r="L473" i="51"/>
  <c r="L472" i="51"/>
  <c r="L471" i="51"/>
  <c r="L470" i="51"/>
  <c r="L469" i="51"/>
  <c r="L468" i="51"/>
  <c r="L467" i="51"/>
  <c r="L466" i="51"/>
  <c r="L465" i="51"/>
  <c r="L464" i="51"/>
  <c r="L463" i="51"/>
  <c r="L462" i="51"/>
  <c r="L461" i="51"/>
  <c r="L460" i="51"/>
  <c r="L459" i="51"/>
  <c r="L458" i="51"/>
  <c r="L457" i="51"/>
  <c r="L456" i="51"/>
  <c r="L455" i="51"/>
  <c r="L454" i="51"/>
  <c r="L453" i="51"/>
  <c r="L452" i="51"/>
  <c r="L451" i="51"/>
  <c r="L450" i="51"/>
  <c r="L449" i="51"/>
  <c r="L448" i="51"/>
  <c r="L447" i="51"/>
  <c r="L446" i="51"/>
  <c r="L445" i="51"/>
  <c r="L444" i="51"/>
  <c r="L443" i="51"/>
  <c r="L442" i="51"/>
  <c r="L441" i="51"/>
  <c r="L440" i="51"/>
  <c r="L439" i="51"/>
  <c r="L438" i="51"/>
  <c r="L437" i="51"/>
  <c r="L436" i="51"/>
  <c r="L435" i="51"/>
  <c r="L434" i="51"/>
  <c r="L433" i="51"/>
  <c r="L432" i="51"/>
  <c r="L431" i="51"/>
  <c r="L430" i="51"/>
  <c r="L429" i="51"/>
  <c r="L428" i="51"/>
  <c r="L427" i="51"/>
  <c r="L426" i="51"/>
  <c r="L425" i="51"/>
  <c r="L424" i="51"/>
  <c r="L423" i="51"/>
  <c r="L422" i="51"/>
  <c r="L421" i="51"/>
  <c r="L420" i="51"/>
  <c r="L419" i="51"/>
  <c r="L418" i="51"/>
  <c r="L417" i="51"/>
  <c r="L416" i="51"/>
  <c r="L415" i="51"/>
  <c r="L414" i="51"/>
  <c r="L413" i="51"/>
  <c r="L412" i="51"/>
  <c r="L411" i="51"/>
  <c r="L410" i="51"/>
  <c r="L409" i="51"/>
  <c r="L408" i="51"/>
  <c r="L407" i="51"/>
  <c r="L406" i="51"/>
  <c r="L405" i="51"/>
  <c r="L404" i="51"/>
  <c r="L403" i="51"/>
  <c r="L402" i="51"/>
  <c r="L401" i="51"/>
  <c r="L400" i="51"/>
  <c r="L399" i="51"/>
  <c r="L398" i="51"/>
  <c r="L397" i="51"/>
  <c r="L396" i="51"/>
  <c r="L395" i="51"/>
  <c r="L394" i="51"/>
  <c r="L393" i="51"/>
  <c r="L392" i="51"/>
  <c r="L391" i="51"/>
  <c r="L390" i="51"/>
  <c r="L389" i="51"/>
  <c r="L388" i="51"/>
  <c r="L387" i="51"/>
  <c r="L386" i="51"/>
  <c r="L385" i="51"/>
  <c r="L384" i="51"/>
  <c r="L383" i="51"/>
  <c r="L382" i="51"/>
  <c r="L381" i="51"/>
  <c r="L380" i="51"/>
  <c r="L379" i="51"/>
  <c r="L378" i="51"/>
  <c r="L377" i="51"/>
  <c r="L376" i="51"/>
  <c r="L375" i="51"/>
  <c r="L374" i="51"/>
  <c r="L373" i="51"/>
  <c r="L372" i="51"/>
  <c r="L371" i="51"/>
  <c r="L370" i="51"/>
  <c r="L369" i="51"/>
  <c r="L368" i="51"/>
  <c r="L367" i="51"/>
  <c r="L366" i="51"/>
  <c r="L365" i="51"/>
  <c r="L364" i="51"/>
  <c r="L363" i="51"/>
  <c r="L362" i="51"/>
  <c r="L361" i="51"/>
  <c r="L360" i="51"/>
  <c r="L359" i="51"/>
  <c r="L358" i="51"/>
  <c r="L357" i="51"/>
  <c r="L356" i="51"/>
  <c r="L355" i="51"/>
  <c r="L354" i="51"/>
  <c r="L353" i="51"/>
  <c r="L352" i="51"/>
  <c r="L351" i="51"/>
  <c r="L350" i="51"/>
  <c r="L349" i="51"/>
  <c r="L348" i="51"/>
  <c r="L347" i="51"/>
  <c r="L346" i="51"/>
  <c r="L345" i="51"/>
  <c r="L344" i="51"/>
  <c r="L343" i="51"/>
  <c r="L342" i="51"/>
  <c r="L341" i="51"/>
  <c r="L340" i="51"/>
  <c r="L339" i="51"/>
  <c r="L338" i="51"/>
  <c r="L337" i="51"/>
  <c r="L336" i="51"/>
  <c r="L335" i="51"/>
  <c r="L334" i="51"/>
  <c r="L333" i="51"/>
  <c r="L332" i="51"/>
  <c r="L331" i="51"/>
  <c r="L330" i="51"/>
  <c r="L329" i="51"/>
  <c r="L328" i="51"/>
  <c r="L327" i="51"/>
  <c r="L326" i="51"/>
  <c r="L325" i="51"/>
  <c r="L324" i="51"/>
  <c r="L323" i="51"/>
  <c r="L322" i="51"/>
  <c r="L321" i="51"/>
  <c r="L320" i="51"/>
  <c r="L319" i="51"/>
  <c r="L318" i="51"/>
  <c r="L317" i="51"/>
  <c r="L316" i="51"/>
  <c r="L315" i="51"/>
  <c r="L314" i="51"/>
  <c r="L313" i="51"/>
  <c r="L312" i="51"/>
  <c r="L311" i="51"/>
  <c r="L310" i="51"/>
  <c r="L309" i="51"/>
  <c r="L308" i="51"/>
  <c r="L307" i="51"/>
  <c r="L306" i="51"/>
  <c r="L305" i="51"/>
  <c r="L304" i="51"/>
  <c r="L303" i="51"/>
  <c r="L302" i="51"/>
  <c r="L301" i="51"/>
  <c r="L300" i="51"/>
  <c r="L299" i="51"/>
  <c r="L298" i="51"/>
  <c r="L297" i="51"/>
  <c r="L296" i="51"/>
  <c r="L295" i="51"/>
  <c r="L294" i="51"/>
  <c r="L293" i="51"/>
  <c r="L292" i="51"/>
  <c r="L291" i="51"/>
  <c r="L290" i="51"/>
  <c r="L289" i="51"/>
  <c r="L288" i="51"/>
  <c r="L287" i="51"/>
  <c r="L286" i="51"/>
  <c r="L285" i="51"/>
  <c r="L284" i="51"/>
  <c r="L283" i="51"/>
  <c r="L282" i="51"/>
  <c r="L281" i="51"/>
  <c r="L280" i="51"/>
  <c r="L279" i="51"/>
  <c r="L278" i="51"/>
  <c r="L277" i="51"/>
  <c r="L276" i="51"/>
  <c r="L275" i="51"/>
  <c r="L274" i="51"/>
  <c r="L273" i="51"/>
  <c r="L272" i="51"/>
  <c r="L271" i="51"/>
  <c r="L270" i="51"/>
  <c r="L269" i="51"/>
  <c r="L268" i="51"/>
  <c r="L267" i="51"/>
  <c r="L266" i="51"/>
  <c r="L265" i="51"/>
  <c r="L264" i="51"/>
  <c r="L263" i="51"/>
  <c r="L262" i="51"/>
  <c r="L261" i="51"/>
  <c r="L260" i="51"/>
  <c r="L259" i="51"/>
  <c r="L258" i="51"/>
  <c r="L257" i="51"/>
  <c r="L256" i="51"/>
  <c r="L255" i="51"/>
  <c r="L254" i="51"/>
  <c r="L253" i="51"/>
  <c r="L252" i="51"/>
  <c r="L251" i="51"/>
  <c r="L250" i="51"/>
  <c r="L249" i="51"/>
  <c r="L248" i="51"/>
  <c r="L247" i="51"/>
  <c r="L246" i="51"/>
  <c r="L245" i="51"/>
  <c r="L244" i="51"/>
  <c r="L243" i="51"/>
  <c r="L242" i="51"/>
  <c r="L241" i="51"/>
  <c r="L240" i="51"/>
  <c r="L239" i="51"/>
  <c r="L238" i="51"/>
  <c r="L237" i="51"/>
  <c r="L236" i="51"/>
  <c r="L235" i="51"/>
  <c r="L234" i="51"/>
  <c r="L233" i="51"/>
  <c r="L232" i="51"/>
  <c r="L231" i="51"/>
  <c r="L230" i="51"/>
  <c r="L229" i="51"/>
  <c r="L228" i="51"/>
  <c r="L227" i="51"/>
  <c r="L226" i="51"/>
  <c r="L225" i="51"/>
  <c r="L224" i="51"/>
  <c r="L223" i="51"/>
  <c r="L222" i="51"/>
  <c r="L221" i="51"/>
  <c r="L220" i="51"/>
  <c r="L219" i="51"/>
  <c r="L218" i="51"/>
  <c r="L217" i="51"/>
  <c r="L216" i="51"/>
  <c r="L215" i="51"/>
  <c r="L214" i="51"/>
  <c r="L213" i="51"/>
  <c r="L212" i="51"/>
  <c r="L211" i="51"/>
  <c r="L210" i="51"/>
  <c r="L209" i="51"/>
  <c r="L208" i="51"/>
  <c r="L207" i="51"/>
  <c r="L206" i="51"/>
  <c r="L205" i="51"/>
  <c r="L204" i="51"/>
  <c r="L203" i="51"/>
  <c r="L202" i="51"/>
  <c r="L201" i="51"/>
  <c r="L200" i="51"/>
  <c r="L199" i="51"/>
  <c r="L198" i="51"/>
  <c r="L197" i="51"/>
  <c r="L196" i="51"/>
  <c r="L195" i="51"/>
  <c r="L194" i="51"/>
  <c r="L193" i="51"/>
  <c r="L192" i="51"/>
  <c r="L191" i="51"/>
  <c r="L190" i="51"/>
  <c r="L189" i="51"/>
  <c r="L188" i="51"/>
  <c r="L187" i="51"/>
  <c r="L186" i="51"/>
  <c r="L185" i="51"/>
  <c r="L184" i="51"/>
  <c r="L183" i="51"/>
  <c r="L182" i="51"/>
  <c r="L181" i="51"/>
  <c r="L180" i="51"/>
  <c r="L179" i="51"/>
  <c r="L178" i="51"/>
  <c r="L177" i="51"/>
  <c r="L176" i="51"/>
  <c r="L175" i="51"/>
  <c r="L174" i="51"/>
  <c r="L173" i="51"/>
  <c r="L172" i="51"/>
  <c r="L171" i="51"/>
  <c r="L170" i="51"/>
  <c r="L169" i="51"/>
  <c r="L168" i="51"/>
  <c r="L167" i="51"/>
  <c r="L166" i="51"/>
  <c r="L165" i="51"/>
  <c r="L164" i="51"/>
  <c r="L163" i="51"/>
  <c r="L162" i="51"/>
  <c r="L161" i="51"/>
  <c r="L160" i="51"/>
  <c r="L159" i="51"/>
  <c r="L158" i="51"/>
  <c r="L157" i="51"/>
  <c r="L156" i="51"/>
  <c r="L155" i="51"/>
  <c r="L154" i="51"/>
  <c r="L153" i="51"/>
  <c r="L152" i="51"/>
  <c r="L151" i="51"/>
  <c r="L150" i="51"/>
  <c r="L149" i="51"/>
  <c r="L148" i="51"/>
  <c r="L147" i="51"/>
  <c r="L146" i="51"/>
  <c r="L145" i="51"/>
  <c r="L144" i="51"/>
  <c r="L143" i="51"/>
  <c r="L142" i="51"/>
  <c r="L141" i="51"/>
  <c r="L140" i="51"/>
  <c r="L139" i="51"/>
  <c r="L138" i="51"/>
  <c r="L137" i="51"/>
  <c r="L136" i="51"/>
  <c r="L135" i="51"/>
  <c r="L134" i="51"/>
  <c r="L133" i="51"/>
  <c r="L132" i="51"/>
  <c r="L131" i="51"/>
  <c r="L130" i="51"/>
  <c r="L129" i="51"/>
  <c r="L128" i="51"/>
  <c r="L127" i="51"/>
  <c r="L126" i="51"/>
  <c r="L125" i="51"/>
  <c r="L124" i="51"/>
  <c r="L123" i="51"/>
  <c r="L122" i="51"/>
  <c r="L121" i="51"/>
  <c r="L120" i="51"/>
  <c r="L119" i="51"/>
  <c r="L118" i="51"/>
  <c r="L117" i="51"/>
  <c r="L116" i="51"/>
  <c r="L115" i="51"/>
  <c r="L114" i="51"/>
  <c r="L113" i="51"/>
  <c r="L112" i="51"/>
  <c r="L111" i="51"/>
  <c r="L110" i="51"/>
  <c r="L109" i="51"/>
  <c r="L108" i="51"/>
  <c r="L107" i="51"/>
  <c r="L106" i="51"/>
  <c r="L105" i="51"/>
  <c r="L104" i="51"/>
  <c r="L103" i="51"/>
  <c r="L102" i="51"/>
  <c r="L101" i="51"/>
  <c r="L100" i="51"/>
  <c r="L99" i="51"/>
  <c r="L98" i="51"/>
  <c r="L97" i="51"/>
  <c r="L96" i="51"/>
  <c r="L95" i="51"/>
  <c r="L94" i="51"/>
  <c r="L93" i="51"/>
  <c r="L92" i="51"/>
  <c r="L91" i="51"/>
  <c r="L90" i="51"/>
  <c r="L89" i="51"/>
  <c r="L88" i="51"/>
  <c r="L87" i="51"/>
  <c r="L86" i="51"/>
  <c r="L85" i="51"/>
  <c r="L84" i="51"/>
  <c r="L83" i="51"/>
  <c r="L82" i="51"/>
  <c r="L81" i="51"/>
  <c r="L80" i="51"/>
  <c r="L79" i="51"/>
  <c r="L78" i="51"/>
  <c r="L77" i="51"/>
  <c r="L76" i="51"/>
  <c r="L75" i="51"/>
  <c r="L74" i="51"/>
  <c r="L73" i="51"/>
  <c r="L72" i="51"/>
  <c r="L71" i="51"/>
  <c r="L70" i="51"/>
  <c r="L69" i="51"/>
  <c r="L68" i="51"/>
  <c r="L67" i="51"/>
  <c r="L66" i="51"/>
  <c r="L65" i="51"/>
  <c r="L64" i="51"/>
  <c r="L63" i="51"/>
  <c r="L62" i="51"/>
  <c r="L61" i="51"/>
  <c r="L60" i="51"/>
  <c r="L59" i="51"/>
  <c r="L58" i="51"/>
  <c r="L57" i="51"/>
  <c r="L56" i="51"/>
  <c r="L55" i="51"/>
  <c r="L54" i="51"/>
  <c r="L53" i="51"/>
  <c r="L52" i="51"/>
  <c r="L51" i="51"/>
  <c r="L50" i="51"/>
  <c r="L49" i="51"/>
  <c r="L48" i="51"/>
  <c r="L47" i="51"/>
  <c r="L46" i="51"/>
  <c r="L45" i="51"/>
  <c r="L44" i="51"/>
  <c r="L43" i="51"/>
  <c r="L42" i="51"/>
  <c r="L41" i="51"/>
  <c r="L40" i="51"/>
  <c r="L39" i="51"/>
  <c r="L38" i="51"/>
  <c r="L37" i="51"/>
  <c r="L36" i="51"/>
  <c r="L35" i="51"/>
  <c r="L34" i="51"/>
  <c r="L33" i="51"/>
  <c r="L32" i="51"/>
  <c r="L31" i="51"/>
  <c r="L30" i="51"/>
  <c r="L29" i="51"/>
  <c r="L28" i="51"/>
  <c r="L27" i="51"/>
  <c r="L26" i="51"/>
  <c r="L25" i="51"/>
  <c r="L24" i="51"/>
  <c r="L23" i="51"/>
  <c r="L22" i="51"/>
  <c r="L21" i="51"/>
  <c r="L20" i="51"/>
  <c r="L19" i="51"/>
  <c r="L18" i="51"/>
  <c r="L514" i="8"/>
  <c r="L513" i="8"/>
  <c r="L512" i="8"/>
  <c r="L511" i="8"/>
  <c r="L510" i="8"/>
  <c r="L509" i="8"/>
  <c r="L508" i="8"/>
  <c r="L507" i="8"/>
  <c r="L506" i="8"/>
  <c r="L505" i="8"/>
  <c r="L504" i="8"/>
  <c r="L503" i="8"/>
  <c r="L502" i="8"/>
  <c r="L501" i="8"/>
  <c r="L500" i="8"/>
  <c r="L499" i="8"/>
  <c r="L498" i="8"/>
  <c r="L497" i="8"/>
  <c r="L496" i="8"/>
  <c r="L495" i="8"/>
  <c r="L494" i="8"/>
  <c r="L493" i="8"/>
  <c r="L492" i="8"/>
  <c r="L491" i="8"/>
  <c r="L490" i="8"/>
  <c r="L489" i="8"/>
  <c r="L488" i="8"/>
  <c r="L487" i="8"/>
  <c r="L486" i="8"/>
  <c r="L485" i="8"/>
  <c r="L484" i="8"/>
  <c r="L483" i="8"/>
  <c r="L482" i="8"/>
  <c r="L481" i="8"/>
  <c r="L480" i="8"/>
  <c r="L479" i="8"/>
  <c r="L478" i="8"/>
  <c r="L477" i="8"/>
  <c r="L476" i="8"/>
  <c r="L475" i="8"/>
  <c r="L474" i="8"/>
  <c r="L473" i="8"/>
  <c r="L472" i="8"/>
  <c r="L471" i="8"/>
  <c r="L470" i="8"/>
  <c r="L469" i="8"/>
  <c r="L468" i="8"/>
  <c r="L467" i="8"/>
  <c r="L466" i="8"/>
  <c r="L465" i="8"/>
  <c r="L464" i="8"/>
  <c r="L463" i="8"/>
  <c r="L462" i="8"/>
  <c r="L461" i="8"/>
  <c r="L460" i="8"/>
  <c r="L459" i="8"/>
  <c r="L458" i="8"/>
  <c r="L457" i="8"/>
  <c r="L456" i="8"/>
  <c r="L455" i="8"/>
  <c r="L454" i="8"/>
  <c r="L453" i="8"/>
  <c r="L452" i="8"/>
  <c r="L451" i="8"/>
  <c r="L450" i="8"/>
  <c r="L449" i="8"/>
  <c r="L448" i="8"/>
  <c r="L447" i="8"/>
  <c r="L446" i="8"/>
  <c r="L445" i="8"/>
  <c r="L444" i="8"/>
  <c r="L443" i="8"/>
  <c r="L442" i="8"/>
  <c r="L441" i="8"/>
  <c r="L440" i="8"/>
  <c r="L439" i="8"/>
  <c r="L438" i="8"/>
  <c r="L437" i="8"/>
  <c r="L436" i="8"/>
  <c r="L435" i="8"/>
  <c r="L434" i="8"/>
  <c r="L433" i="8"/>
  <c r="L432" i="8"/>
  <c r="L431" i="8"/>
  <c r="L430" i="8"/>
  <c r="L429" i="8"/>
  <c r="L428" i="8"/>
  <c r="L427" i="8"/>
  <c r="L426" i="8"/>
  <c r="L425" i="8"/>
  <c r="L424" i="8"/>
  <c r="L423" i="8"/>
  <c r="L422" i="8"/>
  <c r="L421" i="8"/>
  <c r="L420" i="8"/>
  <c r="L419" i="8"/>
  <c r="L418" i="8"/>
  <c r="L417" i="8"/>
  <c r="L416" i="8"/>
  <c r="L415" i="8"/>
  <c r="L414" i="8"/>
  <c r="L413" i="8"/>
  <c r="L412" i="8"/>
  <c r="L411" i="8"/>
  <c r="L410" i="8"/>
  <c r="L409" i="8"/>
  <c r="L408" i="8"/>
  <c r="L407" i="8"/>
  <c r="L406" i="8"/>
  <c r="L405" i="8"/>
  <c r="L404" i="8"/>
  <c r="L403" i="8"/>
  <c r="L402" i="8"/>
  <c r="L401" i="8"/>
  <c r="L400" i="8"/>
  <c r="L399" i="8"/>
  <c r="L398" i="8"/>
  <c r="L397" i="8"/>
  <c r="L396" i="8"/>
  <c r="L395" i="8"/>
  <c r="L394" i="8"/>
  <c r="L393" i="8"/>
  <c r="L392" i="8"/>
  <c r="L391" i="8"/>
  <c r="L390" i="8"/>
  <c r="L389" i="8"/>
  <c r="L388" i="8"/>
  <c r="L387" i="8"/>
  <c r="L386" i="8"/>
  <c r="L385" i="8"/>
  <c r="L384" i="8"/>
  <c r="L383" i="8"/>
  <c r="L382" i="8"/>
  <c r="L381" i="8"/>
  <c r="L380" i="8"/>
  <c r="L379" i="8"/>
  <c r="L378" i="8"/>
  <c r="L377" i="8"/>
  <c r="L376" i="8"/>
  <c r="L375" i="8"/>
  <c r="L374" i="8"/>
  <c r="L373" i="8"/>
  <c r="L372" i="8"/>
  <c r="L371" i="8"/>
  <c r="L370" i="8"/>
  <c r="L369" i="8"/>
  <c r="L368" i="8"/>
  <c r="L367" i="8"/>
  <c r="L366" i="8"/>
  <c r="L365" i="8"/>
  <c r="L364" i="8"/>
  <c r="L363" i="8"/>
  <c r="L362" i="8"/>
  <c r="L361" i="8"/>
  <c r="L360" i="8"/>
  <c r="L359" i="8"/>
  <c r="L358" i="8"/>
  <c r="L357" i="8"/>
  <c r="L356" i="8"/>
  <c r="L355" i="8"/>
  <c r="L354" i="8"/>
  <c r="L353" i="8"/>
  <c r="L352" i="8"/>
  <c r="L351" i="8"/>
  <c r="L350" i="8"/>
  <c r="L349" i="8"/>
  <c r="L348" i="8"/>
  <c r="L347" i="8"/>
  <c r="L346" i="8"/>
  <c r="L345" i="8"/>
  <c r="L344" i="8"/>
  <c r="L343" i="8"/>
  <c r="L342" i="8"/>
  <c r="L341" i="8"/>
  <c r="L340" i="8"/>
  <c r="L339" i="8"/>
  <c r="L338" i="8"/>
  <c r="L337" i="8"/>
  <c r="L336" i="8"/>
  <c r="L335" i="8"/>
  <c r="L334" i="8"/>
  <c r="L333" i="8"/>
  <c r="L332" i="8"/>
  <c r="L331" i="8"/>
  <c r="L330" i="8"/>
  <c r="L329" i="8"/>
  <c r="L328" i="8"/>
  <c r="L327" i="8"/>
  <c r="L326" i="8"/>
  <c r="L325" i="8"/>
  <c r="L324" i="8"/>
  <c r="L323" i="8"/>
  <c r="L322" i="8"/>
  <c r="L321" i="8"/>
  <c r="L320" i="8"/>
  <c r="L319" i="8"/>
  <c r="L318" i="8"/>
  <c r="L317" i="8"/>
  <c r="L316" i="8"/>
  <c r="L315" i="8"/>
  <c r="L314" i="8"/>
  <c r="L313" i="8"/>
  <c r="L312" i="8"/>
  <c r="L311" i="8"/>
  <c r="L310" i="8"/>
  <c r="L309" i="8"/>
  <c r="L308" i="8"/>
  <c r="L307" i="8"/>
  <c r="L306" i="8"/>
  <c r="L305" i="8"/>
  <c r="L304" i="8"/>
  <c r="L303" i="8"/>
  <c r="L302" i="8"/>
  <c r="L301" i="8"/>
  <c r="L300" i="8"/>
  <c r="L299" i="8"/>
  <c r="L298" i="8"/>
  <c r="L297" i="8"/>
  <c r="L296" i="8"/>
  <c r="L295" i="8"/>
  <c r="L294" i="8"/>
  <c r="L293" i="8"/>
  <c r="L292" i="8"/>
  <c r="L291" i="8"/>
  <c r="L290" i="8"/>
  <c r="L289" i="8"/>
  <c r="L288" i="8"/>
  <c r="L287" i="8"/>
  <c r="L286" i="8"/>
  <c r="L285" i="8"/>
  <c r="L284" i="8"/>
  <c r="L283" i="8"/>
  <c r="L282" i="8"/>
  <c r="L281" i="8"/>
  <c r="L280" i="8"/>
  <c r="L279" i="8"/>
  <c r="L278" i="8"/>
  <c r="L277" i="8"/>
  <c r="L276" i="8"/>
  <c r="L275" i="8"/>
  <c r="L274" i="8"/>
  <c r="L273" i="8"/>
  <c r="L272" i="8"/>
  <c r="L271" i="8"/>
  <c r="L270" i="8"/>
  <c r="L269" i="8"/>
  <c r="L268" i="8"/>
  <c r="L267" i="8"/>
  <c r="L266" i="8"/>
  <c r="L265" i="8"/>
  <c r="L264" i="8"/>
  <c r="L263" i="8"/>
  <c r="L262" i="8"/>
  <c r="L261" i="8"/>
  <c r="L260" i="8"/>
  <c r="L259" i="8"/>
  <c r="L258" i="8"/>
  <c r="L257" i="8"/>
  <c r="L256" i="8"/>
  <c r="L255" i="8"/>
  <c r="L254" i="8"/>
  <c r="L253" i="8"/>
  <c r="L252" i="8"/>
  <c r="L251" i="8"/>
  <c r="L250" i="8"/>
  <c r="L249" i="8"/>
  <c r="L248" i="8"/>
  <c r="L247" i="8"/>
  <c r="L246" i="8"/>
  <c r="L245" i="8"/>
  <c r="L244" i="8"/>
  <c r="L243" i="8"/>
  <c r="L242" i="8"/>
  <c r="L241" i="8"/>
  <c r="L240" i="8"/>
  <c r="L239" i="8"/>
  <c r="L238" i="8"/>
  <c r="L237" i="8"/>
  <c r="L236" i="8"/>
  <c r="L235" i="8"/>
  <c r="L234" i="8"/>
  <c r="L233" i="8"/>
  <c r="L232" i="8"/>
  <c r="L231" i="8"/>
  <c r="L230" i="8"/>
  <c r="L229" i="8"/>
  <c r="L228" i="8"/>
  <c r="L227" i="8"/>
  <c r="L226" i="8"/>
  <c r="L225" i="8"/>
  <c r="L224" i="8"/>
  <c r="L223" i="8"/>
  <c r="L222" i="8"/>
  <c r="L221" i="8"/>
  <c r="L220" i="8"/>
  <c r="L219" i="8"/>
  <c r="L218" i="8"/>
  <c r="L217" i="8"/>
  <c r="L216" i="8"/>
  <c r="L215" i="8"/>
  <c r="L214" i="8"/>
  <c r="L213" i="8"/>
  <c r="L212" i="8"/>
  <c r="L211" i="8"/>
  <c r="L210" i="8"/>
  <c r="L209" i="8"/>
  <c r="L208" i="8"/>
  <c r="L207" i="8"/>
  <c r="L206" i="8"/>
  <c r="L205" i="8"/>
  <c r="L204" i="8"/>
  <c r="L203" i="8"/>
  <c r="L202" i="8"/>
  <c r="L201" i="8"/>
  <c r="L200" i="8"/>
  <c r="L199" i="8"/>
  <c r="L198" i="8"/>
  <c r="L197" i="8"/>
  <c r="L196" i="8"/>
  <c r="L195" i="8"/>
  <c r="L194" i="8"/>
  <c r="L193" i="8"/>
  <c r="L192" i="8"/>
  <c r="L191" i="8"/>
  <c r="L190" i="8"/>
  <c r="L189" i="8"/>
  <c r="L188" i="8"/>
  <c r="L187" i="8"/>
  <c r="L186" i="8"/>
  <c r="L185" i="8"/>
  <c r="L184" i="8"/>
  <c r="L183" i="8"/>
  <c r="L182" i="8"/>
  <c r="L181" i="8"/>
  <c r="L180" i="8"/>
  <c r="L179" i="8"/>
  <c r="L178" i="8"/>
  <c r="L177" i="8"/>
  <c r="L176" i="8"/>
  <c r="L175" i="8"/>
  <c r="L174" i="8"/>
  <c r="L173" i="8"/>
  <c r="L172" i="8"/>
  <c r="L171" i="8"/>
  <c r="L170" i="8"/>
  <c r="L169" i="8"/>
  <c r="L168" i="8"/>
  <c r="L167" i="8"/>
  <c r="L166" i="8"/>
  <c r="L165" i="8"/>
  <c r="L164" i="8"/>
  <c r="L163" i="8"/>
  <c r="L162" i="8"/>
  <c r="L161" i="8"/>
  <c r="L160" i="8"/>
  <c r="L159" i="8"/>
  <c r="L158" i="8"/>
  <c r="L157" i="8"/>
  <c r="L156" i="8"/>
  <c r="L155" i="8"/>
  <c r="L154" i="8"/>
  <c r="L153" i="8"/>
  <c r="L152" i="8"/>
  <c r="L151" i="8"/>
  <c r="L150" i="8"/>
  <c r="L149" i="8"/>
  <c r="L148" i="8"/>
  <c r="L147" i="8"/>
  <c r="L146" i="8"/>
  <c r="L145" i="8"/>
  <c r="L144" i="8"/>
  <c r="L143" i="8"/>
  <c r="L142" i="8"/>
  <c r="L141" i="8"/>
  <c r="L140" i="8"/>
  <c r="L139" i="8"/>
  <c r="L138" i="8"/>
  <c r="L137" i="8"/>
  <c r="L136" i="8"/>
  <c r="L135" i="8"/>
  <c r="L134" i="8"/>
  <c r="L133" i="8"/>
  <c r="L132" i="8"/>
  <c r="L131" i="8"/>
  <c r="L130" i="8"/>
  <c r="L129" i="8"/>
  <c r="L128" i="8"/>
  <c r="L127" i="8"/>
  <c r="L126" i="8"/>
  <c r="L125" i="8"/>
  <c r="L124" i="8"/>
  <c r="L123" i="8"/>
  <c r="L122" i="8"/>
  <c r="L121" i="8"/>
  <c r="L120" i="8"/>
  <c r="L119" i="8"/>
  <c r="L118" i="8"/>
  <c r="L117" i="8"/>
  <c r="L116" i="8"/>
  <c r="L115" i="8"/>
  <c r="L114" i="8"/>
  <c r="L113" i="8"/>
  <c r="L112" i="8"/>
  <c r="L111" i="8"/>
  <c r="L110" i="8"/>
  <c r="L109" i="8"/>
  <c r="L108" i="8"/>
  <c r="L107" i="8"/>
  <c r="L106" i="8"/>
  <c r="L105" i="8"/>
  <c r="L104" i="8"/>
  <c r="L103" i="8"/>
  <c r="L102" i="8"/>
  <c r="L101" i="8"/>
  <c r="L100" i="8"/>
  <c r="L99" i="8"/>
  <c r="L98" i="8"/>
  <c r="L97" i="8"/>
  <c r="L96" i="8"/>
  <c r="L95" i="8"/>
  <c r="L94" i="8"/>
  <c r="L93" i="8"/>
  <c r="L92" i="8"/>
  <c r="L91" i="8"/>
  <c r="L90" i="8"/>
  <c r="L89" i="8"/>
  <c r="L88" i="8"/>
  <c r="L87" i="8"/>
  <c r="L86" i="8"/>
  <c r="L85" i="8"/>
  <c r="L84" i="8"/>
  <c r="L83" i="8"/>
  <c r="L82" i="8"/>
  <c r="L81" i="8"/>
  <c r="L80" i="8"/>
  <c r="L79" i="8"/>
  <c r="L78" i="8"/>
  <c r="L77" i="8"/>
  <c r="L76" i="8"/>
  <c r="L75" i="8"/>
  <c r="L74" i="8"/>
  <c r="L73" i="8"/>
  <c r="L72" i="8"/>
  <c r="L71" i="8"/>
  <c r="L70" i="8"/>
  <c r="L69" i="8"/>
  <c r="L68" i="8"/>
  <c r="L67" i="8"/>
  <c r="L66" i="8"/>
  <c r="L65" i="8"/>
  <c r="L64" i="8"/>
  <c r="L63" i="8"/>
  <c r="L62" i="8"/>
  <c r="L61" i="8"/>
  <c r="L60" i="8"/>
  <c r="L59" i="8"/>
  <c r="L58" i="8"/>
  <c r="L57" i="8"/>
  <c r="L56" i="8"/>
  <c r="L55" i="8"/>
  <c r="L54" i="8"/>
  <c r="L53" i="8"/>
  <c r="L52" i="8"/>
  <c r="L51" i="8"/>
  <c r="L50" i="8"/>
  <c r="L49" i="8"/>
  <c r="L48" i="8"/>
  <c r="L47" i="8"/>
  <c r="L46" i="8"/>
  <c r="L45" i="8"/>
  <c r="L44" i="8"/>
  <c r="L43" i="8"/>
  <c r="L42" i="8"/>
  <c r="L41" i="8"/>
  <c r="L40" i="8"/>
  <c r="L39" i="8"/>
  <c r="L38" i="8"/>
  <c r="L37" i="8"/>
  <c r="L36" i="8"/>
  <c r="L35" i="8"/>
  <c r="L34" i="8"/>
  <c r="L33" i="8"/>
  <c r="L32" i="8"/>
  <c r="L31" i="8"/>
  <c r="L30" i="8"/>
  <c r="L29" i="8"/>
  <c r="L28" i="8"/>
  <c r="L27" i="8"/>
  <c r="L26" i="8"/>
  <c r="L25" i="8"/>
  <c r="L24" i="8"/>
  <c r="L23" i="8"/>
  <c r="L22" i="8"/>
  <c r="L21" i="8"/>
  <c r="L20" i="8"/>
  <c r="L19" i="8"/>
  <c r="L18" i="8"/>
  <c r="L17" i="8"/>
  <c r="L16" i="8"/>
  <c r="L15" i="8"/>
  <c r="L514" i="50"/>
  <c r="L513" i="50"/>
  <c r="L512" i="50"/>
  <c r="L511" i="50"/>
  <c r="L510" i="50"/>
  <c r="L509" i="50"/>
  <c r="L508" i="50"/>
  <c r="L507" i="50"/>
  <c r="L506" i="50"/>
  <c r="L505" i="50"/>
  <c r="L504" i="50"/>
  <c r="L503" i="50"/>
  <c r="L502" i="50"/>
  <c r="L501" i="50"/>
  <c r="L500" i="50"/>
  <c r="L499" i="50"/>
  <c r="L498" i="50"/>
  <c r="L497" i="50"/>
  <c r="L496" i="50"/>
  <c r="L495" i="50"/>
  <c r="L494" i="50"/>
  <c r="L493" i="50"/>
  <c r="L492" i="50"/>
  <c r="L491" i="50"/>
  <c r="L490" i="50"/>
  <c r="L489" i="50"/>
  <c r="L488" i="50"/>
  <c r="L487" i="50"/>
  <c r="L486" i="50"/>
  <c r="L485" i="50"/>
  <c r="L484" i="50"/>
  <c r="L483" i="50"/>
  <c r="L482" i="50"/>
  <c r="L481" i="50"/>
  <c r="L480" i="50"/>
  <c r="L479" i="50"/>
  <c r="L478" i="50"/>
  <c r="L477" i="50"/>
  <c r="L476" i="50"/>
  <c r="L475" i="50"/>
  <c r="L474" i="50"/>
  <c r="L473" i="50"/>
  <c r="L472" i="50"/>
  <c r="L471" i="50"/>
  <c r="L470" i="50"/>
  <c r="L469" i="50"/>
  <c r="L468" i="50"/>
  <c r="L467" i="50"/>
  <c r="L466" i="50"/>
  <c r="L465" i="50"/>
  <c r="L464" i="50"/>
  <c r="L463" i="50"/>
  <c r="L462" i="50"/>
  <c r="L461" i="50"/>
  <c r="L460" i="50"/>
  <c r="L459" i="50"/>
  <c r="L458" i="50"/>
  <c r="L457" i="50"/>
  <c r="L456" i="50"/>
  <c r="L455" i="50"/>
  <c r="L454" i="50"/>
  <c r="L453" i="50"/>
  <c r="L452" i="50"/>
  <c r="L451" i="50"/>
  <c r="L450" i="50"/>
  <c r="L449" i="50"/>
  <c r="L448" i="50"/>
  <c r="L447" i="50"/>
  <c r="L446" i="50"/>
  <c r="L445" i="50"/>
  <c r="L444" i="50"/>
  <c r="L443" i="50"/>
  <c r="L442" i="50"/>
  <c r="L441" i="50"/>
  <c r="L440" i="50"/>
  <c r="L439" i="50"/>
  <c r="L438" i="50"/>
  <c r="L437" i="50"/>
  <c r="L436" i="50"/>
  <c r="L435" i="50"/>
  <c r="L434" i="50"/>
  <c r="L433" i="50"/>
  <c r="L432" i="50"/>
  <c r="L431" i="50"/>
  <c r="L430" i="50"/>
  <c r="L429" i="50"/>
  <c r="L428" i="50"/>
  <c r="L427" i="50"/>
  <c r="L426" i="50"/>
  <c r="L425" i="50"/>
  <c r="L424" i="50"/>
  <c r="L423" i="50"/>
  <c r="L422" i="50"/>
  <c r="L421" i="50"/>
  <c r="L420" i="50"/>
  <c r="L419" i="50"/>
  <c r="L418" i="50"/>
  <c r="L417" i="50"/>
  <c r="L416" i="50"/>
  <c r="L415" i="50"/>
  <c r="L414" i="50"/>
  <c r="L413" i="50"/>
  <c r="L412" i="50"/>
  <c r="L411" i="50"/>
  <c r="L410" i="50"/>
  <c r="L409" i="50"/>
  <c r="L408" i="50"/>
  <c r="L407" i="50"/>
  <c r="L406" i="50"/>
  <c r="L405" i="50"/>
  <c r="L404" i="50"/>
  <c r="L403" i="50"/>
  <c r="L402" i="50"/>
  <c r="L401" i="50"/>
  <c r="L400" i="50"/>
  <c r="L399" i="50"/>
  <c r="L398" i="50"/>
  <c r="L397" i="50"/>
  <c r="L396" i="50"/>
  <c r="L395" i="50"/>
  <c r="L394" i="50"/>
  <c r="L393" i="50"/>
  <c r="L392" i="50"/>
  <c r="L391" i="50"/>
  <c r="L390" i="50"/>
  <c r="L389" i="50"/>
  <c r="L388" i="50"/>
  <c r="L387" i="50"/>
  <c r="L386" i="50"/>
  <c r="L385" i="50"/>
  <c r="L384" i="50"/>
  <c r="L383" i="50"/>
  <c r="L382" i="50"/>
  <c r="L381" i="50"/>
  <c r="L380" i="50"/>
  <c r="L379" i="50"/>
  <c r="L378" i="50"/>
  <c r="L377" i="50"/>
  <c r="L376" i="50"/>
  <c r="L375" i="50"/>
  <c r="L374" i="50"/>
  <c r="L373" i="50"/>
  <c r="L372" i="50"/>
  <c r="L371" i="50"/>
  <c r="L370" i="50"/>
  <c r="L369" i="50"/>
  <c r="L368" i="50"/>
  <c r="L367" i="50"/>
  <c r="L366" i="50"/>
  <c r="L365" i="50"/>
  <c r="L364" i="50"/>
  <c r="L363" i="50"/>
  <c r="L362" i="50"/>
  <c r="L361" i="50"/>
  <c r="L360" i="50"/>
  <c r="L359" i="50"/>
  <c r="L358" i="50"/>
  <c r="L357" i="50"/>
  <c r="L356" i="50"/>
  <c r="L355" i="50"/>
  <c r="L354" i="50"/>
  <c r="L353" i="50"/>
  <c r="L352" i="50"/>
  <c r="L351" i="50"/>
  <c r="L350" i="50"/>
  <c r="L349" i="50"/>
  <c r="L348" i="50"/>
  <c r="L347" i="50"/>
  <c r="L346" i="50"/>
  <c r="L345" i="50"/>
  <c r="L344" i="50"/>
  <c r="L343" i="50"/>
  <c r="L342" i="50"/>
  <c r="L341" i="50"/>
  <c r="L340" i="50"/>
  <c r="L339" i="50"/>
  <c r="L338" i="50"/>
  <c r="L337" i="50"/>
  <c r="L336" i="50"/>
  <c r="L335" i="50"/>
  <c r="L334" i="50"/>
  <c r="L333" i="50"/>
  <c r="L332" i="50"/>
  <c r="L331" i="50"/>
  <c r="L330" i="50"/>
  <c r="L329" i="50"/>
  <c r="L328" i="50"/>
  <c r="L327" i="50"/>
  <c r="L326" i="50"/>
  <c r="L325" i="50"/>
  <c r="L324" i="50"/>
  <c r="L323" i="50"/>
  <c r="L322" i="50"/>
  <c r="L321" i="50"/>
  <c r="L320" i="50"/>
  <c r="L319" i="50"/>
  <c r="L318" i="50"/>
  <c r="L317" i="50"/>
  <c r="L316" i="50"/>
  <c r="L315" i="50"/>
  <c r="L314" i="50"/>
  <c r="L313" i="50"/>
  <c r="L312" i="50"/>
  <c r="L311" i="50"/>
  <c r="L310" i="50"/>
  <c r="L309" i="50"/>
  <c r="L308" i="50"/>
  <c r="L307" i="50"/>
  <c r="L306" i="50"/>
  <c r="L305" i="50"/>
  <c r="L304" i="50"/>
  <c r="L303" i="50"/>
  <c r="L302" i="50"/>
  <c r="L301" i="50"/>
  <c r="L300" i="50"/>
  <c r="L299" i="50"/>
  <c r="L298" i="50"/>
  <c r="L297" i="50"/>
  <c r="L296" i="50"/>
  <c r="L295" i="50"/>
  <c r="L294" i="50"/>
  <c r="L293" i="50"/>
  <c r="L292" i="50"/>
  <c r="L291" i="50"/>
  <c r="L290" i="50"/>
  <c r="L289" i="50"/>
  <c r="L288" i="50"/>
  <c r="L287" i="50"/>
  <c r="L286" i="50"/>
  <c r="L285" i="50"/>
  <c r="L284" i="50"/>
  <c r="L283" i="50"/>
  <c r="L282" i="50"/>
  <c r="L281" i="50"/>
  <c r="L280" i="50"/>
  <c r="L279" i="50"/>
  <c r="L278" i="50"/>
  <c r="L277" i="50"/>
  <c r="L276" i="50"/>
  <c r="L275" i="50"/>
  <c r="L274" i="50"/>
  <c r="L273" i="50"/>
  <c r="L272" i="50"/>
  <c r="L271" i="50"/>
  <c r="L270" i="50"/>
  <c r="L269" i="50"/>
  <c r="L268" i="50"/>
  <c r="L267" i="50"/>
  <c r="L266" i="50"/>
  <c r="L265" i="50"/>
  <c r="L264" i="50"/>
  <c r="L263" i="50"/>
  <c r="L262" i="50"/>
  <c r="L261" i="50"/>
  <c r="L260" i="50"/>
  <c r="L259" i="50"/>
  <c r="L258" i="50"/>
  <c r="L257" i="50"/>
  <c r="L256" i="50"/>
  <c r="L255" i="50"/>
  <c r="L254" i="50"/>
  <c r="L253" i="50"/>
  <c r="L252" i="50"/>
  <c r="L251" i="50"/>
  <c r="L250" i="50"/>
  <c r="L249" i="50"/>
  <c r="L248" i="50"/>
  <c r="L247" i="50"/>
  <c r="L246" i="50"/>
  <c r="L245" i="50"/>
  <c r="L244" i="50"/>
  <c r="L243" i="50"/>
  <c r="L242" i="50"/>
  <c r="L241" i="50"/>
  <c r="L240" i="50"/>
  <c r="L239" i="50"/>
  <c r="L238" i="50"/>
  <c r="L237" i="50"/>
  <c r="L236" i="50"/>
  <c r="L235" i="50"/>
  <c r="L234" i="50"/>
  <c r="L233" i="50"/>
  <c r="L232" i="50"/>
  <c r="L231" i="50"/>
  <c r="L230" i="50"/>
  <c r="L229" i="50"/>
  <c r="L228" i="50"/>
  <c r="L227" i="50"/>
  <c r="L226" i="50"/>
  <c r="L225" i="50"/>
  <c r="L224" i="50"/>
  <c r="L223" i="50"/>
  <c r="L222" i="50"/>
  <c r="L221" i="50"/>
  <c r="L220" i="50"/>
  <c r="L219" i="50"/>
  <c r="L218" i="50"/>
  <c r="L217" i="50"/>
  <c r="L216" i="50"/>
  <c r="L215" i="50"/>
  <c r="L214" i="50"/>
  <c r="L213" i="50"/>
  <c r="L212" i="50"/>
  <c r="L211" i="50"/>
  <c r="L210" i="50"/>
  <c r="L209" i="50"/>
  <c r="L208" i="50"/>
  <c r="L207" i="50"/>
  <c r="L206" i="50"/>
  <c r="L205" i="50"/>
  <c r="L204" i="50"/>
  <c r="L203" i="50"/>
  <c r="L202" i="50"/>
  <c r="L201" i="50"/>
  <c r="L200" i="50"/>
  <c r="L199" i="50"/>
  <c r="L198" i="50"/>
  <c r="L197" i="50"/>
  <c r="L196" i="50"/>
  <c r="L195" i="50"/>
  <c r="L194" i="50"/>
  <c r="L193" i="50"/>
  <c r="L192" i="50"/>
  <c r="L191" i="50"/>
  <c r="L190" i="50"/>
  <c r="L189" i="50"/>
  <c r="L188" i="50"/>
  <c r="L187" i="50"/>
  <c r="L186" i="50"/>
  <c r="L185" i="50"/>
  <c r="L184" i="50"/>
  <c r="L183" i="50"/>
  <c r="L182" i="50"/>
  <c r="L181" i="50"/>
  <c r="L180" i="50"/>
  <c r="L179" i="50"/>
  <c r="L178" i="50"/>
  <c r="L177" i="50"/>
  <c r="L176" i="50"/>
  <c r="L175" i="50"/>
  <c r="L174" i="50"/>
  <c r="L173" i="50"/>
  <c r="L172" i="50"/>
  <c r="L171" i="50"/>
  <c r="L170" i="50"/>
  <c r="L169" i="50"/>
  <c r="L168" i="50"/>
  <c r="L167" i="50"/>
  <c r="L166" i="50"/>
  <c r="L165" i="50"/>
  <c r="L164" i="50"/>
  <c r="L163" i="50"/>
  <c r="L162" i="50"/>
  <c r="L161" i="50"/>
  <c r="L160" i="50"/>
  <c r="L159" i="50"/>
  <c r="L158" i="50"/>
  <c r="L157" i="50"/>
  <c r="L156" i="50"/>
  <c r="L155" i="50"/>
  <c r="L154" i="50"/>
  <c r="L153" i="50"/>
  <c r="L152" i="50"/>
  <c r="L151" i="50"/>
  <c r="L150" i="50"/>
  <c r="L149" i="50"/>
  <c r="L148" i="50"/>
  <c r="L147" i="50"/>
  <c r="L146" i="50"/>
  <c r="L145" i="50"/>
  <c r="L144" i="50"/>
  <c r="L143" i="50"/>
  <c r="L142" i="50"/>
  <c r="L141" i="50"/>
  <c r="L140" i="50"/>
  <c r="L139" i="50"/>
  <c r="L138" i="50"/>
  <c r="L137" i="50"/>
  <c r="L136" i="50"/>
  <c r="L135" i="50"/>
  <c r="L134" i="50"/>
  <c r="L133" i="50"/>
  <c r="L132" i="50"/>
  <c r="L131" i="50"/>
  <c r="L130" i="50"/>
  <c r="L129" i="50"/>
  <c r="L128" i="50"/>
  <c r="L127" i="50"/>
  <c r="L126" i="50"/>
  <c r="L125" i="50"/>
  <c r="L124" i="50"/>
  <c r="L123" i="50"/>
  <c r="L122" i="50"/>
  <c r="L121" i="50"/>
  <c r="L120" i="50"/>
  <c r="L119" i="50"/>
  <c r="L118" i="50"/>
  <c r="L117" i="50"/>
  <c r="L116" i="50"/>
  <c r="L115" i="50"/>
  <c r="L114" i="50"/>
  <c r="L113" i="50"/>
  <c r="L112" i="50"/>
  <c r="L111" i="50"/>
  <c r="L110" i="50"/>
  <c r="L109" i="50"/>
  <c r="L108" i="50"/>
  <c r="L107" i="50"/>
  <c r="L106" i="50"/>
  <c r="L105" i="50"/>
  <c r="L104" i="50"/>
  <c r="L103" i="50"/>
  <c r="L102" i="50"/>
  <c r="L101" i="50"/>
  <c r="L100" i="50"/>
  <c r="L99" i="50"/>
  <c r="L98" i="50"/>
  <c r="L97" i="50"/>
  <c r="L96" i="50"/>
  <c r="L95" i="50"/>
  <c r="L94" i="50"/>
  <c r="L93" i="50"/>
  <c r="L92" i="50"/>
  <c r="L91" i="50"/>
  <c r="L90" i="50"/>
  <c r="L89" i="50"/>
  <c r="L88" i="50"/>
  <c r="L87" i="50"/>
  <c r="L86" i="50"/>
  <c r="L85" i="50"/>
  <c r="L84" i="50"/>
  <c r="L83" i="50"/>
  <c r="L82" i="50"/>
  <c r="L81" i="50"/>
  <c r="L80" i="50"/>
  <c r="L79" i="50"/>
  <c r="L78" i="50"/>
  <c r="L77" i="50"/>
  <c r="L76" i="50"/>
  <c r="L75" i="50"/>
  <c r="L74" i="50"/>
  <c r="L73" i="50"/>
  <c r="L72" i="50"/>
  <c r="L71" i="50"/>
  <c r="L70" i="50"/>
  <c r="L69" i="50"/>
  <c r="L68" i="50"/>
  <c r="L67" i="50"/>
  <c r="L66" i="50"/>
  <c r="L65" i="50"/>
  <c r="L64" i="50"/>
  <c r="L63" i="50"/>
  <c r="L62" i="50"/>
  <c r="L61" i="50"/>
  <c r="L60" i="50"/>
  <c r="L59" i="50"/>
  <c r="L58" i="50"/>
  <c r="L57" i="50"/>
  <c r="L56" i="50"/>
  <c r="L55" i="50"/>
  <c r="L54" i="50"/>
  <c r="L53" i="50"/>
  <c r="L52" i="50"/>
  <c r="L51" i="50"/>
  <c r="L50" i="50"/>
  <c r="L49" i="50"/>
  <c r="L48" i="50"/>
  <c r="L47" i="50"/>
  <c r="L46" i="50"/>
  <c r="L45" i="50"/>
  <c r="L44" i="50"/>
  <c r="L43" i="50"/>
  <c r="L42" i="50"/>
  <c r="L41" i="50"/>
  <c r="L40" i="50"/>
  <c r="L39" i="50"/>
  <c r="L38" i="50"/>
  <c r="L37" i="50"/>
  <c r="L36" i="50"/>
  <c r="L35" i="50"/>
  <c r="L34" i="50"/>
  <c r="L33" i="50"/>
  <c r="L32" i="50"/>
  <c r="L31" i="50"/>
  <c r="L30" i="50"/>
  <c r="L29" i="50"/>
  <c r="L28" i="50"/>
  <c r="L27" i="50"/>
  <c r="L26" i="50"/>
  <c r="L25" i="50"/>
  <c r="L24" i="50"/>
  <c r="L23" i="50"/>
  <c r="L22" i="50"/>
  <c r="L21" i="50"/>
  <c r="L20" i="50"/>
  <c r="L19" i="50"/>
  <c r="L18" i="50"/>
  <c r="L514" i="9"/>
  <c r="L513" i="9"/>
  <c r="L512" i="9"/>
  <c r="L511" i="9"/>
  <c r="L510" i="9"/>
  <c r="L509" i="9"/>
  <c r="L508" i="9"/>
  <c r="L507" i="9"/>
  <c r="L506" i="9"/>
  <c r="L505" i="9"/>
  <c r="L504" i="9"/>
  <c r="L503" i="9"/>
  <c r="L502" i="9"/>
  <c r="L501" i="9"/>
  <c r="L500" i="9"/>
  <c r="L499" i="9"/>
  <c r="L498" i="9"/>
  <c r="L497" i="9"/>
  <c r="L496" i="9"/>
  <c r="L495" i="9"/>
  <c r="L494" i="9"/>
  <c r="L493" i="9"/>
  <c r="L492" i="9"/>
  <c r="L491" i="9"/>
  <c r="L490" i="9"/>
  <c r="L489" i="9"/>
  <c r="L488" i="9"/>
  <c r="L487" i="9"/>
  <c r="L486" i="9"/>
  <c r="L485" i="9"/>
  <c r="L484" i="9"/>
  <c r="L483" i="9"/>
  <c r="L482" i="9"/>
  <c r="L481" i="9"/>
  <c r="L480" i="9"/>
  <c r="L479" i="9"/>
  <c r="L478" i="9"/>
  <c r="L477" i="9"/>
  <c r="L476" i="9"/>
  <c r="L475" i="9"/>
  <c r="L474" i="9"/>
  <c r="L473" i="9"/>
  <c r="L472" i="9"/>
  <c r="L471" i="9"/>
  <c r="L470" i="9"/>
  <c r="L469" i="9"/>
  <c r="L468" i="9"/>
  <c r="L467" i="9"/>
  <c r="L466" i="9"/>
  <c r="L465" i="9"/>
  <c r="L464" i="9"/>
  <c r="L463" i="9"/>
  <c r="L462" i="9"/>
  <c r="L461" i="9"/>
  <c r="L460" i="9"/>
  <c r="L459" i="9"/>
  <c r="L458" i="9"/>
  <c r="L457" i="9"/>
  <c r="L456" i="9"/>
  <c r="L455" i="9"/>
  <c r="L454" i="9"/>
  <c r="L453" i="9"/>
  <c r="L452" i="9"/>
  <c r="L451" i="9"/>
  <c r="L450" i="9"/>
  <c r="L449" i="9"/>
  <c r="L448" i="9"/>
  <c r="L447" i="9"/>
  <c r="L446" i="9"/>
  <c r="L445" i="9"/>
  <c r="L444" i="9"/>
  <c r="L443" i="9"/>
  <c r="L442" i="9"/>
  <c r="L441" i="9"/>
  <c r="L440" i="9"/>
  <c r="L439" i="9"/>
  <c r="L438" i="9"/>
  <c r="L437" i="9"/>
  <c r="L436" i="9"/>
  <c r="L435" i="9"/>
  <c r="L434" i="9"/>
  <c r="L433" i="9"/>
  <c r="L432" i="9"/>
  <c r="L431" i="9"/>
  <c r="L430" i="9"/>
  <c r="L429" i="9"/>
  <c r="L428" i="9"/>
  <c r="L427" i="9"/>
  <c r="L426" i="9"/>
  <c r="L425" i="9"/>
  <c r="L424" i="9"/>
  <c r="L423" i="9"/>
  <c r="L422" i="9"/>
  <c r="L421" i="9"/>
  <c r="L420" i="9"/>
  <c r="L419" i="9"/>
  <c r="L418" i="9"/>
  <c r="L417" i="9"/>
  <c r="L416" i="9"/>
  <c r="L415" i="9"/>
  <c r="L414" i="9"/>
  <c r="L413" i="9"/>
  <c r="L412" i="9"/>
  <c r="L411" i="9"/>
  <c r="L410" i="9"/>
  <c r="L409" i="9"/>
  <c r="L408" i="9"/>
  <c r="L407" i="9"/>
  <c r="L406" i="9"/>
  <c r="L405" i="9"/>
  <c r="L404" i="9"/>
  <c r="L403" i="9"/>
  <c r="L402" i="9"/>
  <c r="L401" i="9"/>
  <c r="L400" i="9"/>
  <c r="L399" i="9"/>
  <c r="L398" i="9"/>
  <c r="L397" i="9"/>
  <c r="L396" i="9"/>
  <c r="L395" i="9"/>
  <c r="L394" i="9"/>
  <c r="L393" i="9"/>
  <c r="L392" i="9"/>
  <c r="L391" i="9"/>
  <c r="L390" i="9"/>
  <c r="L389" i="9"/>
  <c r="L388" i="9"/>
  <c r="L387" i="9"/>
  <c r="L386" i="9"/>
  <c r="L385" i="9"/>
  <c r="L384" i="9"/>
  <c r="L383" i="9"/>
  <c r="L382" i="9"/>
  <c r="L381" i="9"/>
  <c r="L380" i="9"/>
  <c r="L379" i="9"/>
  <c r="L378" i="9"/>
  <c r="L377" i="9"/>
  <c r="L376" i="9"/>
  <c r="L375" i="9"/>
  <c r="L374" i="9"/>
  <c r="L373" i="9"/>
  <c r="L372" i="9"/>
  <c r="L371" i="9"/>
  <c r="L370" i="9"/>
  <c r="L369" i="9"/>
  <c r="L368" i="9"/>
  <c r="L367" i="9"/>
  <c r="L366" i="9"/>
  <c r="L365" i="9"/>
  <c r="L364" i="9"/>
  <c r="L363" i="9"/>
  <c r="L362" i="9"/>
  <c r="L361" i="9"/>
  <c r="L360" i="9"/>
  <c r="L359" i="9"/>
  <c r="L358" i="9"/>
  <c r="L357" i="9"/>
  <c r="L356" i="9"/>
  <c r="L355" i="9"/>
  <c r="L354" i="9"/>
  <c r="L353" i="9"/>
  <c r="L352" i="9"/>
  <c r="L351" i="9"/>
  <c r="L350" i="9"/>
  <c r="L349" i="9"/>
  <c r="L348" i="9"/>
  <c r="L347" i="9"/>
  <c r="L346" i="9"/>
  <c r="L345" i="9"/>
  <c r="L344" i="9"/>
  <c r="L343" i="9"/>
  <c r="L342" i="9"/>
  <c r="L341" i="9"/>
  <c r="L340" i="9"/>
  <c r="L339" i="9"/>
  <c r="L338" i="9"/>
  <c r="L337" i="9"/>
  <c r="L336" i="9"/>
  <c r="L335" i="9"/>
  <c r="L334" i="9"/>
  <c r="L333" i="9"/>
  <c r="L332" i="9"/>
  <c r="L331" i="9"/>
  <c r="L330" i="9"/>
  <c r="L329" i="9"/>
  <c r="L328" i="9"/>
  <c r="L327" i="9"/>
  <c r="L326" i="9"/>
  <c r="L325" i="9"/>
  <c r="L324" i="9"/>
  <c r="L323" i="9"/>
  <c r="L322" i="9"/>
  <c r="L321" i="9"/>
  <c r="L320" i="9"/>
  <c r="L319" i="9"/>
  <c r="L318" i="9"/>
  <c r="L317" i="9"/>
  <c r="L316" i="9"/>
  <c r="L315" i="9"/>
  <c r="L314" i="9"/>
  <c r="L313" i="9"/>
  <c r="L312" i="9"/>
  <c r="L311" i="9"/>
  <c r="L310" i="9"/>
  <c r="L309" i="9"/>
  <c r="L308" i="9"/>
  <c r="L307" i="9"/>
  <c r="L306" i="9"/>
  <c r="L305" i="9"/>
  <c r="L304" i="9"/>
  <c r="L303" i="9"/>
  <c r="L302" i="9"/>
  <c r="L301" i="9"/>
  <c r="L300" i="9"/>
  <c r="L299" i="9"/>
  <c r="L298" i="9"/>
  <c r="L297" i="9"/>
  <c r="L296" i="9"/>
  <c r="L295" i="9"/>
  <c r="L294" i="9"/>
  <c r="L293" i="9"/>
  <c r="L292" i="9"/>
  <c r="L291" i="9"/>
  <c r="L290" i="9"/>
  <c r="L289" i="9"/>
  <c r="L288" i="9"/>
  <c r="L287" i="9"/>
  <c r="L286" i="9"/>
  <c r="L285" i="9"/>
  <c r="L284" i="9"/>
  <c r="L283" i="9"/>
  <c r="L282" i="9"/>
  <c r="L281" i="9"/>
  <c r="L280" i="9"/>
  <c r="L279" i="9"/>
  <c r="L278" i="9"/>
  <c r="L277" i="9"/>
  <c r="L276" i="9"/>
  <c r="L275" i="9"/>
  <c r="L274" i="9"/>
  <c r="L273" i="9"/>
  <c r="L272" i="9"/>
  <c r="L271" i="9"/>
  <c r="L270" i="9"/>
  <c r="L269" i="9"/>
  <c r="L268" i="9"/>
  <c r="L267" i="9"/>
  <c r="L266" i="9"/>
  <c r="L265" i="9"/>
  <c r="L264" i="9"/>
  <c r="L263" i="9"/>
  <c r="L262" i="9"/>
  <c r="L261" i="9"/>
  <c r="L260" i="9"/>
  <c r="L259" i="9"/>
  <c r="L258" i="9"/>
  <c r="L257" i="9"/>
  <c r="L256" i="9"/>
  <c r="L255" i="9"/>
  <c r="L254" i="9"/>
  <c r="L253" i="9"/>
  <c r="L252" i="9"/>
  <c r="L251" i="9"/>
  <c r="L250" i="9"/>
  <c r="L249" i="9"/>
  <c r="L248" i="9"/>
  <c r="L247" i="9"/>
  <c r="L246" i="9"/>
  <c r="L245" i="9"/>
  <c r="L244" i="9"/>
  <c r="L243" i="9"/>
  <c r="L242" i="9"/>
  <c r="L241" i="9"/>
  <c r="L240" i="9"/>
  <c r="L239" i="9"/>
  <c r="L238" i="9"/>
  <c r="L237" i="9"/>
  <c r="L236" i="9"/>
  <c r="L235" i="9"/>
  <c r="L234" i="9"/>
  <c r="L233" i="9"/>
  <c r="L232" i="9"/>
  <c r="L231" i="9"/>
  <c r="L230" i="9"/>
  <c r="L229" i="9"/>
  <c r="L228" i="9"/>
  <c r="L227" i="9"/>
  <c r="L226" i="9"/>
  <c r="L225" i="9"/>
  <c r="L224" i="9"/>
  <c r="L223" i="9"/>
  <c r="L222" i="9"/>
  <c r="L221" i="9"/>
  <c r="L220" i="9"/>
  <c r="L219" i="9"/>
  <c r="L218" i="9"/>
  <c r="L217" i="9"/>
  <c r="L216" i="9"/>
  <c r="L215" i="9"/>
  <c r="L214" i="9"/>
  <c r="L213" i="9"/>
  <c r="L212" i="9"/>
  <c r="L211" i="9"/>
  <c r="L210" i="9"/>
  <c r="L209" i="9"/>
  <c r="L208" i="9"/>
  <c r="L207" i="9"/>
  <c r="L206" i="9"/>
  <c r="L205" i="9"/>
  <c r="L204" i="9"/>
  <c r="L203" i="9"/>
  <c r="L202" i="9"/>
  <c r="L201" i="9"/>
  <c r="L200" i="9"/>
  <c r="L199" i="9"/>
  <c r="L198" i="9"/>
  <c r="L197" i="9"/>
  <c r="L196" i="9"/>
  <c r="L195" i="9"/>
  <c r="L194" i="9"/>
  <c r="L193" i="9"/>
  <c r="L192" i="9"/>
  <c r="L191" i="9"/>
  <c r="L190" i="9"/>
  <c r="L189" i="9"/>
  <c r="L188" i="9"/>
  <c r="L187" i="9"/>
  <c r="L186" i="9"/>
  <c r="L185" i="9"/>
  <c r="L184" i="9"/>
  <c r="L183" i="9"/>
  <c r="L182" i="9"/>
  <c r="L181" i="9"/>
  <c r="L180" i="9"/>
  <c r="L179" i="9"/>
  <c r="L178" i="9"/>
  <c r="L177" i="9"/>
  <c r="L176" i="9"/>
  <c r="L175" i="9"/>
  <c r="L174" i="9"/>
  <c r="L173" i="9"/>
  <c r="L172" i="9"/>
  <c r="L171" i="9"/>
  <c r="L170" i="9"/>
  <c r="L169" i="9"/>
  <c r="L168" i="9"/>
  <c r="L167" i="9"/>
  <c r="L166" i="9"/>
  <c r="L165" i="9"/>
  <c r="L164" i="9"/>
  <c r="L163" i="9"/>
  <c r="L162" i="9"/>
  <c r="L161" i="9"/>
  <c r="L160" i="9"/>
  <c r="L159" i="9"/>
  <c r="L158" i="9"/>
  <c r="L157" i="9"/>
  <c r="L156" i="9"/>
  <c r="L155" i="9"/>
  <c r="L154" i="9"/>
  <c r="L153" i="9"/>
  <c r="L152" i="9"/>
  <c r="L151" i="9"/>
  <c r="L150" i="9"/>
  <c r="L149" i="9"/>
  <c r="L148" i="9"/>
  <c r="L147" i="9"/>
  <c r="L146" i="9"/>
  <c r="L145" i="9"/>
  <c r="L144" i="9"/>
  <c r="L143" i="9"/>
  <c r="L142" i="9"/>
  <c r="L141" i="9"/>
  <c r="L140" i="9"/>
  <c r="L139" i="9"/>
  <c r="L138" i="9"/>
  <c r="L137" i="9"/>
  <c r="L136" i="9"/>
  <c r="L135" i="9"/>
  <c r="L134" i="9"/>
  <c r="L133" i="9"/>
  <c r="L132" i="9"/>
  <c r="L131" i="9"/>
  <c r="L130" i="9"/>
  <c r="L129" i="9"/>
  <c r="L128" i="9"/>
  <c r="L127" i="9"/>
  <c r="L126" i="9"/>
  <c r="L125" i="9"/>
  <c r="L124" i="9"/>
  <c r="L123" i="9"/>
  <c r="L122" i="9"/>
  <c r="L121" i="9"/>
  <c r="L120" i="9"/>
  <c r="L119" i="9"/>
  <c r="L118" i="9"/>
  <c r="L117" i="9"/>
  <c r="L116" i="9"/>
  <c r="L115" i="9"/>
  <c r="L114" i="9"/>
  <c r="L113" i="9"/>
  <c r="L112" i="9"/>
  <c r="L111" i="9"/>
  <c r="L110" i="9"/>
  <c r="L109" i="9"/>
  <c r="L108" i="9"/>
  <c r="L107" i="9"/>
  <c r="L106" i="9"/>
  <c r="L105" i="9"/>
  <c r="L104" i="9"/>
  <c r="L103" i="9"/>
  <c r="L102" i="9"/>
  <c r="L101" i="9"/>
  <c r="L100" i="9"/>
  <c r="L99" i="9"/>
  <c r="L98" i="9"/>
  <c r="L97" i="9"/>
  <c r="L96" i="9"/>
  <c r="L95" i="9"/>
  <c r="L94" i="9"/>
  <c r="L93" i="9"/>
  <c r="L92" i="9"/>
  <c r="L91" i="9"/>
  <c r="L90" i="9"/>
  <c r="L89" i="9"/>
  <c r="L88" i="9"/>
  <c r="L87" i="9"/>
  <c r="L86" i="9"/>
  <c r="L85" i="9"/>
  <c r="L84" i="9"/>
  <c r="L83" i="9"/>
  <c r="L82" i="9"/>
  <c r="L81" i="9"/>
  <c r="L80" i="9"/>
  <c r="L79" i="9"/>
  <c r="L78" i="9"/>
  <c r="L77" i="9"/>
  <c r="L76" i="9"/>
  <c r="L75" i="9"/>
  <c r="L74" i="9"/>
  <c r="L73" i="9"/>
  <c r="L72" i="9"/>
  <c r="L71" i="9"/>
  <c r="L70" i="9"/>
  <c r="L69" i="9"/>
  <c r="L68" i="9"/>
  <c r="L67" i="9"/>
  <c r="L66" i="9"/>
  <c r="L65" i="9"/>
  <c r="L64" i="9"/>
  <c r="L63" i="9"/>
  <c r="L62" i="9"/>
  <c r="L61" i="9"/>
  <c r="L60" i="9"/>
  <c r="L59" i="9"/>
  <c r="L58" i="9"/>
  <c r="L57" i="9"/>
  <c r="L56" i="9"/>
  <c r="L55" i="9"/>
  <c r="L54" i="9"/>
  <c r="L53" i="9"/>
  <c r="L52" i="9"/>
  <c r="L51" i="9"/>
  <c r="L50" i="9"/>
  <c r="L49" i="9"/>
  <c r="L48" i="9"/>
  <c r="L47" i="9"/>
  <c r="L46" i="9"/>
  <c r="L45" i="9"/>
  <c r="L44" i="9"/>
  <c r="L43" i="9"/>
  <c r="L42" i="9"/>
  <c r="L41" i="9"/>
  <c r="L40" i="9"/>
  <c r="L39" i="9"/>
  <c r="L38" i="9"/>
  <c r="L37" i="9"/>
  <c r="L36" i="9"/>
  <c r="L35" i="9"/>
  <c r="L34" i="9"/>
  <c r="L33" i="9"/>
  <c r="L32" i="9"/>
  <c r="L31" i="9"/>
  <c r="L30" i="9"/>
  <c r="L29" i="9"/>
  <c r="L28" i="9"/>
  <c r="L27" i="9"/>
  <c r="L26" i="9"/>
  <c r="L25" i="9"/>
  <c r="L24" i="9"/>
  <c r="L23" i="9"/>
  <c r="L22" i="9"/>
  <c r="L21" i="9"/>
  <c r="L20" i="9"/>
  <c r="L19" i="9"/>
  <c r="L18" i="9"/>
  <c r="L17" i="9"/>
  <c r="L16" i="9"/>
  <c r="L15" i="9"/>
  <c r="L514" i="49"/>
  <c r="L513" i="49"/>
  <c r="L512" i="49"/>
  <c r="L511" i="49"/>
  <c r="L510" i="49"/>
  <c r="L509" i="49"/>
  <c r="L508" i="49"/>
  <c r="L507" i="49"/>
  <c r="L506" i="49"/>
  <c r="L505" i="49"/>
  <c r="L504" i="49"/>
  <c r="L503" i="49"/>
  <c r="L502" i="49"/>
  <c r="L501" i="49"/>
  <c r="L500" i="49"/>
  <c r="L499" i="49"/>
  <c r="L498" i="49"/>
  <c r="L497" i="49"/>
  <c r="L496" i="49"/>
  <c r="L495" i="49"/>
  <c r="L494" i="49"/>
  <c r="L493" i="49"/>
  <c r="L492" i="49"/>
  <c r="L491" i="49"/>
  <c r="L490" i="49"/>
  <c r="L489" i="49"/>
  <c r="L488" i="49"/>
  <c r="L487" i="49"/>
  <c r="L486" i="49"/>
  <c r="L485" i="49"/>
  <c r="L484" i="49"/>
  <c r="L483" i="49"/>
  <c r="L482" i="49"/>
  <c r="L481" i="49"/>
  <c r="L480" i="49"/>
  <c r="L479" i="49"/>
  <c r="L478" i="49"/>
  <c r="L477" i="49"/>
  <c r="L476" i="49"/>
  <c r="L475" i="49"/>
  <c r="L474" i="49"/>
  <c r="L473" i="49"/>
  <c r="L472" i="49"/>
  <c r="L471" i="49"/>
  <c r="L470" i="49"/>
  <c r="L469" i="49"/>
  <c r="L468" i="49"/>
  <c r="L467" i="49"/>
  <c r="L466" i="49"/>
  <c r="L465" i="49"/>
  <c r="L464" i="49"/>
  <c r="L463" i="49"/>
  <c r="L462" i="49"/>
  <c r="L461" i="49"/>
  <c r="L460" i="49"/>
  <c r="L459" i="49"/>
  <c r="L458" i="49"/>
  <c r="L457" i="49"/>
  <c r="L456" i="49"/>
  <c r="L455" i="49"/>
  <c r="L454" i="49"/>
  <c r="L453" i="49"/>
  <c r="L452" i="49"/>
  <c r="L451" i="49"/>
  <c r="L450" i="49"/>
  <c r="L449" i="49"/>
  <c r="L448" i="49"/>
  <c r="L447" i="49"/>
  <c r="L446" i="49"/>
  <c r="L445" i="49"/>
  <c r="L444" i="49"/>
  <c r="L443" i="49"/>
  <c r="L442" i="49"/>
  <c r="L441" i="49"/>
  <c r="L440" i="49"/>
  <c r="L439" i="49"/>
  <c r="L438" i="49"/>
  <c r="L437" i="49"/>
  <c r="L436" i="49"/>
  <c r="L435" i="49"/>
  <c r="L434" i="49"/>
  <c r="L433" i="49"/>
  <c r="L432" i="49"/>
  <c r="L431" i="49"/>
  <c r="L430" i="49"/>
  <c r="L429" i="49"/>
  <c r="L428" i="49"/>
  <c r="L427" i="49"/>
  <c r="L426" i="49"/>
  <c r="L425" i="49"/>
  <c r="L424" i="49"/>
  <c r="L423" i="49"/>
  <c r="L422" i="49"/>
  <c r="L421" i="49"/>
  <c r="L420" i="49"/>
  <c r="L419" i="49"/>
  <c r="L418" i="49"/>
  <c r="L417" i="49"/>
  <c r="L416" i="49"/>
  <c r="L415" i="49"/>
  <c r="L414" i="49"/>
  <c r="L413" i="49"/>
  <c r="L412" i="49"/>
  <c r="L411" i="49"/>
  <c r="L410" i="49"/>
  <c r="L409" i="49"/>
  <c r="L408" i="49"/>
  <c r="L407" i="49"/>
  <c r="L406" i="49"/>
  <c r="L405" i="49"/>
  <c r="L404" i="49"/>
  <c r="L403" i="49"/>
  <c r="L402" i="49"/>
  <c r="L401" i="49"/>
  <c r="L400" i="49"/>
  <c r="L399" i="49"/>
  <c r="L398" i="49"/>
  <c r="L397" i="49"/>
  <c r="L396" i="49"/>
  <c r="L395" i="49"/>
  <c r="L394" i="49"/>
  <c r="L393" i="49"/>
  <c r="L392" i="49"/>
  <c r="L391" i="49"/>
  <c r="L390" i="49"/>
  <c r="L389" i="49"/>
  <c r="L388" i="49"/>
  <c r="L387" i="49"/>
  <c r="L386" i="49"/>
  <c r="L385" i="49"/>
  <c r="L384" i="49"/>
  <c r="L383" i="49"/>
  <c r="L382" i="49"/>
  <c r="L381" i="49"/>
  <c r="L380" i="49"/>
  <c r="L379" i="49"/>
  <c r="L378" i="49"/>
  <c r="L377" i="49"/>
  <c r="L376" i="49"/>
  <c r="L375" i="49"/>
  <c r="L374" i="49"/>
  <c r="L373" i="49"/>
  <c r="L372" i="49"/>
  <c r="L371" i="49"/>
  <c r="L370" i="49"/>
  <c r="L369" i="49"/>
  <c r="L368" i="49"/>
  <c r="L367" i="49"/>
  <c r="L366" i="49"/>
  <c r="L365" i="49"/>
  <c r="L364" i="49"/>
  <c r="L363" i="49"/>
  <c r="L362" i="49"/>
  <c r="L361" i="49"/>
  <c r="L360" i="49"/>
  <c r="L359" i="49"/>
  <c r="L358" i="49"/>
  <c r="L357" i="49"/>
  <c r="L356" i="49"/>
  <c r="L355" i="49"/>
  <c r="L354" i="49"/>
  <c r="L353" i="49"/>
  <c r="L352" i="49"/>
  <c r="L351" i="49"/>
  <c r="L350" i="49"/>
  <c r="L349" i="49"/>
  <c r="L348" i="49"/>
  <c r="L347" i="49"/>
  <c r="L346" i="49"/>
  <c r="L345" i="49"/>
  <c r="L344" i="49"/>
  <c r="L343" i="49"/>
  <c r="L342" i="49"/>
  <c r="L341" i="49"/>
  <c r="L340" i="49"/>
  <c r="L339" i="49"/>
  <c r="L338" i="49"/>
  <c r="L337" i="49"/>
  <c r="L336" i="49"/>
  <c r="L335" i="49"/>
  <c r="L334" i="49"/>
  <c r="L333" i="49"/>
  <c r="L332" i="49"/>
  <c r="L331" i="49"/>
  <c r="L330" i="49"/>
  <c r="L329" i="49"/>
  <c r="L328" i="49"/>
  <c r="L327" i="49"/>
  <c r="L326" i="49"/>
  <c r="L325" i="49"/>
  <c r="L324" i="49"/>
  <c r="L323" i="49"/>
  <c r="L322" i="49"/>
  <c r="L321" i="49"/>
  <c r="L320" i="49"/>
  <c r="L319" i="49"/>
  <c r="L318" i="49"/>
  <c r="L317" i="49"/>
  <c r="L316" i="49"/>
  <c r="L315" i="49"/>
  <c r="L314" i="49"/>
  <c r="L313" i="49"/>
  <c r="L312" i="49"/>
  <c r="L311" i="49"/>
  <c r="L310" i="49"/>
  <c r="L309" i="49"/>
  <c r="L308" i="49"/>
  <c r="L307" i="49"/>
  <c r="L306" i="49"/>
  <c r="L305" i="49"/>
  <c r="L304" i="49"/>
  <c r="L303" i="49"/>
  <c r="L302" i="49"/>
  <c r="L301" i="49"/>
  <c r="L300" i="49"/>
  <c r="L299" i="49"/>
  <c r="L298" i="49"/>
  <c r="L297" i="49"/>
  <c r="L296" i="49"/>
  <c r="L295" i="49"/>
  <c r="L294" i="49"/>
  <c r="L293" i="49"/>
  <c r="L292" i="49"/>
  <c r="L291" i="49"/>
  <c r="L290" i="49"/>
  <c r="L289" i="49"/>
  <c r="L288" i="49"/>
  <c r="L287" i="49"/>
  <c r="L286" i="49"/>
  <c r="L285" i="49"/>
  <c r="L284" i="49"/>
  <c r="L283" i="49"/>
  <c r="L282" i="49"/>
  <c r="L281" i="49"/>
  <c r="L280" i="49"/>
  <c r="L279" i="49"/>
  <c r="L278" i="49"/>
  <c r="L277" i="49"/>
  <c r="L276" i="49"/>
  <c r="L275" i="49"/>
  <c r="L274" i="49"/>
  <c r="L273" i="49"/>
  <c r="L272" i="49"/>
  <c r="L271" i="49"/>
  <c r="L270" i="49"/>
  <c r="L269" i="49"/>
  <c r="L268" i="49"/>
  <c r="L267" i="49"/>
  <c r="L266" i="49"/>
  <c r="L265" i="49"/>
  <c r="L264" i="49"/>
  <c r="L263" i="49"/>
  <c r="L262" i="49"/>
  <c r="L261" i="49"/>
  <c r="L260" i="49"/>
  <c r="L259" i="49"/>
  <c r="L258" i="49"/>
  <c r="L257" i="49"/>
  <c r="L256" i="49"/>
  <c r="L255" i="49"/>
  <c r="L254" i="49"/>
  <c r="L253" i="49"/>
  <c r="L252" i="49"/>
  <c r="L251" i="49"/>
  <c r="L250" i="49"/>
  <c r="L249" i="49"/>
  <c r="L248" i="49"/>
  <c r="L247" i="49"/>
  <c r="L246" i="49"/>
  <c r="L245" i="49"/>
  <c r="L244" i="49"/>
  <c r="L243" i="49"/>
  <c r="L242" i="49"/>
  <c r="L241" i="49"/>
  <c r="L240" i="49"/>
  <c r="L239" i="49"/>
  <c r="L238" i="49"/>
  <c r="L237" i="49"/>
  <c r="L236" i="49"/>
  <c r="L235" i="49"/>
  <c r="L234" i="49"/>
  <c r="L233" i="49"/>
  <c r="L232" i="49"/>
  <c r="L231" i="49"/>
  <c r="L230" i="49"/>
  <c r="L229" i="49"/>
  <c r="L228" i="49"/>
  <c r="L227" i="49"/>
  <c r="L226" i="49"/>
  <c r="L225" i="49"/>
  <c r="L224" i="49"/>
  <c r="L223" i="49"/>
  <c r="L222" i="49"/>
  <c r="L221" i="49"/>
  <c r="L220" i="49"/>
  <c r="L219" i="49"/>
  <c r="L218" i="49"/>
  <c r="L217" i="49"/>
  <c r="L216" i="49"/>
  <c r="L215" i="49"/>
  <c r="L214" i="49"/>
  <c r="L213" i="49"/>
  <c r="L212" i="49"/>
  <c r="L211" i="49"/>
  <c r="L210" i="49"/>
  <c r="L209" i="49"/>
  <c r="L208" i="49"/>
  <c r="L207" i="49"/>
  <c r="L206" i="49"/>
  <c r="L205" i="49"/>
  <c r="L204" i="49"/>
  <c r="L203" i="49"/>
  <c r="L202" i="49"/>
  <c r="L201" i="49"/>
  <c r="L200" i="49"/>
  <c r="L199" i="49"/>
  <c r="L198" i="49"/>
  <c r="L197" i="49"/>
  <c r="L196" i="49"/>
  <c r="L195" i="49"/>
  <c r="L194" i="49"/>
  <c r="L193" i="49"/>
  <c r="L192" i="49"/>
  <c r="L191" i="49"/>
  <c r="L190" i="49"/>
  <c r="L189" i="49"/>
  <c r="L188" i="49"/>
  <c r="L187" i="49"/>
  <c r="L186" i="49"/>
  <c r="L185" i="49"/>
  <c r="L184" i="49"/>
  <c r="L183" i="49"/>
  <c r="L182" i="49"/>
  <c r="L181" i="49"/>
  <c r="L180" i="49"/>
  <c r="L179" i="49"/>
  <c r="L178" i="49"/>
  <c r="L177" i="49"/>
  <c r="L176" i="49"/>
  <c r="L175" i="49"/>
  <c r="L174" i="49"/>
  <c r="L173" i="49"/>
  <c r="L172" i="49"/>
  <c r="L171" i="49"/>
  <c r="L170" i="49"/>
  <c r="L169" i="49"/>
  <c r="L168" i="49"/>
  <c r="L167" i="49"/>
  <c r="L166" i="49"/>
  <c r="L165" i="49"/>
  <c r="L164" i="49"/>
  <c r="L163" i="49"/>
  <c r="L162" i="49"/>
  <c r="L161" i="49"/>
  <c r="L160" i="49"/>
  <c r="L159" i="49"/>
  <c r="L158" i="49"/>
  <c r="L157" i="49"/>
  <c r="L156" i="49"/>
  <c r="L155" i="49"/>
  <c r="L154" i="49"/>
  <c r="L153" i="49"/>
  <c r="L152" i="49"/>
  <c r="L151" i="49"/>
  <c r="L150" i="49"/>
  <c r="L149" i="49"/>
  <c r="L148" i="49"/>
  <c r="L147" i="49"/>
  <c r="L146" i="49"/>
  <c r="L145" i="49"/>
  <c r="L144" i="49"/>
  <c r="L143" i="49"/>
  <c r="L142" i="49"/>
  <c r="L141" i="49"/>
  <c r="L140" i="49"/>
  <c r="L139" i="49"/>
  <c r="L138" i="49"/>
  <c r="L137" i="49"/>
  <c r="L136" i="49"/>
  <c r="L135" i="49"/>
  <c r="L134" i="49"/>
  <c r="L133" i="49"/>
  <c r="L132" i="49"/>
  <c r="L131" i="49"/>
  <c r="L130" i="49"/>
  <c r="L129" i="49"/>
  <c r="L128" i="49"/>
  <c r="L127" i="49"/>
  <c r="L126" i="49"/>
  <c r="L125" i="49"/>
  <c r="L124" i="49"/>
  <c r="L123" i="49"/>
  <c r="L122" i="49"/>
  <c r="L121" i="49"/>
  <c r="L120" i="49"/>
  <c r="L119" i="49"/>
  <c r="L118" i="49"/>
  <c r="L117" i="49"/>
  <c r="L116" i="49"/>
  <c r="L115" i="49"/>
  <c r="L114" i="49"/>
  <c r="L113" i="49"/>
  <c r="L112" i="49"/>
  <c r="L111" i="49"/>
  <c r="L110" i="49"/>
  <c r="L109" i="49"/>
  <c r="L108" i="49"/>
  <c r="L107" i="49"/>
  <c r="L106" i="49"/>
  <c r="L105" i="49"/>
  <c r="L104" i="49"/>
  <c r="L103" i="49"/>
  <c r="L102" i="49"/>
  <c r="L101" i="49"/>
  <c r="L100" i="49"/>
  <c r="L99" i="49"/>
  <c r="L98" i="49"/>
  <c r="L97" i="49"/>
  <c r="L96" i="49"/>
  <c r="L95" i="49"/>
  <c r="L94" i="49"/>
  <c r="L93" i="49"/>
  <c r="L92" i="49"/>
  <c r="L91" i="49"/>
  <c r="L90" i="49"/>
  <c r="L89" i="49"/>
  <c r="L88" i="49"/>
  <c r="L87" i="49"/>
  <c r="L86" i="49"/>
  <c r="L85" i="49"/>
  <c r="L84" i="49"/>
  <c r="L83" i="49"/>
  <c r="L82" i="49"/>
  <c r="L81" i="49"/>
  <c r="L80" i="49"/>
  <c r="L79" i="49"/>
  <c r="L78" i="49"/>
  <c r="L77" i="49"/>
  <c r="L76" i="49"/>
  <c r="L75" i="49"/>
  <c r="L74" i="49"/>
  <c r="L73" i="49"/>
  <c r="L72" i="49"/>
  <c r="L71" i="49"/>
  <c r="L70" i="49"/>
  <c r="L69" i="49"/>
  <c r="L68" i="49"/>
  <c r="L67" i="49"/>
  <c r="L66" i="49"/>
  <c r="L65" i="49"/>
  <c r="L64" i="49"/>
  <c r="L63" i="49"/>
  <c r="L62" i="49"/>
  <c r="L61" i="49"/>
  <c r="L60" i="49"/>
  <c r="L59" i="49"/>
  <c r="L58" i="49"/>
  <c r="L57" i="49"/>
  <c r="L56" i="49"/>
  <c r="L55" i="49"/>
  <c r="L54" i="49"/>
  <c r="L53" i="49"/>
  <c r="L52" i="49"/>
  <c r="L51" i="49"/>
  <c r="L50" i="49"/>
  <c r="L49" i="49"/>
  <c r="L48" i="49"/>
  <c r="L47" i="49"/>
  <c r="L46" i="49"/>
  <c r="L45" i="49"/>
  <c r="L44" i="49"/>
  <c r="L43" i="49"/>
  <c r="L42" i="49"/>
  <c r="L41" i="49"/>
  <c r="L40" i="49"/>
  <c r="L39" i="49"/>
  <c r="L38" i="49"/>
  <c r="L37" i="49"/>
  <c r="L36" i="49"/>
  <c r="L35" i="49"/>
  <c r="L34" i="49"/>
  <c r="L33" i="49"/>
  <c r="L32" i="49"/>
  <c r="L31" i="49"/>
  <c r="L30" i="49"/>
  <c r="L29" i="49"/>
  <c r="L28" i="49"/>
  <c r="L27" i="49"/>
  <c r="L26" i="49"/>
  <c r="L25" i="49"/>
  <c r="L24" i="49"/>
  <c r="L23" i="49"/>
  <c r="L22" i="49"/>
  <c r="L21" i="49"/>
  <c r="L20" i="49"/>
  <c r="L19" i="49"/>
  <c r="L18" i="49"/>
  <c r="L514" i="10"/>
  <c r="L513" i="10"/>
  <c r="L512" i="10"/>
  <c r="L511" i="10"/>
  <c r="L510" i="10"/>
  <c r="L509" i="10"/>
  <c r="L508" i="10"/>
  <c r="L507" i="10"/>
  <c r="L506" i="10"/>
  <c r="L505" i="10"/>
  <c r="L504" i="10"/>
  <c r="L503" i="10"/>
  <c r="L502" i="10"/>
  <c r="L501" i="10"/>
  <c r="L500" i="10"/>
  <c r="L499" i="10"/>
  <c r="L498" i="10"/>
  <c r="L497" i="10"/>
  <c r="L496" i="10"/>
  <c r="L495" i="10"/>
  <c r="L494" i="10"/>
  <c r="L493" i="10"/>
  <c r="L492" i="10"/>
  <c r="L491" i="10"/>
  <c r="L490" i="10"/>
  <c r="L489" i="10"/>
  <c r="L488" i="10"/>
  <c r="L487" i="10"/>
  <c r="L486" i="10"/>
  <c r="L485" i="10"/>
  <c r="L484" i="10"/>
  <c r="L483" i="10"/>
  <c r="L482" i="10"/>
  <c r="L481" i="10"/>
  <c r="L480" i="10"/>
  <c r="L479" i="10"/>
  <c r="L478" i="10"/>
  <c r="L477" i="10"/>
  <c r="L476" i="10"/>
  <c r="L475" i="10"/>
  <c r="L474" i="10"/>
  <c r="L473" i="10"/>
  <c r="L472" i="10"/>
  <c r="L471" i="10"/>
  <c r="L470" i="10"/>
  <c r="L469" i="10"/>
  <c r="L468" i="10"/>
  <c r="L467" i="10"/>
  <c r="L466" i="10"/>
  <c r="L465" i="10"/>
  <c r="L464" i="10"/>
  <c r="L463" i="10"/>
  <c r="L462" i="10"/>
  <c r="L461" i="10"/>
  <c r="L460" i="10"/>
  <c r="L459" i="10"/>
  <c r="L458" i="10"/>
  <c r="L457" i="10"/>
  <c r="L456" i="10"/>
  <c r="L455" i="10"/>
  <c r="L454" i="10"/>
  <c r="L453" i="10"/>
  <c r="L452" i="10"/>
  <c r="L451" i="10"/>
  <c r="L450" i="10"/>
  <c r="L449" i="10"/>
  <c r="L448" i="10"/>
  <c r="L447" i="10"/>
  <c r="L446" i="10"/>
  <c r="L445" i="10"/>
  <c r="L444" i="10"/>
  <c r="L443" i="10"/>
  <c r="L442" i="10"/>
  <c r="L441" i="10"/>
  <c r="L440" i="10"/>
  <c r="L439" i="10"/>
  <c r="L438" i="10"/>
  <c r="L437" i="10"/>
  <c r="L436" i="10"/>
  <c r="L435" i="10"/>
  <c r="L434" i="10"/>
  <c r="L433" i="10"/>
  <c r="L432" i="10"/>
  <c r="L431" i="10"/>
  <c r="L430" i="10"/>
  <c r="L429" i="10"/>
  <c r="L428" i="10"/>
  <c r="L427" i="10"/>
  <c r="L426" i="10"/>
  <c r="L425" i="10"/>
  <c r="L424" i="10"/>
  <c r="L423" i="10"/>
  <c r="L422" i="10"/>
  <c r="L421" i="10"/>
  <c r="L420" i="10"/>
  <c r="L419" i="10"/>
  <c r="L418" i="10"/>
  <c r="L417" i="10"/>
  <c r="L416" i="10"/>
  <c r="L415" i="10"/>
  <c r="L414" i="10"/>
  <c r="L413" i="10"/>
  <c r="L412" i="10"/>
  <c r="L411" i="10"/>
  <c r="L410" i="10"/>
  <c r="L409" i="10"/>
  <c r="L408" i="10"/>
  <c r="L407" i="10"/>
  <c r="L406" i="10"/>
  <c r="L405" i="10"/>
  <c r="L404" i="10"/>
  <c r="L403" i="10"/>
  <c r="L402" i="10"/>
  <c r="L401" i="10"/>
  <c r="L400" i="10"/>
  <c r="L399" i="10"/>
  <c r="L398" i="10"/>
  <c r="L397" i="10"/>
  <c r="L396" i="10"/>
  <c r="L395" i="10"/>
  <c r="L394" i="10"/>
  <c r="L393" i="10"/>
  <c r="L392" i="10"/>
  <c r="L391" i="10"/>
  <c r="L390" i="10"/>
  <c r="L389" i="10"/>
  <c r="L388" i="10"/>
  <c r="L387" i="10"/>
  <c r="L386" i="10"/>
  <c r="L385" i="10"/>
  <c r="L384" i="10"/>
  <c r="L383" i="10"/>
  <c r="L382" i="10"/>
  <c r="L381" i="10"/>
  <c r="L380" i="10"/>
  <c r="L379" i="10"/>
  <c r="L378" i="10"/>
  <c r="L377" i="10"/>
  <c r="L376" i="10"/>
  <c r="L375" i="10"/>
  <c r="L374" i="10"/>
  <c r="L373" i="10"/>
  <c r="L372" i="10"/>
  <c r="L371" i="10"/>
  <c r="L370" i="10"/>
  <c r="L369" i="10"/>
  <c r="L368" i="10"/>
  <c r="L367" i="10"/>
  <c r="L366" i="10"/>
  <c r="L365" i="10"/>
  <c r="L364" i="10"/>
  <c r="L363" i="10"/>
  <c r="L362" i="10"/>
  <c r="L361" i="10"/>
  <c r="L360" i="10"/>
  <c r="L359" i="10"/>
  <c r="L358" i="10"/>
  <c r="L357" i="10"/>
  <c r="L356" i="10"/>
  <c r="L355" i="10"/>
  <c r="L354" i="10"/>
  <c r="L353" i="10"/>
  <c r="L352" i="10"/>
  <c r="L351" i="10"/>
  <c r="L350" i="10"/>
  <c r="L349" i="10"/>
  <c r="L348" i="10"/>
  <c r="L347" i="10"/>
  <c r="L346" i="10"/>
  <c r="L345" i="10"/>
  <c r="L344" i="10"/>
  <c r="L343" i="10"/>
  <c r="L342" i="10"/>
  <c r="L341" i="10"/>
  <c r="L340" i="10"/>
  <c r="L339" i="10"/>
  <c r="L338" i="10"/>
  <c r="L337" i="10"/>
  <c r="L336" i="10"/>
  <c r="L335" i="10"/>
  <c r="L334" i="10"/>
  <c r="L333" i="10"/>
  <c r="L332" i="10"/>
  <c r="L331" i="10"/>
  <c r="L330" i="10"/>
  <c r="L329" i="10"/>
  <c r="L328" i="10"/>
  <c r="L327" i="10"/>
  <c r="L326" i="10"/>
  <c r="L325" i="10"/>
  <c r="L324" i="10"/>
  <c r="L323" i="10"/>
  <c r="L322" i="10"/>
  <c r="L321" i="10"/>
  <c r="L320" i="10"/>
  <c r="L319" i="10"/>
  <c r="L318" i="10"/>
  <c r="L317" i="10"/>
  <c r="L316" i="10"/>
  <c r="L315" i="10"/>
  <c r="L314" i="10"/>
  <c r="L313" i="10"/>
  <c r="L312" i="10"/>
  <c r="L311" i="10"/>
  <c r="L310" i="10"/>
  <c r="L309" i="10"/>
  <c r="L308" i="10"/>
  <c r="L307" i="10"/>
  <c r="L306" i="10"/>
  <c r="L305" i="10"/>
  <c r="L304" i="10"/>
  <c r="L303" i="10"/>
  <c r="L302" i="10"/>
  <c r="L301" i="10"/>
  <c r="L300" i="10"/>
  <c r="L299" i="10"/>
  <c r="L298" i="10"/>
  <c r="L297" i="10"/>
  <c r="L296" i="10"/>
  <c r="L295" i="10"/>
  <c r="L294" i="10"/>
  <c r="L293" i="10"/>
  <c r="L292" i="10"/>
  <c r="L291" i="10"/>
  <c r="L290" i="10"/>
  <c r="L289" i="10"/>
  <c r="L288" i="10"/>
  <c r="L287" i="10"/>
  <c r="L286" i="10"/>
  <c r="L285" i="10"/>
  <c r="L284" i="10"/>
  <c r="L283" i="10"/>
  <c r="L282" i="10"/>
  <c r="L281" i="10"/>
  <c r="L280" i="10"/>
  <c r="L279" i="10"/>
  <c r="L278" i="10"/>
  <c r="L277" i="10"/>
  <c r="L276" i="10"/>
  <c r="L275" i="10"/>
  <c r="L274" i="10"/>
  <c r="L273" i="10"/>
  <c r="L272" i="10"/>
  <c r="L271" i="10"/>
  <c r="L270" i="10"/>
  <c r="L269" i="10"/>
  <c r="L268" i="10"/>
  <c r="L267" i="10"/>
  <c r="L266" i="10"/>
  <c r="L265" i="10"/>
  <c r="L264" i="10"/>
  <c r="L263" i="10"/>
  <c r="L262" i="10"/>
  <c r="L261" i="10"/>
  <c r="L260" i="10"/>
  <c r="L259" i="10"/>
  <c r="L258" i="10"/>
  <c r="L257" i="10"/>
  <c r="L256" i="10"/>
  <c r="L255" i="10"/>
  <c r="L254" i="10"/>
  <c r="L253" i="10"/>
  <c r="L252" i="10"/>
  <c r="L251" i="10"/>
  <c r="L250" i="10"/>
  <c r="L249" i="10"/>
  <c r="L248" i="10"/>
  <c r="L247" i="10"/>
  <c r="L246" i="10"/>
  <c r="L245" i="10"/>
  <c r="L244" i="10"/>
  <c r="L243" i="10"/>
  <c r="L242" i="10"/>
  <c r="L241" i="10"/>
  <c r="L240" i="10"/>
  <c r="L239" i="10"/>
  <c r="L238" i="10"/>
  <c r="L237" i="10"/>
  <c r="L236" i="10"/>
  <c r="L235" i="10"/>
  <c r="L234" i="10"/>
  <c r="L233" i="10"/>
  <c r="L232" i="10"/>
  <c r="L231" i="10"/>
  <c r="L230" i="10"/>
  <c r="L229" i="10"/>
  <c r="L228" i="10"/>
  <c r="L227" i="10"/>
  <c r="L226" i="10"/>
  <c r="L225" i="10"/>
  <c r="L224" i="10"/>
  <c r="L223" i="10"/>
  <c r="L222" i="10"/>
  <c r="L221" i="10"/>
  <c r="L220" i="10"/>
  <c r="L219" i="10"/>
  <c r="L218" i="10"/>
  <c r="L217" i="10"/>
  <c r="L216" i="10"/>
  <c r="L215" i="10"/>
  <c r="L214" i="10"/>
  <c r="L213" i="10"/>
  <c r="L212" i="10"/>
  <c r="L211" i="10"/>
  <c r="L210" i="10"/>
  <c r="L209" i="10"/>
  <c r="L208" i="10"/>
  <c r="L207" i="10"/>
  <c r="L206" i="10"/>
  <c r="L205" i="10"/>
  <c r="L204" i="10"/>
  <c r="L203" i="10"/>
  <c r="L202" i="10"/>
  <c r="L201" i="10"/>
  <c r="L200" i="10"/>
  <c r="L199" i="10"/>
  <c r="L198" i="10"/>
  <c r="L197" i="10"/>
  <c r="L196" i="10"/>
  <c r="L195" i="10"/>
  <c r="L194" i="10"/>
  <c r="L193" i="10"/>
  <c r="L192" i="10"/>
  <c r="L191" i="10"/>
  <c r="L190" i="10"/>
  <c r="L189" i="10"/>
  <c r="L188" i="10"/>
  <c r="L187" i="10"/>
  <c r="L186" i="10"/>
  <c r="L185" i="10"/>
  <c r="L184" i="10"/>
  <c r="L183" i="10"/>
  <c r="L182" i="10"/>
  <c r="L181" i="10"/>
  <c r="L180" i="10"/>
  <c r="L179" i="10"/>
  <c r="L178" i="10"/>
  <c r="L177" i="10"/>
  <c r="L176" i="10"/>
  <c r="L175" i="10"/>
  <c r="L174" i="10"/>
  <c r="L173" i="10"/>
  <c r="L172" i="10"/>
  <c r="L171" i="10"/>
  <c r="L170" i="10"/>
  <c r="L169" i="10"/>
  <c r="L168" i="10"/>
  <c r="L167" i="10"/>
  <c r="L166" i="10"/>
  <c r="L165" i="10"/>
  <c r="L164" i="10"/>
  <c r="L163" i="10"/>
  <c r="L162" i="10"/>
  <c r="L161" i="10"/>
  <c r="L160" i="10"/>
  <c r="L159" i="10"/>
  <c r="L158" i="10"/>
  <c r="L157" i="10"/>
  <c r="L156" i="10"/>
  <c r="L155" i="10"/>
  <c r="L154" i="10"/>
  <c r="L153" i="10"/>
  <c r="L152" i="10"/>
  <c r="L151" i="10"/>
  <c r="L150" i="10"/>
  <c r="L149" i="10"/>
  <c r="L148" i="10"/>
  <c r="L147" i="10"/>
  <c r="L146" i="10"/>
  <c r="L145" i="10"/>
  <c r="L144" i="10"/>
  <c r="L143" i="10"/>
  <c r="L142" i="10"/>
  <c r="L141" i="10"/>
  <c r="L140" i="10"/>
  <c r="L139" i="10"/>
  <c r="L138" i="10"/>
  <c r="L137" i="10"/>
  <c r="L136" i="10"/>
  <c r="L135" i="10"/>
  <c r="L134" i="10"/>
  <c r="L133" i="10"/>
  <c r="L132" i="10"/>
  <c r="L131" i="10"/>
  <c r="L130" i="10"/>
  <c r="L129" i="10"/>
  <c r="L128" i="10"/>
  <c r="L127" i="10"/>
  <c r="L126" i="10"/>
  <c r="L125" i="10"/>
  <c r="L124" i="10"/>
  <c r="L123" i="10"/>
  <c r="L122" i="10"/>
  <c r="L121" i="10"/>
  <c r="L120" i="10"/>
  <c r="L119" i="10"/>
  <c r="L118" i="10"/>
  <c r="L117" i="10"/>
  <c r="L116" i="10"/>
  <c r="L115" i="10"/>
  <c r="L114" i="10"/>
  <c r="L113" i="10"/>
  <c r="L112" i="10"/>
  <c r="L111" i="10"/>
  <c r="L110" i="10"/>
  <c r="L109" i="10"/>
  <c r="L108" i="10"/>
  <c r="L107" i="10"/>
  <c r="L106" i="10"/>
  <c r="L105" i="10"/>
  <c r="L104" i="10"/>
  <c r="L103" i="10"/>
  <c r="L102" i="10"/>
  <c r="L101" i="10"/>
  <c r="L100" i="10"/>
  <c r="L99" i="10"/>
  <c r="L98" i="10"/>
  <c r="L97" i="10"/>
  <c r="L96" i="10"/>
  <c r="L95" i="10"/>
  <c r="L94" i="10"/>
  <c r="L93" i="10"/>
  <c r="L92" i="10"/>
  <c r="L91" i="10"/>
  <c r="L90" i="10"/>
  <c r="L89" i="10"/>
  <c r="L88" i="10"/>
  <c r="L87" i="10"/>
  <c r="L86" i="10"/>
  <c r="L85" i="10"/>
  <c r="L84" i="10"/>
  <c r="L83" i="10"/>
  <c r="L82" i="10"/>
  <c r="L81" i="10"/>
  <c r="L80" i="10"/>
  <c r="L79" i="10"/>
  <c r="L78" i="10"/>
  <c r="L77" i="10"/>
  <c r="L76" i="10"/>
  <c r="L75" i="10"/>
  <c r="L74" i="10"/>
  <c r="L73" i="10"/>
  <c r="L72" i="10"/>
  <c r="L71" i="10"/>
  <c r="L70" i="10"/>
  <c r="L69" i="10"/>
  <c r="L68" i="10"/>
  <c r="L67" i="10"/>
  <c r="L66" i="10"/>
  <c r="L65" i="10"/>
  <c r="L64" i="10"/>
  <c r="L63" i="10"/>
  <c r="L62" i="10"/>
  <c r="L61" i="10"/>
  <c r="L60" i="10"/>
  <c r="L59" i="10"/>
  <c r="L58" i="10"/>
  <c r="L57" i="10"/>
  <c r="L56" i="10"/>
  <c r="L55" i="10"/>
  <c r="L54" i="10"/>
  <c r="L53" i="10"/>
  <c r="L52" i="10"/>
  <c r="L51" i="10"/>
  <c r="L50" i="10"/>
  <c r="L49" i="10"/>
  <c r="L48" i="10"/>
  <c r="L47" i="10"/>
  <c r="L46" i="10"/>
  <c r="L45" i="10"/>
  <c r="L44" i="10"/>
  <c r="L43" i="10"/>
  <c r="L42" i="10"/>
  <c r="L41" i="10"/>
  <c r="L40" i="10"/>
  <c r="L39" i="10"/>
  <c r="L38" i="10"/>
  <c r="L37" i="10"/>
  <c r="L36" i="10"/>
  <c r="L35" i="10"/>
  <c r="L34" i="10"/>
  <c r="L33" i="10"/>
  <c r="L32" i="10"/>
  <c r="L31" i="10"/>
  <c r="L30" i="10"/>
  <c r="L29" i="10"/>
  <c r="L28" i="10"/>
  <c r="L27" i="10"/>
  <c r="L26" i="10"/>
  <c r="L25" i="10"/>
  <c r="L24" i="10"/>
  <c r="L23" i="10"/>
  <c r="L22" i="10"/>
  <c r="L21" i="10"/>
  <c r="L20" i="10"/>
  <c r="L19" i="10"/>
  <c r="L18" i="10"/>
  <c r="L17" i="10"/>
  <c r="L16" i="10"/>
  <c r="L15" i="10"/>
  <c r="L514" i="48"/>
  <c r="L513" i="48"/>
  <c r="L512" i="48"/>
  <c r="L511" i="48"/>
  <c r="L510" i="48"/>
  <c r="L509" i="48"/>
  <c r="L508" i="48"/>
  <c r="L507" i="48"/>
  <c r="L506" i="48"/>
  <c r="L505" i="48"/>
  <c r="L504" i="48"/>
  <c r="L503" i="48"/>
  <c r="L502" i="48"/>
  <c r="L501" i="48"/>
  <c r="L500" i="48"/>
  <c r="L499" i="48"/>
  <c r="L498" i="48"/>
  <c r="L497" i="48"/>
  <c r="L496" i="48"/>
  <c r="L495" i="48"/>
  <c r="L494" i="48"/>
  <c r="L493" i="48"/>
  <c r="L492" i="48"/>
  <c r="L491" i="48"/>
  <c r="L490" i="48"/>
  <c r="L489" i="48"/>
  <c r="L488" i="48"/>
  <c r="L487" i="48"/>
  <c r="L486" i="48"/>
  <c r="L485" i="48"/>
  <c r="L484" i="48"/>
  <c r="L483" i="48"/>
  <c r="L482" i="48"/>
  <c r="L481" i="48"/>
  <c r="L480" i="48"/>
  <c r="L479" i="48"/>
  <c r="L478" i="48"/>
  <c r="L477" i="48"/>
  <c r="L476" i="48"/>
  <c r="L475" i="48"/>
  <c r="L474" i="48"/>
  <c r="L473" i="48"/>
  <c r="L472" i="48"/>
  <c r="L471" i="48"/>
  <c r="L470" i="48"/>
  <c r="L469" i="48"/>
  <c r="L468" i="48"/>
  <c r="L467" i="48"/>
  <c r="L466" i="48"/>
  <c r="L465" i="48"/>
  <c r="L464" i="48"/>
  <c r="L463" i="48"/>
  <c r="L462" i="48"/>
  <c r="L461" i="48"/>
  <c r="L460" i="48"/>
  <c r="L459" i="48"/>
  <c r="L458" i="48"/>
  <c r="L457" i="48"/>
  <c r="L456" i="48"/>
  <c r="L455" i="48"/>
  <c r="L454" i="48"/>
  <c r="L453" i="48"/>
  <c r="L452" i="48"/>
  <c r="L451" i="48"/>
  <c r="L450" i="48"/>
  <c r="L449" i="48"/>
  <c r="L448" i="48"/>
  <c r="L447" i="48"/>
  <c r="L446" i="48"/>
  <c r="L445" i="48"/>
  <c r="L444" i="48"/>
  <c r="L443" i="48"/>
  <c r="L442" i="48"/>
  <c r="L441" i="48"/>
  <c r="L440" i="48"/>
  <c r="L439" i="48"/>
  <c r="L438" i="48"/>
  <c r="L437" i="48"/>
  <c r="L436" i="48"/>
  <c r="L435" i="48"/>
  <c r="L434" i="48"/>
  <c r="L433" i="48"/>
  <c r="L432" i="48"/>
  <c r="L431" i="48"/>
  <c r="L430" i="48"/>
  <c r="L429" i="48"/>
  <c r="L428" i="48"/>
  <c r="L427" i="48"/>
  <c r="L426" i="48"/>
  <c r="L425" i="48"/>
  <c r="L424" i="48"/>
  <c r="L423" i="48"/>
  <c r="L422" i="48"/>
  <c r="L421" i="48"/>
  <c r="L420" i="48"/>
  <c r="L419" i="48"/>
  <c r="L418" i="48"/>
  <c r="L417" i="48"/>
  <c r="L416" i="48"/>
  <c r="L415" i="48"/>
  <c r="L414" i="48"/>
  <c r="L413" i="48"/>
  <c r="L412" i="48"/>
  <c r="L411" i="48"/>
  <c r="L410" i="48"/>
  <c r="L409" i="48"/>
  <c r="L408" i="48"/>
  <c r="L407" i="48"/>
  <c r="L406" i="48"/>
  <c r="L405" i="48"/>
  <c r="L404" i="48"/>
  <c r="L403" i="48"/>
  <c r="L402" i="48"/>
  <c r="L401" i="48"/>
  <c r="L400" i="48"/>
  <c r="L399" i="48"/>
  <c r="L398" i="48"/>
  <c r="L397" i="48"/>
  <c r="L396" i="48"/>
  <c r="L395" i="48"/>
  <c r="L394" i="48"/>
  <c r="L393" i="48"/>
  <c r="L392" i="48"/>
  <c r="L391" i="48"/>
  <c r="L390" i="48"/>
  <c r="L389" i="48"/>
  <c r="L388" i="48"/>
  <c r="L387" i="48"/>
  <c r="L386" i="48"/>
  <c r="L385" i="48"/>
  <c r="L384" i="48"/>
  <c r="L383" i="48"/>
  <c r="L382" i="48"/>
  <c r="L381" i="48"/>
  <c r="L380" i="48"/>
  <c r="L379" i="48"/>
  <c r="L378" i="48"/>
  <c r="L377" i="48"/>
  <c r="L376" i="48"/>
  <c r="L375" i="48"/>
  <c r="L374" i="48"/>
  <c r="L373" i="48"/>
  <c r="L372" i="48"/>
  <c r="L371" i="48"/>
  <c r="L370" i="48"/>
  <c r="L369" i="48"/>
  <c r="L368" i="48"/>
  <c r="L367" i="48"/>
  <c r="L366" i="48"/>
  <c r="L365" i="48"/>
  <c r="L364" i="48"/>
  <c r="L363" i="48"/>
  <c r="L362" i="48"/>
  <c r="L361" i="48"/>
  <c r="L360" i="48"/>
  <c r="L359" i="48"/>
  <c r="L358" i="48"/>
  <c r="L357" i="48"/>
  <c r="L356" i="48"/>
  <c r="L355" i="48"/>
  <c r="L354" i="48"/>
  <c r="L353" i="48"/>
  <c r="L352" i="48"/>
  <c r="L351" i="48"/>
  <c r="L350" i="48"/>
  <c r="L349" i="48"/>
  <c r="L348" i="48"/>
  <c r="L347" i="48"/>
  <c r="L346" i="48"/>
  <c r="L345" i="48"/>
  <c r="L344" i="48"/>
  <c r="L343" i="48"/>
  <c r="L342" i="48"/>
  <c r="L341" i="48"/>
  <c r="L340" i="48"/>
  <c r="L339" i="48"/>
  <c r="L338" i="48"/>
  <c r="L337" i="48"/>
  <c r="L336" i="48"/>
  <c r="L335" i="48"/>
  <c r="L334" i="48"/>
  <c r="L333" i="48"/>
  <c r="L332" i="48"/>
  <c r="L331" i="48"/>
  <c r="L330" i="48"/>
  <c r="L329" i="48"/>
  <c r="L328" i="48"/>
  <c r="L327" i="48"/>
  <c r="L326" i="48"/>
  <c r="L325" i="48"/>
  <c r="L324" i="48"/>
  <c r="L323" i="48"/>
  <c r="L322" i="48"/>
  <c r="L321" i="48"/>
  <c r="L320" i="48"/>
  <c r="L319" i="48"/>
  <c r="L318" i="48"/>
  <c r="L317" i="48"/>
  <c r="L316" i="48"/>
  <c r="L315" i="48"/>
  <c r="L314" i="48"/>
  <c r="L313" i="48"/>
  <c r="L312" i="48"/>
  <c r="L311" i="48"/>
  <c r="L310" i="48"/>
  <c r="L309" i="48"/>
  <c r="L308" i="48"/>
  <c r="L307" i="48"/>
  <c r="L306" i="48"/>
  <c r="L305" i="48"/>
  <c r="L304" i="48"/>
  <c r="L303" i="48"/>
  <c r="L302" i="48"/>
  <c r="L301" i="48"/>
  <c r="L300" i="48"/>
  <c r="L299" i="48"/>
  <c r="L298" i="48"/>
  <c r="L297" i="48"/>
  <c r="L296" i="48"/>
  <c r="L295" i="48"/>
  <c r="L294" i="48"/>
  <c r="L293" i="48"/>
  <c r="L292" i="48"/>
  <c r="L291" i="48"/>
  <c r="L290" i="48"/>
  <c r="L289" i="48"/>
  <c r="L288" i="48"/>
  <c r="L287" i="48"/>
  <c r="L286" i="48"/>
  <c r="L285" i="48"/>
  <c r="L284" i="48"/>
  <c r="L283" i="48"/>
  <c r="L282" i="48"/>
  <c r="L281" i="48"/>
  <c r="L280" i="48"/>
  <c r="L279" i="48"/>
  <c r="L278" i="48"/>
  <c r="L277" i="48"/>
  <c r="L276" i="48"/>
  <c r="L275" i="48"/>
  <c r="L274" i="48"/>
  <c r="L273" i="48"/>
  <c r="L272" i="48"/>
  <c r="L271" i="48"/>
  <c r="L270" i="48"/>
  <c r="L269" i="48"/>
  <c r="L268" i="48"/>
  <c r="L267" i="48"/>
  <c r="L266" i="48"/>
  <c r="L265" i="48"/>
  <c r="L264" i="48"/>
  <c r="L263" i="48"/>
  <c r="L262" i="48"/>
  <c r="L261" i="48"/>
  <c r="L260" i="48"/>
  <c r="L259" i="48"/>
  <c r="L258" i="48"/>
  <c r="L257" i="48"/>
  <c r="L256" i="48"/>
  <c r="L255" i="48"/>
  <c r="L254" i="48"/>
  <c r="L253" i="48"/>
  <c r="L252" i="48"/>
  <c r="L251" i="48"/>
  <c r="L250" i="48"/>
  <c r="L249" i="48"/>
  <c r="L248" i="48"/>
  <c r="L247" i="48"/>
  <c r="L246" i="48"/>
  <c r="L245" i="48"/>
  <c r="L244" i="48"/>
  <c r="L243" i="48"/>
  <c r="L242" i="48"/>
  <c r="L241" i="48"/>
  <c r="L240" i="48"/>
  <c r="L239" i="48"/>
  <c r="L238" i="48"/>
  <c r="L237" i="48"/>
  <c r="L236" i="48"/>
  <c r="L235" i="48"/>
  <c r="L234" i="48"/>
  <c r="L233" i="48"/>
  <c r="L232" i="48"/>
  <c r="L231" i="48"/>
  <c r="L230" i="48"/>
  <c r="L229" i="48"/>
  <c r="L228" i="48"/>
  <c r="L227" i="48"/>
  <c r="L226" i="48"/>
  <c r="L225" i="48"/>
  <c r="L224" i="48"/>
  <c r="L223" i="48"/>
  <c r="L222" i="48"/>
  <c r="L221" i="48"/>
  <c r="L220" i="48"/>
  <c r="L219" i="48"/>
  <c r="L218" i="48"/>
  <c r="L217" i="48"/>
  <c r="L216" i="48"/>
  <c r="L215" i="48"/>
  <c r="L214" i="48"/>
  <c r="L213" i="48"/>
  <c r="L212" i="48"/>
  <c r="L211" i="48"/>
  <c r="L210" i="48"/>
  <c r="L209" i="48"/>
  <c r="L208" i="48"/>
  <c r="L207" i="48"/>
  <c r="L206" i="48"/>
  <c r="L205" i="48"/>
  <c r="L204" i="48"/>
  <c r="L203" i="48"/>
  <c r="L202" i="48"/>
  <c r="L201" i="48"/>
  <c r="L200" i="48"/>
  <c r="L199" i="48"/>
  <c r="L198" i="48"/>
  <c r="L197" i="48"/>
  <c r="L196" i="48"/>
  <c r="L195" i="48"/>
  <c r="L194" i="48"/>
  <c r="L193" i="48"/>
  <c r="L192" i="48"/>
  <c r="L191" i="48"/>
  <c r="L190" i="48"/>
  <c r="L189" i="48"/>
  <c r="L188" i="48"/>
  <c r="L187" i="48"/>
  <c r="L186" i="48"/>
  <c r="L185" i="48"/>
  <c r="L184" i="48"/>
  <c r="L183" i="48"/>
  <c r="L182" i="48"/>
  <c r="L181" i="48"/>
  <c r="L180" i="48"/>
  <c r="L179" i="48"/>
  <c r="L178" i="48"/>
  <c r="L177" i="48"/>
  <c r="L176" i="48"/>
  <c r="L175" i="48"/>
  <c r="L174" i="48"/>
  <c r="L173" i="48"/>
  <c r="L172" i="48"/>
  <c r="L171" i="48"/>
  <c r="L170" i="48"/>
  <c r="L169" i="48"/>
  <c r="L168" i="48"/>
  <c r="L167" i="48"/>
  <c r="L166" i="48"/>
  <c r="L165" i="48"/>
  <c r="L164" i="48"/>
  <c r="L163" i="48"/>
  <c r="L162" i="48"/>
  <c r="L161" i="48"/>
  <c r="L160" i="48"/>
  <c r="L159" i="48"/>
  <c r="L158" i="48"/>
  <c r="L157" i="48"/>
  <c r="L156" i="48"/>
  <c r="L155" i="48"/>
  <c r="L154" i="48"/>
  <c r="L153" i="48"/>
  <c r="L152" i="48"/>
  <c r="L151" i="48"/>
  <c r="L150" i="48"/>
  <c r="L149" i="48"/>
  <c r="L148" i="48"/>
  <c r="L147" i="48"/>
  <c r="L146" i="48"/>
  <c r="L145" i="48"/>
  <c r="L144" i="48"/>
  <c r="L143" i="48"/>
  <c r="L142" i="48"/>
  <c r="L141" i="48"/>
  <c r="L140" i="48"/>
  <c r="L139" i="48"/>
  <c r="L138" i="48"/>
  <c r="L137" i="48"/>
  <c r="L136" i="48"/>
  <c r="L135" i="48"/>
  <c r="L134" i="48"/>
  <c r="L133" i="48"/>
  <c r="L132" i="48"/>
  <c r="L131" i="48"/>
  <c r="L130" i="48"/>
  <c r="L129" i="48"/>
  <c r="L128" i="48"/>
  <c r="L127" i="48"/>
  <c r="L126" i="48"/>
  <c r="L125" i="48"/>
  <c r="L124" i="48"/>
  <c r="L123" i="48"/>
  <c r="L122" i="48"/>
  <c r="L121" i="48"/>
  <c r="L120" i="48"/>
  <c r="L119" i="48"/>
  <c r="L118" i="48"/>
  <c r="L117" i="48"/>
  <c r="L116" i="48"/>
  <c r="L115" i="48"/>
  <c r="L114" i="48"/>
  <c r="L113" i="48"/>
  <c r="L112" i="48"/>
  <c r="L111" i="48"/>
  <c r="L110" i="48"/>
  <c r="L109" i="48"/>
  <c r="L108" i="48"/>
  <c r="L107" i="48"/>
  <c r="L106" i="48"/>
  <c r="L105" i="48"/>
  <c r="L104" i="48"/>
  <c r="L103" i="48"/>
  <c r="L102" i="48"/>
  <c r="L101" i="48"/>
  <c r="L100" i="48"/>
  <c r="L99" i="48"/>
  <c r="L98" i="48"/>
  <c r="L97" i="48"/>
  <c r="L96" i="48"/>
  <c r="L95" i="48"/>
  <c r="L94" i="48"/>
  <c r="L93" i="48"/>
  <c r="L92" i="48"/>
  <c r="L91" i="48"/>
  <c r="L90" i="48"/>
  <c r="L89" i="48"/>
  <c r="L88" i="48"/>
  <c r="L87" i="48"/>
  <c r="L86" i="48"/>
  <c r="L85" i="48"/>
  <c r="L84" i="48"/>
  <c r="L83" i="48"/>
  <c r="L82" i="48"/>
  <c r="L81" i="48"/>
  <c r="L80" i="48"/>
  <c r="L79" i="48"/>
  <c r="L78" i="48"/>
  <c r="L77" i="48"/>
  <c r="L76" i="48"/>
  <c r="L75" i="48"/>
  <c r="L74" i="48"/>
  <c r="L73" i="48"/>
  <c r="L72" i="48"/>
  <c r="L71" i="48"/>
  <c r="L70" i="48"/>
  <c r="L69" i="48"/>
  <c r="L68" i="48"/>
  <c r="L67" i="48"/>
  <c r="L66" i="48"/>
  <c r="L65" i="48"/>
  <c r="L64" i="48"/>
  <c r="L63" i="48"/>
  <c r="L62" i="48"/>
  <c r="L61" i="48"/>
  <c r="L60" i="48"/>
  <c r="L59" i="48"/>
  <c r="L58" i="48"/>
  <c r="L57" i="48"/>
  <c r="L56" i="48"/>
  <c r="L55" i="48"/>
  <c r="L54" i="48"/>
  <c r="L53" i="48"/>
  <c r="L52" i="48"/>
  <c r="L51" i="48"/>
  <c r="L50" i="48"/>
  <c r="L49" i="48"/>
  <c r="L48" i="48"/>
  <c r="L47" i="48"/>
  <c r="L46" i="48"/>
  <c r="L45" i="48"/>
  <c r="L44" i="48"/>
  <c r="L43" i="48"/>
  <c r="L42" i="48"/>
  <c r="L41" i="48"/>
  <c r="L40" i="48"/>
  <c r="L39" i="48"/>
  <c r="L38" i="48"/>
  <c r="L37" i="48"/>
  <c r="L36" i="48"/>
  <c r="L35" i="48"/>
  <c r="L34" i="48"/>
  <c r="L33" i="48"/>
  <c r="L32" i="48"/>
  <c r="L31" i="48"/>
  <c r="L30" i="48"/>
  <c r="L29" i="48"/>
  <c r="L28" i="48"/>
  <c r="L27" i="48"/>
  <c r="L26" i="48"/>
  <c r="L25" i="48"/>
  <c r="L24" i="48"/>
  <c r="L23" i="48"/>
  <c r="L22" i="48"/>
  <c r="L21" i="48"/>
  <c r="L20" i="48"/>
  <c r="L19" i="48"/>
  <c r="L18" i="48"/>
  <c r="L514" i="11"/>
  <c r="L513" i="11"/>
  <c r="L512" i="11"/>
  <c r="L511" i="11"/>
  <c r="L510" i="11"/>
  <c r="L509" i="11"/>
  <c r="L508" i="11"/>
  <c r="L507" i="11"/>
  <c r="L506" i="11"/>
  <c r="L505" i="11"/>
  <c r="L504" i="11"/>
  <c r="L503" i="11"/>
  <c r="L502" i="11"/>
  <c r="L501" i="11"/>
  <c r="L500" i="11"/>
  <c r="L499" i="11"/>
  <c r="L498" i="11"/>
  <c r="L497" i="11"/>
  <c r="L496" i="11"/>
  <c r="L495" i="11"/>
  <c r="L494" i="11"/>
  <c r="L493" i="11"/>
  <c r="L492" i="11"/>
  <c r="L491" i="11"/>
  <c r="L490" i="11"/>
  <c r="L489" i="11"/>
  <c r="L488" i="11"/>
  <c r="L487" i="11"/>
  <c r="L486" i="11"/>
  <c r="L485" i="11"/>
  <c r="L484" i="11"/>
  <c r="L483" i="11"/>
  <c r="L482" i="11"/>
  <c r="L481" i="11"/>
  <c r="L480" i="11"/>
  <c r="L479" i="11"/>
  <c r="L478" i="11"/>
  <c r="L477" i="11"/>
  <c r="L476" i="11"/>
  <c r="L475" i="11"/>
  <c r="L474" i="11"/>
  <c r="L473" i="11"/>
  <c r="L472" i="11"/>
  <c r="L471" i="11"/>
  <c r="L470" i="11"/>
  <c r="L469" i="11"/>
  <c r="L468" i="11"/>
  <c r="L467" i="11"/>
  <c r="L466" i="11"/>
  <c r="L465" i="11"/>
  <c r="L464" i="11"/>
  <c r="L463" i="11"/>
  <c r="L462" i="11"/>
  <c r="L461" i="11"/>
  <c r="L460" i="11"/>
  <c r="L459" i="11"/>
  <c r="L458" i="11"/>
  <c r="L457" i="11"/>
  <c r="L456" i="11"/>
  <c r="L455" i="11"/>
  <c r="L454" i="11"/>
  <c r="L453" i="11"/>
  <c r="L452" i="11"/>
  <c r="L451" i="11"/>
  <c r="L450" i="11"/>
  <c r="L449" i="11"/>
  <c r="L448" i="11"/>
  <c r="L447" i="11"/>
  <c r="L446" i="11"/>
  <c r="L445" i="11"/>
  <c r="L444" i="11"/>
  <c r="L443" i="11"/>
  <c r="L442" i="11"/>
  <c r="L441" i="11"/>
  <c r="L440" i="11"/>
  <c r="L439" i="11"/>
  <c r="L438" i="11"/>
  <c r="L437" i="11"/>
  <c r="L436" i="11"/>
  <c r="L435" i="11"/>
  <c r="L434" i="11"/>
  <c r="L433" i="11"/>
  <c r="L432" i="11"/>
  <c r="L431" i="11"/>
  <c r="L430" i="11"/>
  <c r="L429" i="11"/>
  <c r="L428" i="11"/>
  <c r="L427" i="11"/>
  <c r="L426" i="11"/>
  <c r="L425" i="11"/>
  <c r="L424" i="11"/>
  <c r="L423" i="11"/>
  <c r="L422" i="11"/>
  <c r="L421" i="11"/>
  <c r="L420" i="11"/>
  <c r="L419" i="11"/>
  <c r="L418" i="11"/>
  <c r="L417" i="11"/>
  <c r="L416" i="11"/>
  <c r="L415" i="11"/>
  <c r="L414" i="11"/>
  <c r="L413" i="11"/>
  <c r="L412" i="11"/>
  <c r="L411" i="11"/>
  <c r="L410" i="11"/>
  <c r="L409" i="11"/>
  <c r="L408" i="11"/>
  <c r="L407" i="11"/>
  <c r="L406" i="11"/>
  <c r="L405" i="11"/>
  <c r="L404" i="11"/>
  <c r="L403" i="11"/>
  <c r="L402" i="11"/>
  <c r="L401" i="11"/>
  <c r="L400" i="11"/>
  <c r="L399" i="11"/>
  <c r="L398" i="11"/>
  <c r="L397" i="11"/>
  <c r="L396" i="11"/>
  <c r="L395" i="11"/>
  <c r="L394" i="11"/>
  <c r="L393" i="11"/>
  <c r="L392" i="11"/>
  <c r="L391" i="11"/>
  <c r="L390" i="11"/>
  <c r="L389" i="11"/>
  <c r="L388" i="11"/>
  <c r="L387" i="11"/>
  <c r="L386" i="11"/>
  <c r="L385" i="11"/>
  <c r="L384" i="11"/>
  <c r="L383" i="11"/>
  <c r="L382" i="11"/>
  <c r="L381" i="11"/>
  <c r="L380" i="11"/>
  <c r="L379" i="11"/>
  <c r="L378" i="11"/>
  <c r="L377" i="11"/>
  <c r="L376" i="11"/>
  <c r="L375" i="11"/>
  <c r="L374" i="11"/>
  <c r="L373" i="11"/>
  <c r="L372" i="11"/>
  <c r="L371" i="11"/>
  <c r="L370" i="11"/>
  <c r="L369" i="11"/>
  <c r="L368" i="11"/>
  <c r="L367" i="11"/>
  <c r="L366" i="11"/>
  <c r="L365" i="11"/>
  <c r="L364" i="11"/>
  <c r="L363" i="11"/>
  <c r="L362" i="11"/>
  <c r="L361" i="11"/>
  <c r="L360" i="11"/>
  <c r="L359" i="11"/>
  <c r="L358" i="11"/>
  <c r="L357" i="11"/>
  <c r="L356" i="11"/>
  <c r="L355" i="11"/>
  <c r="L354" i="11"/>
  <c r="L353" i="11"/>
  <c r="L352" i="11"/>
  <c r="L351" i="11"/>
  <c r="L350" i="11"/>
  <c r="L349" i="11"/>
  <c r="L348" i="11"/>
  <c r="L347" i="11"/>
  <c r="L346" i="11"/>
  <c r="L345" i="11"/>
  <c r="L344" i="11"/>
  <c r="L343" i="11"/>
  <c r="L342" i="11"/>
  <c r="L341" i="11"/>
  <c r="L340" i="11"/>
  <c r="L339" i="11"/>
  <c r="L338" i="11"/>
  <c r="L337" i="11"/>
  <c r="L336" i="11"/>
  <c r="L335" i="11"/>
  <c r="L334" i="11"/>
  <c r="L333" i="11"/>
  <c r="L332" i="11"/>
  <c r="L331" i="11"/>
  <c r="L330" i="11"/>
  <c r="L329" i="11"/>
  <c r="L328" i="11"/>
  <c r="L327" i="11"/>
  <c r="L326" i="11"/>
  <c r="L325" i="11"/>
  <c r="L324" i="11"/>
  <c r="L323" i="11"/>
  <c r="L322" i="11"/>
  <c r="L321" i="11"/>
  <c r="L320" i="11"/>
  <c r="L319" i="11"/>
  <c r="L318" i="11"/>
  <c r="L317" i="11"/>
  <c r="L316" i="11"/>
  <c r="L315" i="11"/>
  <c r="L314" i="11"/>
  <c r="L313" i="11"/>
  <c r="L312" i="11"/>
  <c r="L311" i="11"/>
  <c r="L310" i="11"/>
  <c r="L309" i="11"/>
  <c r="L308" i="11"/>
  <c r="L307" i="11"/>
  <c r="L306" i="11"/>
  <c r="L305" i="11"/>
  <c r="L304" i="11"/>
  <c r="L303" i="11"/>
  <c r="L302" i="11"/>
  <c r="L301" i="11"/>
  <c r="L300" i="11"/>
  <c r="L299" i="11"/>
  <c r="L298" i="11"/>
  <c r="L297" i="11"/>
  <c r="L296" i="11"/>
  <c r="L295" i="11"/>
  <c r="L294" i="11"/>
  <c r="L293" i="11"/>
  <c r="L292" i="11"/>
  <c r="L291" i="11"/>
  <c r="L290" i="11"/>
  <c r="L289" i="11"/>
  <c r="L288" i="11"/>
  <c r="L287" i="11"/>
  <c r="L286" i="11"/>
  <c r="L285" i="11"/>
  <c r="L284" i="11"/>
  <c r="L283" i="11"/>
  <c r="L282" i="11"/>
  <c r="L281" i="11"/>
  <c r="L280" i="11"/>
  <c r="L279" i="11"/>
  <c r="L278" i="11"/>
  <c r="L277" i="11"/>
  <c r="L276" i="11"/>
  <c r="L275" i="11"/>
  <c r="L274" i="11"/>
  <c r="L273" i="11"/>
  <c r="L272" i="11"/>
  <c r="L271" i="11"/>
  <c r="L270" i="11"/>
  <c r="L269" i="11"/>
  <c r="L268" i="11"/>
  <c r="L267" i="11"/>
  <c r="L266" i="11"/>
  <c r="L265" i="11"/>
  <c r="L264" i="11"/>
  <c r="L263" i="11"/>
  <c r="L262" i="11"/>
  <c r="L261" i="11"/>
  <c r="L260" i="11"/>
  <c r="L259" i="11"/>
  <c r="L258" i="11"/>
  <c r="L257" i="11"/>
  <c r="L256" i="11"/>
  <c r="L255" i="11"/>
  <c r="L254" i="11"/>
  <c r="L253" i="11"/>
  <c r="L252" i="11"/>
  <c r="L251" i="11"/>
  <c r="L250" i="11"/>
  <c r="L249" i="11"/>
  <c r="L248" i="11"/>
  <c r="L247" i="11"/>
  <c r="L246" i="11"/>
  <c r="L245" i="11"/>
  <c r="L244" i="11"/>
  <c r="L243" i="11"/>
  <c r="L242" i="11"/>
  <c r="L241" i="11"/>
  <c r="L240" i="11"/>
  <c r="L239" i="11"/>
  <c r="L238" i="11"/>
  <c r="L237" i="11"/>
  <c r="L236" i="11"/>
  <c r="L235" i="11"/>
  <c r="L234" i="11"/>
  <c r="L233" i="11"/>
  <c r="L232" i="11"/>
  <c r="L231" i="11"/>
  <c r="L230" i="11"/>
  <c r="L229" i="11"/>
  <c r="L228" i="11"/>
  <c r="L227" i="11"/>
  <c r="L226" i="11"/>
  <c r="L225" i="11"/>
  <c r="L224" i="11"/>
  <c r="L223" i="11"/>
  <c r="L222" i="11"/>
  <c r="L221" i="11"/>
  <c r="L220" i="11"/>
  <c r="L219" i="11"/>
  <c r="L218" i="11"/>
  <c r="L217" i="11"/>
  <c r="L216" i="11"/>
  <c r="L215" i="11"/>
  <c r="L214" i="11"/>
  <c r="L213" i="11"/>
  <c r="L212" i="11"/>
  <c r="L211" i="11"/>
  <c r="L210" i="11"/>
  <c r="L209" i="11"/>
  <c r="L208" i="11"/>
  <c r="L207" i="11"/>
  <c r="L206" i="11"/>
  <c r="L205" i="11"/>
  <c r="L204" i="11"/>
  <c r="L203" i="11"/>
  <c r="L202" i="11"/>
  <c r="L201" i="11"/>
  <c r="L200" i="11"/>
  <c r="L199" i="11"/>
  <c r="L198" i="11"/>
  <c r="L197" i="11"/>
  <c r="L196" i="11"/>
  <c r="L195" i="11"/>
  <c r="L194" i="11"/>
  <c r="L193" i="11"/>
  <c r="L192" i="11"/>
  <c r="L191" i="11"/>
  <c r="L190" i="11"/>
  <c r="L189" i="11"/>
  <c r="L188" i="11"/>
  <c r="L187" i="11"/>
  <c r="L186" i="11"/>
  <c r="L185" i="11"/>
  <c r="L184" i="11"/>
  <c r="L183" i="11"/>
  <c r="L182" i="11"/>
  <c r="L181" i="11"/>
  <c r="L180" i="11"/>
  <c r="L179" i="11"/>
  <c r="L178" i="11"/>
  <c r="L177" i="11"/>
  <c r="L176" i="11"/>
  <c r="L175" i="11"/>
  <c r="L174" i="11"/>
  <c r="L173" i="11"/>
  <c r="L172" i="11"/>
  <c r="L171" i="11"/>
  <c r="L170" i="11"/>
  <c r="L169" i="11"/>
  <c r="L168" i="11"/>
  <c r="L167" i="11"/>
  <c r="L166" i="11"/>
  <c r="L165" i="11"/>
  <c r="L164" i="11"/>
  <c r="L163" i="11"/>
  <c r="L162" i="11"/>
  <c r="L161" i="11"/>
  <c r="L160" i="11"/>
  <c r="L159" i="11"/>
  <c r="L158" i="11"/>
  <c r="L157" i="11"/>
  <c r="L156" i="11"/>
  <c r="L155" i="11"/>
  <c r="L154" i="11"/>
  <c r="L153" i="11"/>
  <c r="L152" i="11"/>
  <c r="L151" i="11"/>
  <c r="L150" i="11"/>
  <c r="L149" i="11"/>
  <c r="L148" i="11"/>
  <c r="L147" i="11"/>
  <c r="L146" i="11"/>
  <c r="L145" i="11"/>
  <c r="L144" i="11"/>
  <c r="L143" i="11"/>
  <c r="L142" i="11"/>
  <c r="L141" i="11"/>
  <c r="L140" i="11"/>
  <c r="L139" i="11"/>
  <c r="L138" i="11"/>
  <c r="L137" i="11"/>
  <c r="L136" i="11"/>
  <c r="L135" i="11"/>
  <c r="L134" i="11"/>
  <c r="L133" i="11"/>
  <c r="L132" i="11"/>
  <c r="L131" i="11"/>
  <c r="L130" i="11"/>
  <c r="L129" i="11"/>
  <c r="L128" i="11"/>
  <c r="L127" i="11"/>
  <c r="L126" i="11"/>
  <c r="L125" i="11"/>
  <c r="L124" i="11"/>
  <c r="L123" i="11"/>
  <c r="L122" i="11"/>
  <c r="L121" i="11"/>
  <c r="L120" i="11"/>
  <c r="L119" i="11"/>
  <c r="L118" i="11"/>
  <c r="L117" i="11"/>
  <c r="L116" i="11"/>
  <c r="L115" i="11"/>
  <c r="L114" i="11"/>
  <c r="L113" i="11"/>
  <c r="L112" i="11"/>
  <c r="L111" i="11"/>
  <c r="L110" i="11"/>
  <c r="L109" i="11"/>
  <c r="L108" i="11"/>
  <c r="L107" i="11"/>
  <c r="L106" i="11"/>
  <c r="L105" i="11"/>
  <c r="L104" i="11"/>
  <c r="L103" i="11"/>
  <c r="L102" i="11"/>
  <c r="L101" i="11"/>
  <c r="L100" i="11"/>
  <c r="L99" i="11"/>
  <c r="L98" i="11"/>
  <c r="L97" i="11"/>
  <c r="L96" i="11"/>
  <c r="L95" i="11"/>
  <c r="L94" i="11"/>
  <c r="L93" i="11"/>
  <c r="L92" i="11"/>
  <c r="L91" i="11"/>
  <c r="L90" i="11"/>
  <c r="L89" i="11"/>
  <c r="L88" i="11"/>
  <c r="L87" i="11"/>
  <c r="L86" i="11"/>
  <c r="L85" i="11"/>
  <c r="L84" i="11"/>
  <c r="L83" i="11"/>
  <c r="L82" i="11"/>
  <c r="L81" i="11"/>
  <c r="L80" i="11"/>
  <c r="L79" i="11"/>
  <c r="L78" i="11"/>
  <c r="L77" i="11"/>
  <c r="L76" i="11"/>
  <c r="L75" i="11"/>
  <c r="L74" i="11"/>
  <c r="L73" i="11"/>
  <c r="L72" i="11"/>
  <c r="L71" i="11"/>
  <c r="L70" i="11"/>
  <c r="L69" i="11"/>
  <c r="L68" i="11"/>
  <c r="L67" i="11"/>
  <c r="L66" i="11"/>
  <c r="L65" i="11"/>
  <c r="L64" i="11"/>
  <c r="L63" i="11"/>
  <c r="L62" i="11"/>
  <c r="L61" i="11"/>
  <c r="L60" i="11"/>
  <c r="L59" i="11"/>
  <c r="L58" i="11"/>
  <c r="L57" i="11"/>
  <c r="L56" i="11"/>
  <c r="L55" i="11"/>
  <c r="L54" i="11"/>
  <c r="L53" i="11"/>
  <c r="L52" i="11"/>
  <c r="L51" i="11"/>
  <c r="L50" i="11"/>
  <c r="L49" i="11"/>
  <c r="L48" i="11"/>
  <c r="L47" i="11"/>
  <c r="L46" i="11"/>
  <c r="L45" i="11"/>
  <c r="L44" i="11"/>
  <c r="L43" i="11"/>
  <c r="L42" i="11"/>
  <c r="L41" i="11"/>
  <c r="L40" i="11"/>
  <c r="L39" i="11"/>
  <c r="L38" i="11"/>
  <c r="L37" i="11"/>
  <c r="L36" i="11"/>
  <c r="L35" i="11"/>
  <c r="L34" i="11"/>
  <c r="L33" i="11"/>
  <c r="L32" i="11"/>
  <c r="L31" i="11"/>
  <c r="L30" i="11"/>
  <c r="L29" i="11"/>
  <c r="L28" i="11"/>
  <c r="L27" i="11"/>
  <c r="L26" i="11"/>
  <c r="L25" i="11"/>
  <c r="L24" i="11"/>
  <c r="L23" i="11"/>
  <c r="L22" i="11"/>
  <c r="L21" i="11"/>
  <c r="L20" i="11"/>
  <c r="L19" i="11"/>
  <c r="L18" i="11"/>
  <c r="L17" i="11"/>
  <c r="L16" i="11"/>
  <c r="L15" i="11"/>
  <c r="L514" i="47"/>
  <c r="L513" i="47"/>
  <c r="L512" i="47"/>
  <c r="L511" i="47"/>
  <c r="L510" i="47"/>
  <c r="L509" i="47"/>
  <c r="L508" i="47"/>
  <c r="L507" i="47"/>
  <c r="L506" i="47"/>
  <c r="L505" i="47"/>
  <c r="L504" i="47"/>
  <c r="L503" i="47"/>
  <c r="L502" i="47"/>
  <c r="L501" i="47"/>
  <c r="L500" i="47"/>
  <c r="L499" i="47"/>
  <c r="L498" i="47"/>
  <c r="L497" i="47"/>
  <c r="L496" i="47"/>
  <c r="L495" i="47"/>
  <c r="L494" i="47"/>
  <c r="L493" i="47"/>
  <c r="L492" i="47"/>
  <c r="L491" i="47"/>
  <c r="L490" i="47"/>
  <c r="L489" i="47"/>
  <c r="L488" i="47"/>
  <c r="L487" i="47"/>
  <c r="L486" i="47"/>
  <c r="L485" i="47"/>
  <c r="L484" i="47"/>
  <c r="L483" i="47"/>
  <c r="L482" i="47"/>
  <c r="L481" i="47"/>
  <c r="L480" i="47"/>
  <c r="L479" i="47"/>
  <c r="L478" i="47"/>
  <c r="L477" i="47"/>
  <c r="L476" i="47"/>
  <c r="L475" i="47"/>
  <c r="L474" i="47"/>
  <c r="L473" i="47"/>
  <c r="L472" i="47"/>
  <c r="L471" i="47"/>
  <c r="L470" i="47"/>
  <c r="L469" i="47"/>
  <c r="L468" i="47"/>
  <c r="L467" i="47"/>
  <c r="L466" i="47"/>
  <c r="L465" i="47"/>
  <c r="L464" i="47"/>
  <c r="L463" i="47"/>
  <c r="L462" i="47"/>
  <c r="L461" i="47"/>
  <c r="L460" i="47"/>
  <c r="L459" i="47"/>
  <c r="L458" i="47"/>
  <c r="L457" i="47"/>
  <c r="L456" i="47"/>
  <c r="L455" i="47"/>
  <c r="L454" i="47"/>
  <c r="L453" i="47"/>
  <c r="L452" i="47"/>
  <c r="L451" i="47"/>
  <c r="L450" i="47"/>
  <c r="L449" i="47"/>
  <c r="L448" i="47"/>
  <c r="L447" i="47"/>
  <c r="L446" i="47"/>
  <c r="L445" i="47"/>
  <c r="L444" i="47"/>
  <c r="L443" i="47"/>
  <c r="L442" i="47"/>
  <c r="L441" i="47"/>
  <c r="L440" i="47"/>
  <c r="L439" i="47"/>
  <c r="L438" i="47"/>
  <c r="L437" i="47"/>
  <c r="L436" i="47"/>
  <c r="L435" i="47"/>
  <c r="L434" i="47"/>
  <c r="L433" i="47"/>
  <c r="L432" i="47"/>
  <c r="L431" i="47"/>
  <c r="L430" i="47"/>
  <c r="L429" i="47"/>
  <c r="L428" i="47"/>
  <c r="L427" i="47"/>
  <c r="L426" i="47"/>
  <c r="L425" i="47"/>
  <c r="L424" i="47"/>
  <c r="L423" i="47"/>
  <c r="L422" i="47"/>
  <c r="L421" i="47"/>
  <c r="L420" i="47"/>
  <c r="L419" i="47"/>
  <c r="L418" i="47"/>
  <c r="L417" i="47"/>
  <c r="L416" i="47"/>
  <c r="L415" i="47"/>
  <c r="L414" i="47"/>
  <c r="L413" i="47"/>
  <c r="L412" i="47"/>
  <c r="L411" i="47"/>
  <c r="L410" i="47"/>
  <c r="L409" i="47"/>
  <c r="L408" i="47"/>
  <c r="L407" i="47"/>
  <c r="L406" i="47"/>
  <c r="L405" i="47"/>
  <c r="L404" i="47"/>
  <c r="L403" i="47"/>
  <c r="L402" i="47"/>
  <c r="L401" i="47"/>
  <c r="L400" i="47"/>
  <c r="L399" i="47"/>
  <c r="L398" i="47"/>
  <c r="L397" i="47"/>
  <c r="L396" i="47"/>
  <c r="L395" i="47"/>
  <c r="L394" i="47"/>
  <c r="L393" i="47"/>
  <c r="L392" i="47"/>
  <c r="L391" i="47"/>
  <c r="L390" i="47"/>
  <c r="L389" i="47"/>
  <c r="L388" i="47"/>
  <c r="L387" i="47"/>
  <c r="L386" i="47"/>
  <c r="L385" i="47"/>
  <c r="L384" i="47"/>
  <c r="L383" i="47"/>
  <c r="L382" i="47"/>
  <c r="L381" i="47"/>
  <c r="L380" i="47"/>
  <c r="L379" i="47"/>
  <c r="L378" i="47"/>
  <c r="L377" i="47"/>
  <c r="L376" i="47"/>
  <c r="L375" i="47"/>
  <c r="L374" i="47"/>
  <c r="L373" i="47"/>
  <c r="L372" i="47"/>
  <c r="L371" i="47"/>
  <c r="L370" i="47"/>
  <c r="L369" i="47"/>
  <c r="L368" i="47"/>
  <c r="L367" i="47"/>
  <c r="L366" i="47"/>
  <c r="L365" i="47"/>
  <c r="L364" i="47"/>
  <c r="L363" i="47"/>
  <c r="L362" i="47"/>
  <c r="L361" i="47"/>
  <c r="L360" i="47"/>
  <c r="L359" i="47"/>
  <c r="L358" i="47"/>
  <c r="L357" i="47"/>
  <c r="L356" i="47"/>
  <c r="L355" i="47"/>
  <c r="L354" i="47"/>
  <c r="L353" i="47"/>
  <c r="L352" i="47"/>
  <c r="L351" i="47"/>
  <c r="L350" i="47"/>
  <c r="L349" i="47"/>
  <c r="L348" i="47"/>
  <c r="L347" i="47"/>
  <c r="L346" i="47"/>
  <c r="L345" i="47"/>
  <c r="L344" i="47"/>
  <c r="L343" i="47"/>
  <c r="L342" i="47"/>
  <c r="L341" i="47"/>
  <c r="L340" i="47"/>
  <c r="L339" i="47"/>
  <c r="L338" i="47"/>
  <c r="L337" i="47"/>
  <c r="L336" i="47"/>
  <c r="L335" i="47"/>
  <c r="L334" i="47"/>
  <c r="L333" i="47"/>
  <c r="L332" i="47"/>
  <c r="L331" i="47"/>
  <c r="L330" i="47"/>
  <c r="L329" i="47"/>
  <c r="L328" i="47"/>
  <c r="L327" i="47"/>
  <c r="L326" i="47"/>
  <c r="L325" i="47"/>
  <c r="L324" i="47"/>
  <c r="L323" i="47"/>
  <c r="L322" i="47"/>
  <c r="L321" i="47"/>
  <c r="L320" i="47"/>
  <c r="L319" i="47"/>
  <c r="L318" i="47"/>
  <c r="L317" i="47"/>
  <c r="L316" i="47"/>
  <c r="L315" i="47"/>
  <c r="L314" i="47"/>
  <c r="L313" i="47"/>
  <c r="L312" i="47"/>
  <c r="L311" i="47"/>
  <c r="L310" i="47"/>
  <c r="L309" i="47"/>
  <c r="L308" i="47"/>
  <c r="L307" i="47"/>
  <c r="L306" i="47"/>
  <c r="L305" i="47"/>
  <c r="L304" i="47"/>
  <c r="L303" i="47"/>
  <c r="L302" i="47"/>
  <c r="L301" i="47"/>
  <c r="L300" i="47"/>
  <c r="L299" i="47"/>
  <c r="L298" i="47"/>
  <c r="L297" i="47"/>
  <c r="L296" i="47"/>
  <c r="L295" i="47"/>
  <c r="L294" i="47"/>
  <c r="L293" i="47"/>
  <c r="L292" i="47"/>
  <c r="L291" i="47"/>
  <c r="L290" i="47"/>
  <c r="L289" i="47"/>
  <c r="L288" i="47"/>
  <c r="L287" i="47"/>
  <c r="L286" i="47"/>
  <c r="L285" i="47"/>
  <c r="L284" i="47"/>
  <c r="L283" i="47"/>
  <c r="L282" i="47"/>
  <c r="L281" i="47"/>
  <c r="L280" i="47"/>
  <c r="L279" i="47"/>
  <c r="L278" i="47"/>
  <c r="L277" i="47"/>
  <c r="L276" i="47"/>
  <c r="L275" i="47"/>
  <c r="L274" i="47"/>
  <c r="L273" i="47"/>
  <c r="L272" i="47"/>
  <c r="L271" i="47"/>
  <c r="L270" i="47"/>
  <c r="L269" i="47"/>
  <c r="L268" i="47"/>
  <c r="L267" i="47"/>
  <c r="L266" i="47"/>
  <c r="L265" i="47"/>
  <c r="L264" i="47"/>
  <c r="L263" i="47"/>
  <c r="L262" i="47"/>
  <c r="L261" i="47"/>
  <c r="L260" i="47"/>
  <c r="L259" i="47"/>
  <c r="L258" i="47"/>
  <c r="L257" i="47"/>
  <c r="L256" i="47"/>
  <c r="L255" i="47"/>
  <c r="L254" i="47"/>
  <c r="L253" i="47"/>
  <c r="L252" i="47"/>
  <c r="L251" i="47"/>
  <c r="L250" i="47"/>
  <c r="L249" i="47"/>
  <c r="L248" i="47"/>
  <c r="L247" i="47"/>
  <c r="L246" i="47"/>
  <c r="L245" i="47"/>
  <c r="L244" i="47"/>
  <c r="L243" i="47"/>
  <c r="L242" i="47"/>
  <c r="L241" i="47"/>
  <c r="L240" i="47"/>
  <c r="L239" i="47"/>
  <c r="L238" i="47"/>
  <c r="L237" i="47"/>
  <c r="L236" i="47"/>
  <c r="L235" i="47"/>
  <c r="L234" i="47"/>
  <c r="L233" i="47"/>
  <c r="L232" i="47"/>
  <c r="L231" i="47"/>
  <c r="L230" i="47"/>
  <c r="L229" i="47"/>
  <c r="L228" i="47"/>
  <c r="L227" i="47"/>
  <c r="L226" i="47"/>
  <c r="L225" i="47"/>
  <c r="L224" i="47"/>
  <c r="L223" i="47"/>
  <c r="L222" i="47"/>
  <c r="L221" i="47"/>
  <c r="L220" i="47"/>
  <c r="L219" i="47"/>
  <c r="L218" i="47"/>
  <c r="L217" i="47"/>
  <c r="L216" i="47"/>
  <c r="L215" i="47"/>
  <c r="L214" i="47"/>
  <c r="L213" i="47"/>
  <c r="L212" i="47"/>
  <c r="L211" i="47"/>
  <c r="L210" i="47"/>
  <c r="L209" i="47"/>
  <c r="L208" i="47"/>
  <c r="L207" i="47"/>
  <c r="L206" i="47"/>
  <c r="L205" i="47"/>
  <c r="L204" i="47"/>
  <c r="L203" i="47"/>
  <c r="L202" i="47"/>
  <c r="L201" i="47"/>
  <c r="L200" i="47"/>
  <c r="L199" i="47"/>
  <c r="L198" i="47"/>
  <c r="L197" i="47"/>
  <c r="L196" i="47"/>
  <c r="L195" i="47"/>
  <c r="L194" i="47"/>
  <c r="L193" i="47"/>
  <c r="L192" i="47"/>
  <c r="L191" i="47"/>
  <c r="L190" i="47"/>
  <c r="L189" i="47"/>
  <c r="L188" i="47"/>
  <c r="L187" i="47"/>
  <c r="L186" i="47"/>
  <c r="L185" i="47"/>
  <c r="L184" i="47"/>
  <c r="L183" i="47"/>
  <c r="L182" i="47"/>
  <c r="L181" i="47"/>
  <c r="L180" i="47"/>
  <c r="L179" i="47"/>
  <c r="L178" i="47"/>
  <c r="L177" i="47"/>
  <c r="L176" i="47"/>
  <c r="L175" i="47"/>
  <c r="L174" i="47"/>
  <c r="L173" i="47"/>
  <c r="L172" i="47"/>
  <c r="L171" i="47"/>
  <c r="L170" i="47"/>
  <c r="L169" i="47"/>
  <c r="L168" i="47"/>
  <c r="L167" i="47"/>
  <c r="L166" i="47"/>
  <c r="L165" i="47"/>
  <c r="L164" i="47"/>
  <c r="L163" i="47"/>
  <c r="L162" i="47"/>
  <c r="L161" i="47"/>
  <c r="L160" i="47"/>
  <c r="L159" i="47"/>
  <c r="L158" i="47"/>
  <c r="L157" i="47"/>
  <c r="L156" i="47"/>
  <c r="L155" i="47"/>
  <c r="L154" i="47"/>
  <c r="L153" i="47"/>
  <c r="L152" i="47"/>
  <c r="L151" i="47"/>
  <c r="L150" i="47"/>
  <c r="L149" i="47"/>
  <c r="L148" i="47"/>
  <c r="L147" i="47"/>
  <c r="L146" i="47"/>
  <c r="L145" i="47"/>
  <c r="L144" i="47"/>
  <c r="L143" i="47"/>
  <c r="L142" i="47"/>
  <c r="L141" i="47"/>
  <c r="L140" i="47"/>
  <c r="L139" i="47"/>
  <c r="L138" i="47"/>
  <c r="L137" i="47"/>
  <c r="L136" i="47"/>
  <c r="L135" i="47"/>
  <c r="L134" i="47"/>
  <c r="L133" i="47"/>
  <c r="L132" i="47"/>
  <c r="L131" i="47"/>
  <c r="L130" i="47"/>
  <c r="L129" i="47"/>
  <c r="L128" i="47"/>
  <c r="L127" i="47"/>
  <c r="L126" i="47"/>
  <c r="L125" i="47"/>
  <c r="L124" i="47"/>
  <c r="L123" i="47"/>
  <c r="L122" i="47"/>
  <c r="L121" i="47"/>
  <c r="L120" i="47"/>
  <c r="L119" i="47"/>
  <c r="L118" i="47"/>
  <c r="L117" i="47"/>
  <c r="L116" i="47"/>
  <c r="L115" i="47"/>
  <c r="L114" i="47"/>
  <c r="L113" i="47"/>
  <c r="L112" i="47"/>
  <c r="L111" i="47"/>
  <c r="L110" i="47"/>
  <c r="L109" i="47"/>
  <c r="L108" i="47"/>
  <c r="L107" i="47"/>
  <c r="L106" i="47"/>
  <c r="L105" i="47"/>
  <c r="L104" i="47"/>
  <c r="L103" i="47"/>
  <c r="L102" i="47"/>
  <c r="L101" i="47"/>
  <c r="L100" i="47"/>
  <c r="L99" i="47"/>
  <c r="L98" i="47"/>
  <c r="L97" i="47"/>
  <c r="L96" i="47"/>
  <c r="L95" i="47"/>
  <c r="L94" i="47"/>
  <c r="L93" i="47"/>
  <c r="L92" i="47"/>
  <c r="L91" i="47"/>
  <c r="L90" i="47"/>
  <c r="L89" i="47"/>
  <c r="L88" i="47"/>
  <c r="L87" i="47"/>
  <c r="L86" i="47"/>
  <c r="L85" i="47"/>
  <c r="L84" i="47"/>
  <c r="L83" i="47"/>
  <c r="L82" i="47"/>
  <c r="L81" i="47"/>
  <c r="L80" i="47"/>
  <c r="L79" i="47"/>
  <c r="L78" i="47"/>
  <c r="L77" i="47"/>
  <c r="L76" i="47"/>
  <c r="L75" i="47"/>
  <c r="L74" i="47"/>
  <c r="L73" i="47"/>
  <c r="L72" i="47"/>
  <c r="L71" i="47"/>
  <c r="L70" i="47"/>
  <c r="L69" i="47"/>
  <c r="L68" i="47"/>
  <c r="L67" i="47"/>
  <c r="L66" i="47"/>
  <c r="L65" i="47"/>
  <c r="L64" i="47"/>
  <c r="L63" i="47"/>
  <c r="L62" i="47"/>
  <c r="L61" i="47"/>
  <c r="L60" i="47"/>
  <c r="L59" i="47"/>
  <c r="L58" i="47"/>
  <c r="L57" i="47"/>
  <c r="L56" i="47"/>
  <c r="L55" i="47"/>
  <c r="L54" i="47"/>
  <c r="L53" i="47"/>
  <c r="L52" i="47"/>
  <c r="L51" i="47"/>
  <c r="L50" i="47"/>
  <c r="L49" i="47"/>
  <c r="L48" i="47"/>
  <c r="L47" i="47"/>
  <c r="L46" i="47"/>
  <c r="L45" i="47"/>
  <c r="L44" i="47"/>
  <c r="L43" i="47"/>
  <c r="L42" i="47"/>
  <c r="L41" i="47"/>
  <c r="L40" i="47"/>
  <c r="L39" i="47"/>
  <c r="L38" i="47"/>
  <c r="L37" i="47"/>
  <c r="L36" i="47"/>
  <c r="L35" i="47"/>
  <c r="L34" i="47"/>
  <c r="L33" i="47"/>
  <c r="L32" i="47"/>
  <c r="L31" i="47"/>
  <c r="L30" i="47"/>
  <c r="L29" i="47"/>
  <c r="L28" i="47"/>
  <c r="L27" i="47"/>
  <c r="L26" i="47"/>
  <c r="L25" i="47"/>
  <c r="L24" i="47"/>
  <c r="L23" i="47"/>
  <c r="L22" i="47"/>
  <c r="L21" i="47"/>
  <c r="L20" i="47"/>
  <c r="L19" i="47"/>
  <c r="L18" i="47"/>
  <c r="L514" i="12"/>
  <c r="L513" i="12"/>
  <c r="L512" i="12"/>
  <c r="L511" i="12"/>
  <c r="L510" i="12"/>
  <c r="L509" i="12"/>
  <c r="L508" i="12"/>
  <c r="L507" i="12"/>
  <c r="L506" i="12"/>
  <c r="L505" i="12"/>
  <c r="L504" i="12"/>
  <c r="L503" i="12"/>
  <c r="L502" i="12"/>
  <c r="L501" i="12"/>
  <c r="L500" i="12"/>
  <c r="L499" i="12"/>
  <c r="L498" i="12"/>
  <c r="L497" i="12"/>
  <c r="L496" i="12"/>
  <c r="L495" i="12"/>
  <c r="L494" i="12"/>
  <c r="L493" i="12"/>
  <c r="L492" i="12"/>
  <c r="L491" i="12"/>
  <c r="L490" i="12"/>
  <c r="L489" i="12"/>
  <c r="L488" i="12"/>
  <c r="L487" i="12"/>
  <c r="L486" i="12"/>
  <c r="L485" i="12"/>
  <c r="L484" i="12"/>
  <c r="L483" i="12"/>
  <c r="L482" i="12"/>
  <c r="L481" i="12"/>
  <c r="L480" i="12"/>
  <c r="L479" i="12"/>
  <c r="L478" i="12"/>
  <c r="L477" i="12"/>
  <c r="L476" i="12"/>
  <c r="L475" i="12"/>
  <c r="L474" i="12"/>
  <c r="L473" i="12"/>
  <c r="L472" i="12"/>
  <c r="L471" i="12"/>
  <c r="L470" i="12"/>
  <c r="L469" i="12"/>
  <c r="L468" i="12"/>
  <c r="L467" i="12"/>
  <c r="L466" i="12"/>
  <c r="L465" i="12"/>
  <c r="L464" i="12"/>
  <c r="L463" i="12"/>
  <c r="L462" i="12"/>
  <c r="L461" i="12"/>
  <c r="L460" i="12"/>
  <c r="L459" i="12"/>
  <c r="L458" i="12"/>
  <c r="L457" i="12"/>
  <c r="L456" i="12"/>
  <c r="L455" i="12"/>
  <c r="L454" i="12"/>
  <c r="L453" i="12"/>
  <c r="L452" i="12"/>
  <c r="L451" i="12"/>
  <c r="L450" i="12"/>
  <c r="L449" i="12"/>
  <c r="L448" i="12"/>
  <c r="L447" i="12"/>
  <c r="L446" i="12"/>
  <c r="L445" i="12"/>
  <c r="L444" i="12"/>
  <c r="L443" i="12"/>
  <c r="L442" i="12"/>
  <c r="L441" i="12"/>
  <c r="L440" i="12"/>
  <c r="L439" i="12"/>
  <c r="L438" i="12"/>
  <c r="L437" i="12"/>
  <c r="L436" i="12"/>
  <c r="L435" i="12"/>
  <c r="L434" i="12"/>
  <c r="L433" i="12"/>
  <c r="L432" i="12"/>
  <c r="L431" i="12"/>
  <c r="L430" i="12"/>
  <c r="L429" i="12"/>
  <c r="L428" i="12"/>
  <c r="L427" i="12"/>
  <c r="L426" i="12"/>
  <c r="L425" i="12"/>
  <c r="L424" i="12"/>
  <c r="L423" i="12"/>
  <c r="L422" i="12"/>
  <c r="L421" i="12"/>
  <c r="L420" i="12"/>
  <c r="L419" i="12"/>
  <c r="L418" i="12"/>
  <c r="L417" i="12"/>
  <c r="L416" i="12"/>
  <c r="L415" i="12"/>
  <c r="L414" i="12"/>
  <c r="L413" i="12"/>
  <c r="L412" i="12"/>
  <c r="L411" i="12"/>
  <c r="L410" i="12"/>
  <c r="L409" i="12"/>
  <c r="L408" i="12"/>
  <c r="L407" i="12"/>
  <c r="L406" i="12"/>
  <c r="L405" i="12"/>
  <c r="L404" i="12"/>
  <c r="L403" i="12"/>
  <c r="L402" i="12"/>
  <c r="L401" i="12"/>
  <c r="L400" i="12"/>
  <c r="L399" i="12"/>
  <c r="L398" i="12"/>
  <c r="L397" i="12"/>
  <c r="L396" i="12"/>
  <c r="L395" i="12"/>
  <c r="L394" i="12"/>
  <c r="L393" i="12"/>
  <c r="L392" i="12"/>
  <c r="L391" i="12"/>
  <c r="L390" i="12"/>
  <c r="L389" i="12"/>
  <c r="L388" i="12"/>
  <c r="L387" i="12"/>
  <c r="L386" i="12"/>
  <c r="L385" i="12"/>
  <c r="L384" i="12"/>
  <c r="L383" i="12"/>
  <c r="L382" i="12"/>
  <c r="L381" i="12"/>
  <c r="L380" i="12"/>
  <c r="L379" i="12"/>
  <c r="L378" i="12"/>
  <c r="L377" i="12"/>
  <c r="L376" i="12"/>
  <c r="L375" i="12"/>
  <c r="L374" i="12"/>
  <c r="L373" i="12"/>
  <c r="L372" i="12"/>
  <c r="L371" i="12"/>
  <c r="L370" i="12"/>
  <c r="L369" i="12"/>
  <c r="L368" i="12"/>
  <c r="L367" i="12"/>
  <c r="L366" i="12"/>
  <c r="L365" i="12"/>
  <c r="L364" i="12"/>
  <c r="L363" i="12"/>
  <c r="L362" i="12"/>
  <c r="L361" i="12"/>
  <c r="L360" i="12"/>
  <c r="L359" i="12"/>
  <c r="L358" i="12"/>
  <c r="L357" i="12"/>
  <c r="L356" i="12"/>
  <c r="L355" i="12"/>
  <c r="L354" i="12"/>
  <c r="L353" i="12"/>
  <c r="L352" i="12"/>
  <c r="L351" i="12"/>
  <c r="L350" i="12"/>
  <c r="L349" i="12"/>
  <c r="L348" i="12"/>
  <c r="L347" i="12"/>
  <c r="L346" i="12"/>
  <c r="L345" i="12"/>
  <c r="L344" i="12"/>
  <c r="L343" i="12"/>
  <c r="L342" i="12"/>
  <c r="L341" i="12"/>
  <c r="L340" i="12"/>
  <c r="L339" i="12"/>
  <c r="L338" i="12"/>
  <c r="L337" i="12"/>
  <c r="L336" i="12"/>
  <c r="L335" i="12"/>
  <c r="L334" i="12"/>
  <c r="L333" i="12"/>
  <c r="L332" i="12"/>
  <c r="L331" i="12"/>
  <c r="L330" i="12"/>
  <c r="L329" i="12"/>
  <c r="L328" i="12"/>
  <c r="L327" i="12"/>
  <c r="L326" i="12"/>
  <c r="L325" i="12"/>
  <c r="L324" i="12"/>
  <c r="L323" i="12"/>
  <c r="L322" i="12"/>
  <c r="L321" i="12"/>
  <c r="L320" i="12"/>
  <c r="L319" i="12"/>
  <c r="L318" i="12"/>
  <c r="L317" i="12"/>
  <c r="L316" i="12"/>
  <c r="L315" i="12"/>
  <c r="L314" i="12"/>
  <c r="L313" i="12"/>
  <c r="L312" i="12"/>
  <c r="L311" i="12"/>
  <c r="L310" i="12"/>
  <c r="L309" i="12"/>
  <c r="L308" i="12"/>
  <c r="L307" i="12"/>
  <c r="L306" i="12"/>
  <c r="L305" i="12"/>
  <c r="L304" i="12"/>
  <c r="L303" i="12"/>
  <c r="L302" i="12"/>
  <c r="L301" i="12"/>
  <c r="L300" i="12"/>
  <c r="L299" i="12"/>
  <c r="L298" i="12"/>
  <c r="L297" i="12"/>
  <c r="L296" i="12"/>
  <c r="L295" i="12"/>
  <c r="L294" i="12"/>
  <c r="L293" i="12"/>
  <c r="L292" i="12"/>
  <c r="L291" i="12"/>
  <c r="L290" i="12"/>
  <c r="L289" i="12"/>
  <c r="L288" i="12"/>
  <c r="L287" i="12"/>
  <c r="L286" i="12"/>
  <c r="L285" i="12"/>
  <c r="L284" i="12"/>
  <c r="L283" i="12"/>
  <c r="L282" i="12"/>
  <c r="L281" i="12"/>
  <c r="L280" i="12"/>
  <c r="L279" i="12"/>
  <c r="L278" i="12"/>
  <c r="L277" i="12"/>
  <c r="L276" i="12"/>
  <c r="L275" i="12"/>
  <c r="L274" i="12"/>
  <c r="L273" i="12"/>
  <c r="L272" i="12"/>
  <c r="L271" i="12"/>
  <c r="L270" i="12"/>
  <c r="L269" i="12"/>
  <c r="L268" i="12"/>
  <c r="L267" i="12"/>
  <c r="L266" i="12"/>
  <c r="L265" i="12"/>
  <c r="L264" i="12"/>
  <c r="L263" i="12"/>
  <c r="L262" i="12"/>
  <c r="L261" i="12"/>
  <c r="L260" i="12"/>
  <c r="L259" i="12"/>
  <c r="L258" i="12"/>
  <c r="L257" i="12"/>
  <c r="L256" i="12"/>
  <c r="L255" i="12"/>
  <c r="L254" i="12"/>
  <c r="L253" i="12"/>
  <c r="L252" i="12"/>
  <c r="L251" i="12"/>
  <c r="L250" i="12"/>
  <c r="L249" i="12"/>
  <c r="L248" i="12"/>
  <c r="L247" i="12"/>
  <c r="L246" i="12"/>
  <c r="L245" i="12"/>
  <c r="L244" i="12"/>
  <c r="L243" i="12"/>
  <c r="L242" i="12"/>
  <c r="L241" i="12"/>
  <c r="L240" i="12"/>
  <c r="L239" i="12"/>
  <c r="L238" i="12"/>
  <c r="L237" i="12"/>
  <c r="L236" i="12"/>
  <c r="L235" i="12"/>
  <c r="L234" i="12"/>
  <c r="L233" i="12"/>
  <c r="L232" i="12"/>
  <c r="L231" i="12"/>
  <c r="L230" i="12"/>
  <c r="L229" i="12"/>
  <c r="L228" i="12"/>
  <c r="L227" i="12"/>
  <c r="L226" i="12"/>
  <c r="L225" i="12"/>
  <c r="L224" i="12"/>
  <c r="L223" i="12"/>
  <c r="L222" i="12"/>
  <c r="L221" i="12"/>
  <c r="L220" i="12"/>
  <c r="L219" i="12"/>
  <c r="L218" i="12"/>
  <c r="L217" i="12"/>
  <c r="L216" i="12"/>
  <c r="L215" i="12"/>
  <c r="L214" i="12"/>
  <c r="L213" i="12"/>
  <c r="L212" i="12"/>
  <c r="L211" i="12"/>
  <c r="L210" i="12"/>
  <c r="L209" i="12"/>
  <c r="L208" i="12"/>
  <c r="L207" i="12"/>
  <c r="L206" i="12"/>
  <c r="L205" i="12"/>
  <c r="L204" i="12"/>
  <c r="L203" i="12"/>
  <c r="L202" i="12"/>
  <c r="L201" i="12"/>
  <c r="L200" i="12"/>
  <c r="L199" i="12"/>
  <c r="L198" i="12"/>
  <c r="L197" i="12"/>
  <c r="L196" i="12"/>
  <c r="L195" i="12"/>
  <c r="L194" i="12"/>
  <c r="L193" i="12"/>
  <c r="L192" i="12"/>
  <c r="L191" i="12"/>
  <c r="L190" i="12"/>
  <c r="L189" i="12"/>
  <c r="L188" i="12"/>
  <c r="L187" i="12"/>
  <c r="L186" i="12"/>
  <c r="L185" i="12"/>
  <c r="L184" i="12"/>
  <c r="L183" i="12"/>
  <c r="L182" i="12"/>
  <c r="L181" i="12"/>
  <c r="L180" i="12"/>
  <c r="L179" i="12"/>
  <c r="L178" i="12"/>
  <c r="L177" i="12"/>
  <c r="L176" i="12"/>
  <c r="L175" i="12"/>
  <c r="L174" i="12"/>
  <c r="L173" i="12"/>
  <c r="L172" i="12"/>
  <c r="L171" i="12"/>
  <c r="L170" i="12"/>
  <c r="L169" i="12"/>
  <c r="L168" i="12"/>
  <c r="L167" i="12"/>
  <c r="L166" i="12"/>
  <c r="L165" i="12"/>
  <c r="L164" i="12"/>
  <c r="L163" i="12"/>
  <c r="L162" i="12"/>
  <c r="L161" i="12"/>
  <c r="L160" i="12"/>
  <c r="L159" i="12"/>
  <c r="L158" i="12"/>
  <c r="L157" i="12"/>
  <c r="L156" i="12"/>
  <c r="L155" i="12"/>
  <c r="L154" i="12"/>
  <c r="L153" i="12"/>
  <c r="L152" i="12"/>
  <c r="L151" i="12"/>
  <c r="L150" i="12"/>
  <c r="L149" i="12"/>
  <c r="L148" i="12"/>
  <c r="L147" i="12"/>
  <c r="L146" i="12"/>
  <c r="L145" i="12"/>
  <c r="L144" i="12"/>
  <c r="L143" i="12"/>
  <c r="L142" i="12"/>
  <c r="L141" i="12"/>
  <c r="L140" i="12"/>
  <c r="L139" i="12"/>
  <c r="L138" i="12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L125" i="12"/>
  <c r="L124" i="12"/>
  <c r="L123" i="12"/>
  <c r="L122" i="12"/>
  <c r="L121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L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514" i="46"/>
  <c r="L513" i="46"/>
  <c r="L512" i="46"/>
  <c r="L511" i="46"/>
  <c r="L510" i="46"/>
  <c r="L509" i="46"/>
  <c r="L508" i="46"/>
  <c r="L507" i="46"/>
  <c r="L506" i="46"/>
  <c r="L505" i="46"/>
  <c r="L504" i="46"/>
  <c r="L503" i="46"/>
  <c r="L502" i="46"/>
  <c r="L501" i="46"/>
  <c r="L500" i="46"/>
  <c r="L499" i="46"/>
  <c r="L498" i="46"/>
  <c r="L497" i="46"/>
  <c r="L496" i="46"/>
  <c r="L495" i="46"/>
  <c r="L494" i="46"/>
  <c r="L493" i="46"/>
  <c r="L492" i="46"/>
  <c r="L491" i="46"/>
  <c r="L490" i="46"/>
  <c r="L489" i="46"/>
  <c r="L488" i="46"/>
  <c r="L487" i="46"/>
  <c r="L486" i="46"/>
  <c r="L485" i="46"/>
  <c r="L484" i="46"/>
  <c r="L483" i="46"/>
  <c r="L482" i="46"/>
  <c r="L481" i="46"/>
  <c r="L480" i="46"/>
  <c r="L479" i="46"/>
  <c r="L478" i="46"/>
  <c r="L477" i="46"/>
  <c r="L476" i="46"/>
  <c r="L475" i="46"/>
  <c r="L474" i="46"/>
  <c r="L473" i="46"/>
  <c r="L472" i="46"/>
  <c r="L471" i="46"/>
  <c r="L470" i="46"/>
  <c r="L469" i="46"/>
  <c r="L468" i="46"/>
  <c r="L467" i="46"/>
  <c r="L466" i="46"/>
  <c r="L465" i="46"/>
  <c r="L464" i="46"/>
  <c r="L463" i="46"/>
  <c r="L462" i="46"/>
  <c r="L461" i="46"/>
  <c r="L460" i="46"/>
  <c r="L459" i="46"/>
  <c r="L458" i="46"/>
  <c r="L457" i="46"/>
  <c r="L456" i="46"/>
  <c r="L455" i="46"/>
  <c r="L454" i="46"/>
  <c r="L453" i="46"/>
  <c r="L452" i="46"/>
  <c r="L451" i="46"/>
  <c r="L450" i="46"/>
  <c r="L449" i="46"/>
  <c r="L448" i="46"/>
  <c r="L447" i="46"/>
  <c r="L446" i="46"/>
  <c r="L445" i="46"/>
  <c r="L444" i="46"/>
  <c r="L443" i="46"/>
  <c r="L442" i="46"/>
  <c r="L441" i="46"/>
  <c r="L440" i="46"/>
  <c r="L439" i="46"/>
  <c r="L438" i="46"/>
  <c r="L437" i="46"/>
  <c r="L436" i="46"/>
  <c r="L435" i="46"/>
  <c r="L434" i="46"/>
  <c r="L433" i="46"/>
  <c r="L432" i="46"/>
  <c r="L431" i="46"/>
  <c r="L430" i="46"/>
  <c r="L429" i="46"/>
  <c r="L428" i="46"/>
  <c r="L427" i="46"/>
  <c r="L426" i="46"/>
  <c r="L425" i="46"/>
  <c r="L424" i="46"/>
  <c r="L423" i="46"/>
  <c r="L422" i="46"/>
  <c r="L421" i="46"/>
  <c r="L420" i="46"/>
  <c r="L419" i="46"/>
  <c r="L418" i="46"/>
  <c r="L417" i="46"/>
  <c r="L416" i="46"/>
  <c r="L415" i="46"/>
  <c r="L414" i="46"/>
  <c r="L413" i="46"/>
  <c r="L412" i="46"/>
  <c r="L411" i="46"/>
  <c r="L410" i="46"/>
  <c r="L409" i="46"/>
  <c r="L408" i="46"/>
  <c r="L407" i="46"/>
  <c r="L406" i="46"/>
  <c r="L405" i="46"/>
  <c r="L404" i="46"/>
  <c r="L403" i="46"/>
  <c r="L402" i="46"/>
  <c r="L401" i="46"/>
  <c r="L400" i="46"/>
  <c r="L399" i="46"/>
  <c r="L398" i="46"/>
  <c r="L397" i="46"/>
  <c r="L396" i="46"/>
  <c r="L395" i="46"/>
  <c r="L394" i="46"/>
  <c r="L393" i="46"/>
  <c r="L392" i="46"/>
  <c r="L391" i="46"/>
  <c r="L390" i="46"/>
  <c r="L389" i="46"/>
  <c r="L388" i="46"/>
  <c r="L387" i="46"/>
  <c r="L386" i="46"/>
  <c r="L385" i="46"/>
  <c r="L384" i="46"/>
  <c r="L383" i="46"/>
  <c r="L382" i="46"/>
  <c r="L381" i="46"/>
  <c r="L380" i="46"/>
  <c r="L379" i="46"/>
  <c r="L378" i="46"/>
  <c r="L377" i="46"/>
  <c r="L376" i="46"/>
  <c r="L375" i="46"/>
  <c r="L374" i="46"/>
  <c r="L373" i="46"/>
  <c r="L372" i="46"/>
  <c r="L371" i="46"/>
  <c r="L370" i="46"/>
  <c r="L369" i="46"/>
  <c r="L368" i="46"/>
  <c r="L367" i="46"/>
  <c r="L366" i="46"/>
  <c r="L365" i="46"/>
  <c r="L364" i="46"/>
  <c r="L363" i="46"/>
  <c r="L362" i="46"/>
  <c r="L361" i="46"/>
  <c r="L360" i="46"/>
  <c r="L359" i="46"/>
  <c r="L358" i="46"/>
  <c r="L357" i="46"/>
  <c r="L356" i="46"/>
  <c r="L355" i="46"/>
  <c r="L354" i="46"/>
  <c r="L353" i="46"/>
  <c r="L352" i="46"/>
  <c r="L351" i="46"/>
  <c r="L350" i="46"/>
  <c r="L349" i="46"/>
  <c r="L348" i="46"/>
  <c r="L347" i="46"/>
  <c r="L346" i="46"/>
  <c r="L345" i="46"/>
  <c r="L344" i="46"/>
  <c r="L343" i="46"/>
  <c r="L342" i="46"/>
  <c r="L341" i="46"/>
  <c r="L340" i="46"/>
  <c r="L339" i="46"/>
  <c r="L338" i="46"/>
  <c r="L337" i="46"/>
  <c r="L336" i="46"/>
  <c r="L335" i="46"/>
  <c r="L334" i="46"/>
  <c r="L333" i="46"/>
  <c r="L332" i="46"/>
  <c r="L331" i="46"/>
  <c r="L330" i="46"/>
  <c r="L329" i="46"/>
  <c r="L328" i="46"/>
  <c r="L327" i="46"/>
  <c r="L326" i="46"/>
  <c r="L325" i="46"/>
  <c r="L324" i="46"/>
  <c r="L323" i="46"/>
  <c r="L322" i="46"/>
  <c r="L321" i="46"/>
  <c r="L320" i="46"/>
  <c r="L319" i="46"/>
  <c r="L318" i="46"/>
  <c r="L317" i="46"/>
  <c r="L316" i="46"/>
  <c r="L315" i="46"/>
  <c r="L314" i="46"/>
  <c r="L313" i="46"/>
  <c r="L312" i="46"/>
  <c r="L311" i="46"/>
  <c r="L310" i="46"/>
  <c r="L309" i="46"/>
  <c r="L308" i="46"/>
  <c r="L307" i="46"/>
  <c r="L306" i="46"/>
  <c r="L305" i="46"/>
  <c r="L304" i="46"/>
  <c r="L303" i="46"/>
  <c r="L302" i="46"/>
  <c r="L301" i="46"/>
  <c r="L300" i="46"/>
  <c r="L299" i="46"/>
  <c r="L298" i="46"/>
  <c r="L297" i="46"/>
  <c r="L296" i="46"/>
  <c r="L295" i="46"/>
  <c r="L294" i="46"/>
  <c r="L293" i="46"/>
  <c r="L292" i="46"/>
  <c r="L291" i="46"/>
  <c r="L290" i="46"/>
  <c r="L289" i="46"/>
  <c r="L288" i="46"/>
  <c r="L287" i="46"/>
  <c r="L286" i="46"/>
  <c r="L285" i="46"/>
  <c r="L284" i="46"/>
  <c r="L283" i="46"/>
  <c r="L282" i="46"/>
  <c r="L281" i="46"/>
  <c r="L280" i="46"/>
  <c r="L279" i="46"/>
  <c r="L278" i="46"/>
  <c r="L277" i="46"/>
  <c r="L276" i="46"/>
  <c r="L275" i="46"/>
  <c r="L274" i="46"/>
  <c r="L273" i="46"/>
  <c r="L272" i="46"/>
  <c r="L271" i="46"/>
  <c r="L270" i="46"/>
  <c r="L269" i="46"/>
  <c r="L268" i="46"/>
  <c r="L267" i="46"/>
  <c r="L266" i="46"/>
  <c r="L265" i="46"/>
  <c r="L264" i="46"/>
  <c r="L263" i="46"/>
  <c r="L262" i="46"/>
  <c r="L261" i="46"/>
  <c r="L260" i="46"/>
  <c r="L259" i="46"/>
  <c r="L258" i="46"/>
  <c r="L257" i="46"/>
  <c r="L256" i="46"/>
  <c r="L255" i="46"/>
  <c r="L254" i="46"/>
  <c r="L253" i="46"/>
  <c r="L252" i="46"/>
  <c r="L251" i="46"/>
  <c r="L250" i="46"/>
  <c r="L249" i="46"/>
  <c r="L248" i="46"/>
  <c r="L247" i="46"/>
  <c r="L246" i="46"/>
  <c r="L245" i="46"/>
  <c r="L244" i="46"/>
  <c r="L243" i="46"/>
  <c r="L242" i="46"/>
  <c r="L241" i="46"/>
  <c r="L240" i="46"/>
  <c r="L239" i="46"/>
  <c r="L238" i="46"/>
  <c r="L237" i="46"/>
  <c r="L236" i="46"/>
  <c r="L235" i="46"/>
  <c r="L234" i="46"/>
  <c r="L233" i="46"/>
  <c r="L232" i="46"/>
  <c r="L231" i="46"/>
  <c r="L230" i="46"/>
  <c r="L229" i="46"/>
  <c r="L228" i="46"/>
  <c r="L227" i="46"/>
  <c r="L226" i="46"/>
  <c r="L225" i="46"/>
  <c r="L224" i="46"/>
  <c r="L223" i="46"/>
  <c r="L222" i="46"/>
  <c r="L221" i="46"/>
  <c r="L220" i="46"/>
  <c r="L219" i="46"/>
  <c r="L218" i="46"/>
  <c r="L217" i="46"/>
  <c r="L216" i="46"/>
  <c r="L215" i="46"/>
  <c r="L214" i="46"/>
  <c r="L213" i="46"/>
  <c r="L212" i="46"/>
  <c r="L211" i="46"/>
  <c r="L210" i="46"/>
  <c r="L209" i="46"/>
  <c r="L208" i="46"/>
  <c r="L207" i="46"/>
  <c r="L206" i="46"/>
  <c r="L205" i="46"/>
  <c r="L204" i="46"/>
  <c r="L203" i="46"/>
  <c r="L202" i="46"/>
  <c r="L201" i="46"/>
  <c r="L200" i="46"/>
  <c r="L199" i="46"/>
  <c r="L198" i="46"/>
  <c r="L197" i="46"/>
  <c r="L196" i="46"/>
  <c r="L195" i="46"/>
  <c r="L194" i="46"/>
  <c r="L193" i="46"/>
  <c r="L192" i="46"/>
  <c r="L191" i="46"/>
  <c r="L190" i="46"/>
  <c r="L189" i="46"/>
  <c r="L188" i="46"/>
  <c r="L187" i="46"/>
  <c r="L186" i="46"/>
  <c r="L185" i="46"/>
  <c r="L184" i="46"/>
  <c r="L183" i="46"/>
  <c r="L182" i="46"/>
  <c r="L181" i="46"/>
  <c r="L180" i="46"/>
  <c r="L179" i="46"/>
  <c r="L178" i="46"/>
  <c r="L177" i="46"/>
  <c r="L176" i="46"/>
  <c r="L175" i="46"/>
  <c r="L174" i="46"/>
  <c r="L173" i="46"/>
  <c r="L172" i="46"/>
  <c r="L171" i="46"/>
  <c r="L170" i="46"/>
  <c r="L169" i="46"/>
  <c r="L168" i="46"/>
  <c r="L167" i="46"/>
  <c r="L166" i="46"/>
  <c r="L165" i="46"/>
  <c r="L164" i="46"/>
  <c r="L163" i="46"/>
  <c r="L162" i="46"/>
  <c r="L161" i="46"/>
  <c r="L160" i="46"/>
  <c r="L159" i="46"/>
  <c r="L158" i="46"/>
  <c r="L157" i="46"/>
  <c r="L156" i="46"/>
  <c r="L155" i="46"/>
  <c r="L154" i="46"/>
  <c r="L153" i="46"/>
  <c r="L152" i="46"/>
  <c r="L151" i="46"/>
  <c r="L150" i="46"/>
  <c r="L149" i="46"/>
  <c r="L148" i="46"/>
  <c r="L147" i="46"/>
  <c r="L146" i="46"/>
  <c r="L145" i="46"/>
  <c r="L144" i="46"/>
  <c r="L143" i="46"/>
  <c r="L142" i="46"/>
  <c r="L141" i="46"/>
  <c r="L140" i="46"/>
  <c r="L139" i="46"/>
  <c r="L138" i="46"/>
  <c r="L137" i="46"/>
  <c r="L136" i="46"/>
  <c r="L135" i="46"/>
  <c r="L134" i="46"/>
  <c r="L133" i="46"/>
  <c r="L132" i="46"/>
  <c r="L131" i="46"/>
  <c r="L130" i="46"/>
  <c r="L129" i="46"/>
  <c r="L128" i="46"/>
  <c r="L127" i="46"/>
  <c r="L126" i="46"/>
  <c r="L125" i="46"/>
  <c r="L124" i="46"/>
  <c r="L123" i="46"/>
  <c r="L122" i="46"/>
  <c r="L121" i="46"/>
  <c r="L120" i="46"/>
  <c r="L119" i="46"/>
  <c r="L118" i="46"/>
  <c r="L117" i="46"/>
  <c r="L116" i="46"/>
  <c r="L115" i="46"/>
  <c r="L114" i="46"/>
  <c r="L113" i="46"/>
  <c r="L112" i="46"/>
  <c r="L111" i="46"/>
  <c r="L110" i="46"/>
  <c r="L109" i="46"/>
  <c r="L108" i="46"/>
  <c r="L107" i="46"/>
  <c r="L106" i="46"/>
  <c r="L105" i="46"/>
  <c r="L104" i="46"/>
  <c r="L103" i="46"/>
  <c r="L102" i="46"/>
  <c r="L101" i="46"/>
  <c r="L100" i="46"/>
  <c r="L99" i="46"/>
  <c r="L98" i="46"/>
  <c r="L97" i="46"/>
  <c r="L96" i="46"/>
  <c r="L95" i="46"/>
  <c r="L94" i="46"/>
  <c r="L93" i="46"/>
  <c r="L92" i="46"/>
  <c r="L91" i="46"/>
  <c r="L90" i="46"/>
  <c r="L89" i="46"/>
  <c r="L88" i="46"/>
  <c r="L87" i="46"/>
  <c r="L86" i="46"/>
  <c r="L85" i="46"/>
  <c r="L84" i="46"/>
  <c r="L83" i="46"/>
  <c r="L82" i="46"/>
  <c r="L81" i="46"/>
  <c r="L80" i="46"/>
  <c r="L79" i="46"/>
  <c r="L78" i="46"/>
  <c r="L77" i="46"/>
  <c r="L76" i="46"/>
  <c r="L75" i="46"/>
  <c r="L74" i="46"/>
  <c r="L73" i="46"/>
  <c r="L72" i="46"/>
  <c r="L71" i="46"/>
  <c r="L70" i="46"/>
  <c r="L69" i="46"/>
  <c r="L68" i="46"/>
  <c r="L67" i="46"/>
  <c r="L66" i="46"/>
  <c r="L65" i="46"/>
  <c r="L64" i="46"/>
  <c r="L63" i="46"/>
  <c r="L62" i="46"/>
  <c r="L61" i="46"/>
  <c r="L60" i="46"/>
  <c r="L59" i="46"/>
  <c r="L58" i="46"/>
  <c r="L57" i="46"/>
  <c r="L56" i="46"/>
  <c r="L55" i="46"/>
  <c r="L54" i="46"/>
  <c r="L53" i="46"/>
  <c r="L52" i="46"/>
  <c r="L51" i="46"/>
  <c r="L50" i="46"/>
  <c r="L49" i="46"/>
  <c r="L48" i="46"/>
  <c r="L47" i="46"/>
  <c r="L46" i="46"/>
  <c r="L45" i="46"/>
  <c r="L44" i="46"/>
  <c r="L43" i="46"/>
  <c r="L42" i="46"/>
  <c r="L41" i="46"/>
  <c r="L40" i="46"/>
  <c r="L39" i="46"/>
  <c r="L38" i="46"/>
  <c r="L37" i="46"/>
  <c r="L36" i="46"/>
  <c r="L35" i="46"/>
  <c r="L34" i="46"/>
  <c r="L33" i="46"/>
  <c r="L32" i="46"/>
  <c r="L31" i="46"/>
  <c r="L30" i="46"/>
  <c r="L29" i="46"/>
  <c r="L28" i="46"/>
  <c r="L27" i="46"/>
  <c r="L26" i="46"/>
  <c r="L25" i="46"/>
  <c r="L24" i="46"/>
  <c r="L23" i="46"/>
  <c r="L22" i="46"/>
  <c r="L21" i="46"/>
  <c r="L20" i="46"/>
  <c r="L19" i="46"/>
  <c r="L18" i="46"/>
  <c r="L514" i="13"/>
  <c r="L513" i="13"/>
  <c r="L512" i="13"/>
  <c r="L511" i="13"/>
  <c r="L510" i="13"/>
  <c r="L509" i="13"/>
  <c r="L508" i="13"/>
  <c r="L507" i="13"/>
  <c r="L506" i="13"/>
  <c r="L505" i="13"/>
  <c r="L504" i="13"/>
  <c r="L503" i="13"/>
  <c r="L502" i="13"/>
  <c r="L501" i="13"/>
  <c r="L500" i="13"/>
  <c r="L499" i="13"/>
  <c r="L498" i="13"/>
  <c r="L497" i="13"/>
  <c r="L496" i="13"/>
  <c r="L495" i="13"/>
  <c r="L494" i="13"/>
  <c r="L493" i="13"/>
  <c r="L492" i="13"/>
  <c r="L491" i="13"/>
  <c r="L490" i="13"/>
  <c r="L489" i="13"/>
  <c r="L488" i="13"/>
  <c r="L487" i="13"/>
  <c r="L486" i="13"/>
  <c r="L485" i="13"/>
  <c r="L484" i="13"/>
  <c r="L483" i="13"/>
  <c r="L482" i="13"/>
  <c r="L481" i="13"/>
  <c r="L480" i="13"/>
  <c r="L479" i="13"/>
  <c r="L478" i="13"/>
  <c r="L477" i="13"/>
  <c r="L476" i="13"/>
  <c r="L475" i="13"/>
  <c r="L474" i="13"/>
  <c r="L473" i="13"/>
  <c r="L472" i="13"/>
  <c r="L471" i="13"/>
  <c r="L470" i="13"/>
  <c r="L469" i="13"/>
  <c r="L468" i="13"/>
  <c r="L467" i="13"/>
  <c r="L466" i="13"/>
  <c r="L465" i="13"/>
  <c r="L464" i="13"/>
  <c r="L463" i="13"/>
  <c r="L462" i="13"/>
  <c r="L461" i="13"/>
  <c r="L460" i="13"/>
  <c r="L459" i="13"/>
  <c r="L458" i="13"/>
  <c r="L457" i="13"/>
  <c r="L456" i="13"/>
  <c r="L455" i="13"/>
  <c r="L454" i="13"/>
  <c r="L453" i="13"/>
  <c r="L452" i="13"/>
  <c r="L451" i="13"/>
  <c r="L450" i="13"/>
  <c r="L449" i="13"/>
  <c r="L448" i="13"/>
  <c r="L447" i="13"/>
  <c r="L446" i="13"/>
  <c r="L445" i="13"/>
  <c r="L444" i="13"/>
  <c r="L443" i="13"/>
  <c r="L442" i="13"/>
  <c r="L441" i="13"/>
  <c r="L440" i="13"/>
  <c r="L439" i="13"/>
  <c r="L438" i="13"/>
  <c r="L437" i="13"/>
  <c r="L436" i="13"/>
  <c r="L435" i="13"/>
  <c r="L434" i="13"/>
  <c r="L433" i="13"/>
  <c r="L432" i="13"/>
  <c r="L431" i="13"/>
  <c r="L430" i="13"/>
  <c r="L429" i="13"/>
  <c r="L428" i="13"/>
  <c r="L427" i="13"/>
  <c r="L426" i="13"/>
  <c r="L425" i="13"/>
  <c r="L424" i="13"/>
  <c r="L423" i="13"/>
  <c r="L422" i="13"/>
  <c r="L421" i="13"/>
  <c r="L420" i="13"/>
  <c r="L419" i="13"/>
  <c r="L418" i="13"/>
  <c r="L417" i="13"/>
  <c r="L416" i="13"/>
  <c r="L415" i="13"/>
  <c r="L414" i="13"/>
  <c r="L413" i="13"/>
  <c r="L412" i="13"/>
  <c r="L411" i="13"/>
  <c r="L410" i="13"/>
  <c r="L409" i="13"/>
  <c r="L408" i="13"/>
  <c r="L407" i="13"/>
  <c r="L406" i="13"/>
  <c r="L405" i="13"/>
  <c r="L404" i="13"/>
  <c r="L403" i="13"/>
  <c r="L402" i="13"/>
  <c r="L401" i="13"/>
  <c r="L400" i="13"/>
  <c r="L399" i="13"/>
  <c r="L398" i="13"/>
  <c r="L397" i="13"/>
  <c r="L396" i="13"/>
  <c r="L395" i="13"/>
  <c r="L394" i="13"/>
  <c r="L393" i="13"/>
  <c r="L392" i="13"/>
  <c r="L391" i="13"/>
  <c r="L390" i="13"/>
  <c r="L389" i="13"/>
  <c r="L388" i="13"/>
  <c r="L387" i="13"/>
  <c r="L386" i="13"/>
  <c r="L385" i="13"/>
  <c r="L384" i="13"/>
  <c r="L383" i="13"/>
  <c r="L382" i="13"/>
  <c r="L381" i="13"/>
  <c r="L380" i="13"/>
  <c r="L379" i="13"/>
  <c r="L378" i="13"/>
  <c r="L377" i="13"/>
  <c r="L376" i="13"/>
  <c r="L375" i="13"/>
  <c r="L374" i="13"/>
  <c r="L373" i="13"/>
  <c r="L372" i="13"/>
  <c r="L371" i="13"/>
  <c r="L370" i="13"/>
  <c r="L369" i="13"/>
  <c r="L368" i="13"/>
  <c r="L367" i="13"/>
  <c r="L366" i="13"/>
  <c r="L365" i="13"/>
  <c r="L364" i="13"/>
  <c r="L363" i="13"/>
  <c r="L362" i="13"/>
  <c r="L361" i="13"/>
  <c r="L360" i="13"/>
  <c r="L359" i="13"/>
  <c r="L358" i="13"/>
  <c r="L357" i="13"/>
  <c r="L356" i="13"/>
  <c r="L355" i="13"/>
  <c r="L354" i="13"/>
  <c r="L353" i="13"/>
  <c r="L352" i="13"/>
  <c r="L351" i="13"/>
  <c r="L350" i="13"/>
  <c r="L349" i="13"/>
  <c r="L348" i="13"/>
  <c r="L347" i="13"/>
  <c r="L346" i="13"/>
  <c r="L345" i="13"/>
  <c r="L344" i="13"/>
  <c r="L343" i="13"/>
  <c r="L342" i="13"/>
  <c r="L341" i="13"/>
  <c r="L340" i="13"/>
  <c r="L339" i="13"/>
  <c r="L338" i="13"/>
  <c r="L337" i="13"/>
  <c r="L336" i="13"/>
  <c r="L335" i="13"/>
  <c r="L334" i="13"/>
  <c r="L333" i="13"/>
  <c r="L332" i="13"/>
  <c r="L331" i="13"/>
  <c r="L330" i="13"/>
  <c r="L329" i="13"/>
  <c r="L328" i="13"/>
  <c r="L327" i="13"/>
  <c r="L326" i="13"/>
  <c r="L325" i="13"/>
  <c r="L324" i="13"/>
  <c r="L323" i="13"/>
  <c r="L322" i="13"/>
  <c r="L321" i="13"/>
  <c r="L320" i="13"/>
  <c r="L319" i="13"/>
  <c r="L318" i="13"/>
  <c r="L317" i="13"/>
  <c r="L316" i="13"/>
  <c r="L315" i="13"/>
  <c r="L314" i="13"/>
  <c r="L313" i="13"/>
  <c r="L312" i="13"/>
  <c r="L311" i="13"/>
  <c r="L310" i="13"/>
  <c r="L309" i="13"/>
  <c r="L308" i="13"/>
  <c r="L307" i="13"/>
  <c r="L306" i="13"/>
  <c r="L305" i="13"/>
  <c r="L304" i="13"/>
  <c r="L303" i="13"/>
  <c r="L302" i="13"/>
  <c r="L301" i="13"/>
  <c r="L300" i="13"/>
  <c r="L299" i="13"/>
  <c r="L298" i="13"/>
  <c r="L297" i="13"/>
  <c r="L296" i="13"/>
  <c r="L295" i="13"/>
  <c r="L294" i="13"/>
  <c r="L293" i="13"/>
  <c r="L292" i="13"/>
  <c r="L291" i="13"/>
  <c r="L290" i="13"/>
  <c r="L289" i="13"/>
  <c r="L288" i="13"/>
  <c r="L287" i="13"/>
  <c r="L286" i="13"/>
  <c r="L285" i="13"/>
  <c r="L284" i="13"/>
  <c r="L283" i="13"/>
  <c r="L282" i="13"/>
  <c r="L281" i="13"/>
  <c r="L280" i="13"/>
  <c r="L279" i="13"/>
  <c r="L278" i="13"/>
  <c r="L277" i="13"/>
  <c r="L276" i="13"/>
  <c r="L275" i="13"/>
  <c r="L274" i="13"/>
  <c r="L273" i="13"/>
  <c r="L272" i="13"/>
  <c r="L271" i="13"/>
  <c r="L270" i="13"/>
  <c r="L269" i="13"/>
  <c r="L268" i="13"/>
  <c r="L267" i="13"/>
  <c r="L266" i="13"/>
  <c r="L265" i="13"/>
  <c r="L264" i="13"/>
  <c r="L263" i="13"/>
  <c r="L262" i="13"/>
  <c r="L261" i="13"/>
  <c r="L260" i="13"/>
  <c r="L259" i="13"/>
  <c r="L258" i="13"/>
  <c r="L257" i="13"/>
  <c r="L256" i="13"/>
  <c r="L255" i="13"/>
  <c r="L254" i="13"/>
  <c r="L253" i="13"/>
  <c r="L252" i="13"/>
  <c r="L251" i="13"/>
  <c r="L250" i="13"/>
  <c r="L249" i="13"/>
  <c r="L248" i="13"/>
  <c r="L247" i="13"/>
  <c r="L246" i="13"/>
  <c r="L245" i="13"/>
  <c r="L244" i="13"/>
  <c r="L243" i="13"/>
  <c r="L242" i="13"/>
  <c r="L241" i="13"/>
  <c r="L240" i="13"/>
  <c r="L239" i="13"/>
  <c r="L238" i="13"/>
  <c r="L237" i="13"/>
  <c r="L236" i="13"/>
  <c r="L235" i="13"/>
  <c r="L234" i="13"/>
  <c r="L233" i="13"/>
  <c r="L232" i="13"/>
  <c r="L231" i="13"/>
  <c r="L230" i="13"/>
  <c r="L229" i="13"/>
  <c r="L228" i="13"/>
  <c r="L227" i="13"/>
  <c r="L226" i="13"/>
  <c r="L225" i="13"/>
  <c r="L224" i="13"/>
  <c r="L223" i="13"/>
  <c r="L222" i="13"/>
  <c r="L221" i="13"/>
  <c r="L220" i="13"/>
  <c r="L219" i="13"/>
  <c r="L218" i="13"/>
  <c r="L217" i="13"/>
  <c r="L216" i="13"/>
  <c r="L215" i="13"/>
  <c r="L214" i="13"/>
  <c r="L213" i="13"/>
  <c r="L212" i="13"/>
  <c r="L211" i="13"/>
  <c r="L210" i="13"/>
  <c r="L209" i="13"/>
  <c r="L208" i="13"/>
  <c r="L207" i="13"/>
  <c r="L206" i="13"/>
  <c r="L205" i="13"/>
  <c r="L204" i="13"/>
  <c r="L203" i="13"/>
  <c r="L202" i="13"/>
  <c r="L201" i="13"/>
  <c r="L200" i="13"/>
  <c r="L199" i="13"/>
  <c r="L198" i="13"/>
  <c r="L197" i="13"/>
  <c r="L196" i="13"/>
  <c r="L195" i="13"/>
  <c r="L194" i="13"/>
  <c r="L193" i="13"/>
  <c r="L192" i="13"/>
  <c r="L191" i="13"/>
  <c r="L190" i="13"/>
  <c r="L189" i="13"/>
  <c r="L188" i="13"/>
  <c r="L187" i="13"/>
  <c r="L186" i="13"/>
  <c r="L185" i="13"/>
  <c r="L184" i="13"/>
  <c r="L183" i="13"/>
  <c r="L182" i="13"/>
  <c r="L181" i="13"/>
  <c r="L180" i="13"/>
  <c r="L179" i="13"/>
  <c r="L178" i="13"/>
  <c r="L177" i="13"/>
  <c r="L176" i="13"/>
  <c r="L175" i="13"/>
  <c r="L174" i="13"/>
  <c r="L173" i="13"/>
  <c r="L172" i="13"/>
  <c r="L171" i="13"/>
  <c r="L170" i="13"/>
  <c r="L169" i="13"/>
  <c r="L168" i="13"/>
  <c r="L167" i="13"/>
  <c r="L166" i="13"/>
  <c r="L165" i="13"/>
  <c r="L164" i="13"/>
  <c r="L163" i="13"/>
  <c r="L162" i="13"/>
  <c r="L161" i="13"/>
  <c r="L160" i="13"/>
  <c r="L159" i="13"/>
  <c r="L158" i="13"/>
  <c r="L157" i="13"/>
  <c r="L156" i="13"/>
  <c r="L155" i="13"/>
  <c r="L154" i="13"/>
  <c r="L153" i="13"/>
  <c r="L152" i="13"/>
  <c r="L151" i="13"/>
  <c r="L150" i="13"/>
  <c r="L149" i="13"/>
  <c r="L148" i="13"/>
  <c r="L147" i="13"/>
  <c r="L146" i="13"/>
  <c r="L145" i="13"/>
  <c r="L144" i="13"/>
  <c r="L143" i="13"/>
  <c r="L142" i="13"/>
  <c r="L141" i="13"/>
  <c r="L140" i="13"/>
  <c r="L139" i="13"/>
  <c r="L138" i="13"/>
  <c r="L137" i="13"/>
  <c r="L136" i="13"/>
  <c r="L135" i="13"/>
  <c r="L134" i="13"/>
  <c r="L133" i="13"/>
  <c r="L132" i="13"/>
  <c r="L131" i="13"/>
  <c r="L130" i="13"/>
  <c r="L129" i="13"/>
  <c r="L128" i="13"/>
  <c r="L127" i="13"/>
  <c r="L126" i="13"/>
  <c r="L125" i="13"/>
  <c r="L124" i="13"/>
  <c r="L123" i="13"/>
  <c r="L122" i="13"/>
  <c r="L121" i="13"/>
  <c r="L120" i="13"/>
  <c r="L119" i="13"/>
  <c r="L118" i="13"/>
  <c r="L117" i="13"/>
  <c r="L116" i="13"/>
  <c r="L115" i="13"/>
  <c r="L114" i="13"/>
  <c r="L113" i="13"/>
  <c r="L112" i="13"/>
  <c r="L111" i="13"/>
  <c r="L110" i="13"/>
  <c r="L109" i="13"/>
  <c r="L108" i="13"/>
  <c r="L107" i="13"/>
  <c r="L106" i="13"/>
  <c r="L105" i="13"/>
  <c r="L104" i="13"/>
  <c r="L103" i="13"/>
  <c r="L102" i="13"/>
  <c r="L101" i="13"/>
  <c r="L100" i="13"/>
  <c r="L99" i="13"/>
  <c r="L98" i="13"/>
  <c r="L97" i="13"/>
  <c r="L96" i="13"/>
  <c r="L95" i="13"/>
  <c r="L94" i="13"/>
  <c r="L93" i="13"/>
  <c r="L92" i="13"/>
  <c r="L91" i="13"/>
  <c r="L90" i="13"/>
  <c r="L89" i="13"/>
  <c r="L88" i="13"/>
  <c r="L87" i="13"/>
  <c r="L86" i="13"/>
  <c r="L85" i="13"/>
  <c r="L84" i="13"/>
  <c r="L83" i="13"/>
  <c r="L82" i="13"/>
  <c r="L81" i="13"/>
  <c r="L80" i="13"/>
  <c r="L79" i="13"/>
  <c r="L78" i="13"/>
  <c r="L77" i="13"/>
  <c r="L76" i="13"/>
  <c r="L75" i="13"/>
  <c r="L74" i="13"/>
  <c r="L73" i="13"/>
  <c r="L72" i="13"/>
  <c r="L71" i="13"/>
  <c r="L70" i="13"/>
  <c r="L69" i="13"/>
  <c r="L68" i="13"/>
  <c r="L67" i="13"/>
  <c r="L66" i="13"/>
  <c r="L65" i="13"/>
  <c r="L64" i="13"/>
  <c r="L63" i="13"/>
  <c r="L62" i="13"/>
  <c r="L61" i="13"/>
  <c r="L60" i="13"/>
  <c r="L59" i="13"/>
  <c r="L58" i="13"/>
  <c r="L57" i="13"/>
  <c r="L56" i="13"/>
  <c r="L55" i="13"/>
  <c r="L54" i="13"/>
  <c r="L53" i="13"/>
  <c r="L52" i="13"/>
  <c r="L51" i="13"/>
  <c r="L50" i="13"/>
  <c r="L49" i="13"/>
  <c r="L48" i="13"/>
  <c r="L47" i="13"/>
  <c r="L46" i="13"/>
  <c r="L45" i="13"/>
  <c r="L44" i="13"/>
  <c r="L43" i="13"/>
  <c r="L42" i="13"/>
  <c r="L41" i="13"/>
  <c r="L40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L18" i="13"/>
  <c r="L17" i="13"/>
  <c r="L16" i="13"/>
  <c r="L15" i="13"/>
  <c r="L514" i="45"/>
  <c r="L513" i="45"/>
  <c r="L512" i="45"/>
  <c r="L511" i="45"/>
  <c r="L510" i="45"/>
  <c r="L509" i="45"/>
  <c r="L508" i="45"/>
  <c r="L507" i="45"/>
  <c r="L506" i="45"/>
  <c r="L505" i="45"/>
  <c r="L504" i="45"/>
  <c r="L503" i="45"/>
  <c r="L502" i="45"/>
  <c r="L501" i="45"/>
  <c r="L500" i="45"/>
  <c r="L499" i="45"/>
  <c r="L498" i="45"/>
  <c r="L497" i="45"/>
  <c r="L496" i="45"/>
  <c r="L495" i="45"/>
  <c r="L494" i="45"/>
  <c r="L493" i="45"/>
  <c r="L492" i="45"/>
  <c r="L491" i="45"/>
  <c r="L490" i="45"/>
  <c r="L489" i="45"/>
  <c r="L488" i="45"/>
  <c r="L487" i="45"/>
  <c r="L486" i="45"/>
  <c r="L485" i="45"/>
  <c r="L484" i="45"/>
  <c r="L483" i="45"/>
  <c r="L482" i="45"/>
  <c r="L481" i="45"/>
  <c r="L480" i="45"/>
  <c r="L479" i="45"/>
  <c r="L478" i="45"/>
  <c r="L477" i="45"/>
  <c r="L476" i="45"/>
  <c r="L475" i="45"/>
  <c r="L474" i="45"/>
  <c r="L473" i="45"/>
  <c r="L472" i="45"/>
  <c r="L471" i="45"/>
  <c r="L470" i="45"/>
  <c r="L469" i="45"/>
  <c r="L468" i="45"/>
  <c r="L467" i="45"/>
  <c r="L466" i="45"/>
  <c r="L465" i="45"/>
  <c r="L464" i="45"/>
  <c r="L463" i="45"/>
  <c r="L462" i="45"/>
  <c r="L461" i="45"/>
  <c r="L460" i="45"/>
  <c r="L459" i="45"/>
  <c r="L458" i="45"/>
  <c r="L457" i="45"/>
  <c r="L456" i="45"/>
  <c r="L455" i="45"/>
  <c r="L454" i="45"/>
  <c r="L453" i="45"/>
  <c r="L452" i="45"/>
  <c r="L451" i="45"/>
  <c r="L450" i="45"/>
  <c r="L449" i="45"/>
  <c r="L448" i="45"/>
  <c r="L447" i="45"/>
  <c r="L446" i="45"/>
  <c r="L445" i="45"/>
  <c r="L444" i="45"/>
  <c r="L443" i="45"/>
  <c r="L442" i="45"/>
  <c r="L441" i="45"/>
  <c r="L440" i="45"/>
  <c r="L439" i="45"/>
  <c r="L438" i="45"/>
  <c r="L437" i="45"/>
  <c r="L436" i="45"/>
  <c r="L435" i="45"/>
  <c r="L434" i="45"/>
  <c r="L433" i="45"/>
  <c r="L432" i="45"/>
  <c r="L431" i="45"/>
  <c r="L430" i="45"/>
  <c r="L429" i="45"/>
  <c r="L428" i="45"/>
  <c r="L427" i="45"/>
  <c r="L426" i="45"/>
  <c r="L425" i="45"/>
  <c r="L424" i="45"/>
  <c r="L423" i="45"/>
  <c r="L422" i="45"/>
  <c r="L421" i="45"/>
  <c r="L420" i="45"/>
  <c r="L419" i="45"/>
  <c r="L418" i="45"/>
  <c r="L417" i="45"/>
  <c r="L416" i="45"/>
  <c r="L415" i="45"/>
  <c r="L414" i="45"/>
  <c r="L413" i="45"/>
  <c r="L412" i="45"/>
  <c r="L411" i="45"/>
  <c r="L410" i="45"/>
  <c r="L409" i="45"/>
  <c r="L408" i="45"/>
  <c r="L407" i="45"/>
  <c r="L406" i="45"/>
  <c r="L405" i="45"/>
  <c r="L404" i="45"/>
  <c r="L403" i="45"/>
  <c r="L402" i="45"/>
  <c r="L401" i="45"/>
  <c r="L400" i="45"/>
  <c r="L399" i="45"/>
  <c r="L398" i="45"/>
  <c r="L397" i="45"/>
  <c r="L396" i="45"/>
  <c r="L395" i="45"/>
  <c r="L394" i="45"/>
  <c r="L393" i="45"/>
  <c r="L392" i="45"/>
  <c r="L391" i="45"/>
  <c r="L390" i="45"/>
  <c r="L389" i="45"/>
  <c r="L388" i="45"/>
  <c r="L387" i="45"/>
  <c r="L386" i="45"/>
  <c r="L385" i="45"/>
  <c r="L384" i="45"/>
  <c r="L383" i="45"/>
  <c r="L382" i="45"/>
  <c r="L381" i="45"/>
  <c r="L380" i="45"/>
  <c r="L379" i="45"/>
  <c r="L378" i="45"/>
  <c r="L377" i="45"/>
  <c r="L376" i="45"/>
  <c r="L375" i="45"/>
  <c r="L374" i="45"/>
  <c r="L373" i="45"/>
  <c r="L372" i="45"/>
  <c r="L371" i="45"/>
  <c r="L370" i="45"/>
  <c r="L369" i="45"/>
  <c r="L368" i="45"/>
  <c r="L367" i="45"/>
  <c r="L366" i="45"/>
  <c r="L365" i="45"/>
  <c r="L364" i="45"/>
  <c r="L363" i="45"/>
  <c r="L362" i="45"/>
  <c r="L361" i="45"/>
  <c r="L360" i="45"/>
  <c r="L359" i="45"/>
  <c r="L358" i="45"/>
  <c r="L357" i="45"/>
  <c r="L356" i="45"/>
  <c r="L355" i="45"/>
  <c r="L354" i="45"/>
  <c r="L353" i="45"/>
  <c r="L352" i="45"/>
  <c r="L351" i="45"/>
  <c r="L350" i="45"/>
  <c r="L349" i="45"/>
  <c r="L348" i="45"/>
  <c r="L347" i="45"/>
  <c r="L346" i="45"/>
  <c r="L345" i="45"/>
  <c r="L344" i="45"/>
  <c r="L343" i="45"/>
  <c r="L342" i="45"/>
  <c r="L341" i="45"/>
  <c r="L340" i="45"/>
  <c r="L339" i="45"/>
  <c r="L338" i="45"/>
  <c r="L337" i="45"/>
  <c r="L336" i="45"/>
  <c r="L335" i="45"/>
  <c r="L334" i="45"/>
  <c r="L333" i="45"/>
  <c r="L332" i="45"/>
  <c r="L331" i="45"/>
  <c r="L330" i="45"/>
  <c r="L329" i="45"/>
  <c r="L328" i="45"/>
  <c r="L327" i="45"/>
  <c r="L326" i="45"/>
  <c r="L325" i="45"/>
  <c r="L324" i="45"/>
  <c r="L323" i="45"/>
  <c r="L322" i="45"/>
  <c r="L321" i="45"/>
  <c r="L320" i="45"/>
  <c r="L319" i="45"/>
  <c r="L318" i="45"/>
  <c r="L317" i="45"/>
  <c r="L316" i="45"/>
  <c r="L315" i="45"/>
  <c r="L314" i="45"/>
  <c r="L313" i="45"/>
  <c r="L312" i="45"/>
  <c r="L311" i="45"/>
  <c r="L310" i="45"/>
  <c r="L309" i="45"/>
  <c r="L308" i="45"/>
  <c r="L307" i="45"/>
  <c r="L306" i="45"/>
  <c r="L305" i="45"/>
  <c r="L304" i="45"/>
  <c r="L303" i="45"/>
  <c r="L302" i="45"/>
  <c r="L301" i="45"/>
  <c r="L300" i="45"/>
  <c r="L299" i="45"/>
  <c r="L298" i="45"/>
  <c r="L297" i="45"/>
  <c r="L296" i="45"/>
  <c r="L295" i="45"/>
  <c r="L294" i="45"/>
  <c r="L293" i="45"/>
  <c r="L292" i="45"/>
  <c r="L291" i="45"/>
  <c r="L290" i="45"/>
  <c r="L289" i="45"/>
  <c r="L288" i="45"/>
  <c r="L287" i="45"/>
  <c r="L286" i="45"/>
  <c r="L285" i="45"/>
  <c r="L284" i="45"/>
  <c r="L283" i="45"/>
  <c r="L282" i="45"/>
  <c r="L281" i="45"/>
  <c r="L280" i="45"/>
  <c r="L279" i="45"/>
  <c r="L278" i="45"/>
  <c r="L277" i="45"/>
  <c r="L276" i="45"/>
  <c r="L275" i="45"/>
  <c r="L274" i="45"/>
  <c r="L273" i="45"/>
  <c r="L272" i="45"/>
  <c r="L271" i="45"/>
  <c r="L270" i="45"/>
  <c r="L269" i="45"/>
  <c r="L268" i="45"/>
  <c r="L267" i="45"/>
  <c r="L266" i="45"/>
  <c r="L265" i="45"/>
  <c r="L264" i="45"/>
  <c r="L263" i="45"/>
  <c r="L262" i="45"/>
  <c r="L261" i="45"/>
  <c r="L260" i="45"/>
  <c r="L259" i="45"/>
  <c r="L258" i="45"/>
  <c r="L257" i="45"/>
  <c r="L256" i="45"/>
  <c r="L255" i="45"/>
  <c r="L254" i="45"/>
  <c r="L253" i="45"/>
  <c r="L252" i="45"/>
  <c r="L251" i="45"/>
  <c r="L250" i="45"/>
  <c r="L249" i="45"/>
  <c r="L248" i="45"/>
  <c r="L247" i="45"/>
  <c r="L246" i="45"/>
  <c r="L245" i="45"/>
  <c r="L244" i="45"/>
  <c r="L243" i="45"/>
  <c r="L242" i="45"/>
  <c r="L241" i="45"/>
  <c r="L240" i="45"/>
  <c r="L239" i="45"/>
  <c r="L238" i="45"/>
  <c r="L237" i="45"/>
  <c r="L236" i="45"/>
  <c r="L235" i="45"/>
  <c r="L234" i="45"/>
  <c r="L233" i="45"/>
  <c r="L232" i="45"/>
  <c r="L231" i="45"/>
  <c r="L230" i="45"/>
  <c r="L229" i="45"/>
  <c r="L228" i="45"/>
  <c r="L227" i="45"/>
  <c r="L226" i="45"/>
  <c r="L225" i="45"/>
  <c r="L224" i="45"/>
  <c r="L223" i="45"/>
  <c r="L222" i="45"/>
  <c r="L221" i="45"/>
  <c r="L220" i="45"/>
  <c r="L219" i="45"/>
  <c r="L218" i="45"/>
  <c r="L217" i="45"/>
  <c r="L216" i="45"/>
  <c r="L215" i="45"/>
  <c r="L214" i="45"/>
  <c r="L213" i="45"/>
  <c r="L212" i="45"/>
  <c r="L211" i="45"/>
  <c r="L210" i="45"/>
  <c r="L209" i="45"/>
  <c r="L208" i="45"/>
  <c r="L207" i="45"/>
  <c r="L206" i="45"/>
  <c r="L205" i="45"/>
  <c r="L204" i="45"/>
  <c r="L203" i="45"/>
  <c r="L202" i="45"/>
  <c r="L201" i="45"/>
  <c r="L200" i="45"/>
  <c r="L199" i="45"/>
  <c r="L198" i="45"/>
  <c r="L197" i="45"/>
  <c r="L196" i="45"/>
  <c r="L195" i="45"/>
  <c r="L194" i="45"/>
  <c r="L193" i="45"/>
  <c r="L192" i="45"/>
  <c r="L191" i="45"/>
  <c r="L190" i="45"/>
  <c r="L189" i="45"/>
  <c r="L188" i="45"/>
  <c r="L187" i="45"/>
  <c r="L186" i="45"/>
  <c r="L185" i="45"/>
  <c r="L184" i="45"/>
  <c r="L183" i="45"/>
  <c r="L182" i="45"/>
  <c r="L181" i="45"/>
  <c r="L180" i="45"/>
  <c r="L179" i="45"/>
  <c r="L178" i="45"/>
  <c r="L177" i="45"/>
  <c r="L176" i="45"/>
  <c r="L175" i="45"/>
  <c r="L174" i="45"/>
  <c r="L173" i="45"/>
  <c r="L172" i="45"/>
  <c r="L171" i="45"/>
  <c r="L170" i="45"/>
  <c r="L169" i="45"/>
  <c r="L168" i="45"/>
  <c r="L167" i="45"/>
  <c r="L166" i="45"/>
  <c r="L165" i="45"/>
  <c r="L164" i="45"/>
  <c r="L163" i="45"/>
  <c r="L162" i="45"/>
  <c r="L161" i="45"/>
  <c r="L160" i="45"/>
  <c r="L159" i="45"/>
  <c r="L158" i="45"/>
  <c r="L157" i="45"/>
  <c r="L156" i="45"/>
  <c r="L155" i="45"/>
  <c r="L154" i="45"/>
  <c r="L153" i="45"/>
  <c r="L152" i="45"/>
  <c r="L151" i="45"/>
  <c r="L150" i="45"/>
  <c r="L149" i="45"/>
  <c r="L148" i="45"/>
  <c r="L147" i="45"/>
  <c r="L146" i="45"/>
  <c r="L145" i="45"/>
  <c r="L144" i="45"/>
  <c r="L143" i="45"/>
  <c r="L142" i="45"/>
  <c r="L141" i="45"/>
  <c r="L140" i="45"/>
  <c r="L139" i="45"/>
  <c r="L138" i="45"/>
  <c r="L137" i="45"/>
  <c r="L136" i="45"/>
  <c r="L135" i="45"/>
  <c r="L134" i="45"/>
  <c r="L133" i="45"/>
  <c r="L132" i="45"/>
  <c r="L131" i="45"/>
  <c r="L130" i="45"/>
  <c r="L129" i="45"/>
  <c r="L128" i="45"/>
  <c r="L127" i="45"/>
  <c r="L126" i="45"/>
  <c r="L125" i="45"/>
  <c r="L124" i="45"/>
  <c r="L123" i="45"/>
  <c r="L122" i="45"/>
  <c r="L121" i="45"/>
  <c r="L120" i="45"/>
  <c r="L119" i="45"/>
  <c r="L118" i="45"/>
  <c r="L117" i="45"/>
  <c r="L116" i="45"/>
  <c r="L115" i="45"/>
  <c r="L114" i="45"/>
  <c r="L113" i="45"/>
  <c r="L112" i="45"/>
  <c r="L111" i="45"/>
  <c r="L110" i="45"/>
  <c r="L109" i="45"/>
  <c r="L108" i="45"/>
  <c r="L107" i="45"/>
  <c r="L106" i="45"/>
  <c r="L105" i="45"/>
  <c r="L104" i="45"/>
  <c r="L103" i="45"/>
  <c r="L102" i="45"/>
  <c r="L101" i="45"/>
  <c r="L100" i="45"/>
  <c r="L99" i="45"/>
  <c r="L98" i="45"/>
  <c r="L97" i="45"/>
  <c r="L96" i="45"/>
  <c r="L95" i="45"/>
  <c r="L94" i="45"/>
  <c r="L93" i="45"/>
  <c r="L92" i="45"/>
  <c r="L91" i="45"/>
  <c r="L90" i="45"/>
  <c r="L89" i="45"/>
  <c r="L88" i="45"/>
  <c r="L87" i="45"/>
  <c r="L86" i="45"/>
  <c r="L85" i="45"/>
  <c r="L84" i="45"/>
  <c r="L83" i="45"/>
  <c r="L82" i="45"/>
  <c r="L81" i="45"/>
  <c r="L80" i="45"/>
  <c r="L79" i="45"/>
  <c r="L78" i="45"/>
  <c r="L77" i="45"/>
  <c r="L76" i="45"/>
  <c r="L75" i="45"/>
  <c r="L74" i="45"/>
  <c r="L73" i="45"/>
  <c r="L72" i="45"/>
  <c r="L71" i="45"/>
  <c r="L70" i="45"/>
  <c r="L69" i="45"/>
  <c r="L68" i="45"/>
  <c r="L67" i="45"/>
  <c r="L66" i="45"/>
  <c r="L65" i="45"/>
  <c r="L64" i="45"/>
  <c r="L63" i="45"/>
  <c r="L62" i="45"/>
  <c r="L61" i="45"/>
  <c r="L60" i="45"/>
  <c r="L59" i="45"/>
  <c r="L58" i="45"/>
  <c r="L57" i="45"/>
  <c r="L56" i="45"/>
  <c r="L55" i="45"/>
  <c r="L54" i="45"/>
  <c r="L53" i="45"/>
  <c r="L52" i="45"/>
  <c r="L51" i="45"/>
  <c r="L50" i="45"/>
  <c r="L49" i="45"/>
  <c r="L48" i="45"/>
  <c r="L47" i="45"/>
  <c r="L46" i="45"/>
  <c r="L45" i="45"/>
  <c r="L44" i="45"/>
  <c r="L43" i="45"/>
  <c r="L42" i="45"/>
  <c r="L41" i="45"/>
  <c r="L40" i="45"/>
  <c r="L39" i="45"/>
  <c r="L38" i="45"/>
  <c r="L37" i="45"/>
  <c r="L36" i="45"/>
  <c r="L35" i="45"/>
  <c r="L34" i="45"/>
  <c r="L33" i="45"/>
  <c r="L32" i="45"/>
  <c r="L31" i="45"/>
  <c r="L30" i="45"/>
  <c r="L29" i="45"/>
  <c r="L28" i="45"/>
  <c r="L27" i="45"/>
  <c r="L26" i="45"/>
  <c r="L25" i="45"/>
  <c r="L24" i="45"/>
  <c r="L23" i="45"/>
  <c r="L22" i="45"/>
  <c r="L21" i="45"/>
  <c r="L20" i="45"/>
  <c r="L19" i="45"/>
  <c r="L18" i="45"/>
  <c r="L514" i="14"/>
  <c r="L513" i="14"/>
  <c r="L512" i="14"/>
  <c r="L511" i="14"/>
  <c r="L510" i="14"/>
  <c r="L509" i="14"/>
  <c r="L508" i="14"/>
  <c r="L507" i="14"/>
  <c r="L506" i="14"/>
  <c r="L505" i="14"/>
  <c r="L504" i="14"/>
  <c r="L503" i="14"/>
  <c r="L502" i="14"/>
  <c r="L501" i="14"/>
  <c r="L500" i="14"/>
  <c r="L499" i="14"/>
  <c r="L498" i="14"/>
  <c r="L497" i="14"/>
  <c r="L496" i="14"/>
  <c r="L495" i="14"/>
  <c r="L494" i="14"/>
  <c r="L493" i="14"/>
  <c r="L492" i="14"/>
  <c r="L491" i="14"/>
  <c r="L490" i="14"/>
  <c r="L489" i="14"/>
  <c r="L488" i="14"/>
  <c r="L487" i="14"/>
  <c r="L486" i="14"/>
  <c r="L485" i="14"/>
  <c r="L484" i="14"/>
  <c r="L483" i="14"/>
  <c r="L482" i="14"/>
  <c r="L481" i="14"/>
  <c r="L480" i="14"/>
  <c r="L479" i="14"/>
  <c r="L478" i="14"/>
  <c r="L477" i="14"/>
  <c r="L476" i="14"/>
  <c r="L475" i="14"/>
  <c r="L474" i="14"/>
  <c r="L473" i="14"/>
  <c r="L472" i="14"/>
  <c r="L471" i="14"/>
  <c r="L470" i="14"/>
  <c r="L469" i="14"/>
  <c r="L468" i="14"/>
  <c r="L467" i="14"/>
  <c r="L466" i="14"/>
  <c r="L465" i="14"/>
  <c r="L464" i="14"/>
  <c r="L463" i="14"/>
  <c r="L462" i="14"/>
  <c r="L461" i="14"/>
  <c r="L460" i="14"/>
  <c r="L459" i="14"/>
  <c r="L458" i="14"/>
  <c r="L457" i="14"/>
  <c r="L456" i="14"/>
  <c r="L455" i="14"/>
  <c r="L454" i="14"/>
  <c r="L453" i="14"/>
  <c r="L452" i="14"/>
  <c r="L451" i="14"/>
  <c r="L450" i="14"/>
  <c r="L449" i="14"/>
  <c r="L448" i="14"/>
  <c r="L447" i="14"/>
  <c r="L446" i="14"/>
  <c r="L445" i="14"/>
  <c r="L444" i="14"/>
  <c r="L443" i="14"/>
  <c r="L442" i="14"/>
  <c r="L441" i="14"/>
  <c r="L440" i="14"/>
  <c r="L439" i="14"/>
  <c r="L438" i="14"/>
  <c r="L437" i="14"/>
  <c r="L436" i="14"/>
  <c r="L435" i="14"/>
  <c r="L434" i="14"/>
  <c r="L433" i="14"/>
  <c r="L432" i="14"/>
  <c r="L431" i="14"/>
  <c r="L430" i="14"/>
  <c r="L429" i="14"/>
  <c r="L428" i="14"/>
  <c r="L427" i="14"/>
  <c r="L426" i="14"/>
  <c r="L425" i="14"/>
  <c r="L424" i="14"/>
  <c r="L423" i="14"/>
  <c r="L422" i="14"/>
  <c r="L421" i="14"/>
  <c r="L420" i="14"/>
  <c r="L419" i="14"/>
  <c r="L418" i="14"/>
  <c r="L417" i="14"/>
  <c r="L416" i="14"/>
  <c r="L415" i="14"/>
  <c r="L414" i="14"/>
  <c r="L413" i="14"/>
  <c r="L412" i="14"/>
  <c r="L411" i="14"/>
  <c r="L410" i="14"/>
  <c r="L409" i="14"/>
  <c r="L408" i="14"/>
  <c r="L407" i="14"/>
  <c r="L406" i="14"/>
  <c r="L405" i="14"/>
  <c r="L404" i="14"/>
  <c r="L403" i="14"/>
  <c r="L402" i="14"/>
  <c r="L401" i="14"/>
  <c r="L400" i="14"/>
  <c r="L399" i="14"/>
  <c r="L398" i="14"/>
  <c r="L397" i="14"/>
  <c r="L396" i="14"/>
  <c r="L395" i="14"/>
  <c r="L394" i="14"/>
  <c r="L393" i="14"/>
  <c r="L392" i="14"/>
  <c r="L391" i="14"/>
  <c r="L390" i="14"/>
  <c r="L389" i="14"/>
  <c r="L388" i="14"/>
  <c r="L387" i="14"/>
  <c r="L386" i="14"/>
  <c r="L385" i="14"/>
  <c r="L384" i="14"/>
  <c r="L383" i="14"/>
  <c r="L382" i="14"/>
  <c r="L381" i="14"/>
  <c r="L380" i="14"/>
  <c r="L379" i="14"/>
  <c r="L378" i="14"/>
  <c r="L377" i="14"/>
  <c r="L376" i="14"/>
  <c r="L375" i="14"/>
  <c r="L374" i="14"/>
  <c r="L373" i="14"/>
  <c r="L372" i="14"/>
  <c r="L371" i="14"/>
  <c r="L370" i="14"/>
  <c r="L369" i="14"/>
  <c r="L368" i="14"/>
  <c r="L367" i="14"/>
  <c r="L366" i="14"/>
  <c r="L365" i="14"/>
  <c r="L364" i="14"/>
  <c r="L363" i="14"/>
  <c r="L362" i="14"/>
  <c r="L361" i="14"/>
  <c r="L360" i="14"/>
  <c r="L359" i="14"/>
  <c r="L358" i="14"/>
  <c r="L357" i="14"/>
  <c r="L356" i="14"/>
  <c r="L355" i="14"/>
  <c r="L354" i="14"/>
  <c r="L353" i="14"/>
  <c r="L352" i="14"/>
  <c r="L351" i="14"/>
  <c r="L350" i="14"/>
  <c r="L349" i="14"/>
  <c r="L348" i="14"/>
  <c r="L347" i="14"/>
  <c r="L346" i="14"/>
  <c r="L345" i="14"/>
  <c r="L344" i="14"/>
  <c r="L343" i="14"/>
  <c r="L342" i="14"/>
  <c r="L341" i="14"/>
  <c r="L340" i="14"/>
  <c r="L339" i="14"/>
  <c r="L338" i="14"/>
  <c r="L337" i="14"/>
  <c r="L336" i="14"/>
  <c r="L335" i="14"/>
  <c r="L334" i="14"/>
  <c r="L333" i="14"/>
  <c r="L332" i="14"/>
  <c r="L331" i="14"/>
  <c r="L330" i="14"/>
  <c r="L329" i="14"/>
  <c r="L328" i="14"/>
  <c r="L327" i="14"/>
  <c r="L326" i="14"/>
  <c r="L325" i="14"/>
  <c r="L324" i="14"/>
  <c r="L323" i="14"/>
  <c r="L322" i="14"/>
  <c r="L321" i="14"/>
  <c r="L320" i="14"/>
  <c r="L319" i="14"/>
  <c r="L318" i="14"/>
  <c r="L317" i="14"/>
  <c r="L316" i="14"/>
  <c r="L315" i="14"/>
  <c r="L314" i="14"/>
  <c r="L313" i="14"/>
  <c r="L312" i="14"/>
  <c r="L311" i="14"/>
  <c r="L310" i="14"/>
  <c r="L309" i="14"/>
  <c r="L308" i="14"/>
  <c r="L307" i="14"/>
  <c r="L306" i="14"/>
  <c r="L305" i="14"/>
  <c r="L304" i="14"/>
  <c r="L303" i="14"/>
  <c r="L302" i="14"/>
  <c r="L301" i="14"/>
  <c r="L300" i="14"/>
  <c r="L299" i="14"/>
  <c r="L298" i="14"/>
  <c r="L297" i="14"/>
  <c r="L296" i="14"/>
  <c r="L295" i="14"/>
  <c r="L294" i="14"/>
  <c r="L293" i="14"/>
  <c r="L292" i="14"/>
  <c r="L291" i="14"/>
  <c r="L290" i="14"/>
  <c r="L289" i="14"/>
  <c r="L288" i="14"/>
  <c r="L287" i="14"/>
  <c r="L286" i="14"/>
  <c r="L285" i="14"/>
  <c r="L284" i="14"/>
  <c r="L283" i="14"/>
  <c r="L282" i="14"/>
  <c r="L281" i="14"/>
  <c r="L280" i="14"/>
  <c r="L279" i="14"/>
  <c r="L278" i="14"/>
  <c r="L277" i="14"/>
  <c r="L276" i="14"/>
  <c r="L275" i="14"/>
  <c r="L274" i="14"/>
  <c r="L273" i="14"/>
  <c r="L272" i="14"/>
  <c r="L271" i="14"/>
  <c r="L270" i="14"/>
  <c r="L269" i="14"/>
  <c r="L268" i="14"/>
  <c r="L267" i="14"/>
  <c r="L266" i="14"/>
  <c r="L265" i="14"/>
  <c r="L264" i="14"/>
  <c r="L263" i="14"/>
  <c r="L262" i="14"/>
  <c r="L261" i="14"/>
  <c r="L260" i="14"/>
  <c r="L259" i="14"/>
  <c r="L258" i="14"/>
  <c r="L257" i="14"/>
  <c r="L256" i="14"/>
  <c r="L255" i="14"/>
  <c r="L254" i="14"/>
  <c r="L253" i="14"/>
  <c r="L252" i="14"/>
  <c r="L251" i="14"/>
  <c r="L250" i="14"/>
  <c r="L249" i="14"/>
  <c r="L248" i="14"/>
  <c r="L247" i="14"/>
  <c r="L246" i="14"/>
  <c r="L245" i="14"/>
  <c r="L244" i="14"/>
  <c r="L243" i="14"/>
  <c r="L242" i="14"/>
  <c r="L241" i="14"/>
  <c r="L240" i="14"/>
  <c r="L239" i="14"/>
  <c r="L238" i="14"/>
  <c r="L237" i="14"/>
  <c r="L236" i="14"/>
  <c r="L235" i="14"/>
  <c r="L234" i="14"/>
  <c r="L233" i="14"/>
  <c r="L232" i="14"/>
  <c r="L231" i="14"/>
  <c r="L230" i="14"/>
  <c r="L229" i="14"/>
  <c r="L228" i="14"/>
  <c r="L227" i="14"/>
  <c r="L226" i="14"/>
  <c r="L225" i="14"/>
  <c r="L224" i="14"/>
  <c r="L223" i="14"/>
  <c r="L222" i="14"/>
  <c r="L221" i="14"/>
  <c r="L220" i="14"/>
  <c r="L219" i="14"/>
  <c r="L218" i="14"/>
  <c r="L217" i="14"/>
  <c r="L216" i="14"/>
  <c r="L215" i="14"/>
  <c r="L214" i="14"/>
  <c r="L213" i="14"/>
  <c r="L212" i="14"/>
  <c r="L211" i="14"/>
  <c r="L210" i="14"/>
  <c r="L209" i="14"/>
  <c r="L208" i="14"/>
  <c r="L207" i="14"/>
  <c r="L206" i="14"/>
  <c r="L205" i="14"/>
  <c r="L204" i="14"/>
  <c r="L203" i="14"/>
  <c r="L202" i="14"/>
  <c r="L201" i="14"/>
  <c r="L200" i="14"/>
  <c r="L199" i="14"/>
  <c r="L198" i="14"/>
  <c r="L197" i="14"/>
  <c r="L196" i="14"/>
  <c r="L195" i="14"/>
  <c r="L194" i="14"/>
  <c r="L193" i="14"/>
  <c r="L192" i="14"/>
  <c r="L191" i="14"/>
  <c r="L190" i="14"/>
  <c r="L189" i="14"/>
  <c r="L188" i="14"/>
  <c r="L187" i="14"/>
  <c r="L186" i="14"/>
  <c r="L185" i="14"/>
  <c r="L184" i="14"/>
  <c r="L183" i="14"/>
  <c r="L182" i="14"/>
  <c r="L181" i="14"/>
  <c r="L180" i="14"/>
  <c r="L179" i="14"/>
  <c r="L178" i="14"/>
  <c r="L177" i="14"/>
  <c r="L176" i="14"/>
  <c r="L175" i="14"/>
  <c r="L174" i="14"/>
  <c r="L173" i="14"/>
  <c r="L172" i="14"/>
  <c r="L171" i="14"/>
  <c r="L170" i="14"/>
  <c r="L169" i="14"/>
  <c r="L168" i="14"/>
  <c r="L167" i="14"/>
  <c r="L166" i="14"/>
  <c r="L165" i="14"/>
  <c r="L164" i="14"/>
  <c r="L163" i="14"/>
  <c r="L162" i="14"/>
  <c r="L161" i="14"/>
  <c r="L160" i="14"/>
  <c r="L159" i="14"/>
  <c r="L158" i="14"/>
  <c r="L157" i="14"/>
  <c r="L156" i="14"/>
  <c r="L155" i="14"/>
  <c r="L154" i="14"/>
  <c r="L153" i="14"/>
  <c r="L152" i="14"/>
  <c r="L151" i="14"/>
  <c r="L150" i="14"/>
  <c r="L149" i="14"/>
  <c r="L148" i="14"/>
  <c r="L147" i="14"/>
  <c r="L146" i="14"/>
  <c r="L145" i="14"/>
  <c r="L144" i="14"/>
  <c r="L143" i="14"/>
  <c r="L142" i="14"/>
  <c r="L141" i="14"/>
  <c r="L140" i="14"/>
  <c r="L139" i="14"/>
  <c r="L138" i="14"/>
  <c r="L137" i="14"/>
  <c r="L136" i="14"/>
  <c r="L135" i="14"/>
  <c r="L134" i="14"/>
  <c r="L133" i="14"/>
  <c r="L132" i="14"/>
  <c r="L131" i="14"/>
  <c r="L130" i="14"/>
  <c r="L129" i="14"/>
  <c r="L128" i="14"/>
  <c r="L127" i="14"/>
  <c r="L126" i="14"/>
  <c r="L125" i="14"/>
  <c r="L124" i="14"/>
  <c r="L123" i="14"/>
  <c r="L122" i="14"/>
  <c r="L121" i="14"/>
  <c r="L120" i="14"/>
  <c r="L119" i="14"/>
  <c r="L118" i="14"/>
  <c r="L117" i="14"/>
  <c r="L116" i="14"/>
  <c r="L115" i="14"/>
  <c r="L114" i="14"/>
  <c r="L113" i="14"/>
  <c r="L112" i="14"/>
  <c r="L111" i="14"/>
  <c r="L110" i="14"/>
  <c r="L109" i="14"/>
  <c r="L108" i="14"/>
  <c r="L107" i="14"/>
  <c r="L106" i="14"/>
  <c r="L105" i="14"/>
  <c r="L104" i="14"/>
  <c r="L103" i="14"/>
  <c r="L102" i="14"/>
  <c r="L101" i="14"/>
  <c r="L100" i="14"/>
  <c r="L99" i="14"/>
  <c r="L98" i="14"/>
  <c r="L97" i="14"/>
  <c r="L96" i="14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514" i="44"/>
  <c r="L513" i="44"/>
  <c r="L512" i="44"/>
  <c r="L511" i="44"/>
  <c r="L510" i="44"/>
  <c r="L509" i="44"/>
  <c r="L508" i="44"/>
  <c r="L507" i="44"/>
  <c r="L506" i="44"/>
  <c r="L505" i="44"/>
  <c r="L504" i="44"/>
  <c r="L503" i="44"/>
  <c r="L502" i="44"/>
  <c r="L501" i="44"/>
  <c r="L500" i="44"/>
  <c r="L499" i="44"/>
  <c r="L498" i="44"/>
  <c r="L497" i="44"/>
  <c r="L496" i="44"/>
  <c r="L495" i="44"/>
  <c r="L494" i="44"/>
  <c r="L493" i="44"/>
  <c r="L492" i="44"/>
  <c r="L491" i="44"/>
  <c r="L490" i="44"/>
  <c r="L489" i="44"/>
  <c r="L488" i="44"/>
  <c r="L487" i="44"/>
  <c r="L486" i="44"/>
  <c r="L485" i="44"/>
  <c r="L484" i="44"/>
  <c r="L483" i="44"/>
  <c r="L482" i="44"/>
  <c r="L481" i="44"/>
  <c r="L480" i="44"/>
  <c r="L479" i="44"/>
  <c r="L478" i="44"/>
  <c r="L477" i="44"/>
  <c r="L476" i="44"/>
  <c r="L475" i="44"/>
  <c r="L474" i="44"/>
  <c r="L473" i="44"/>
  <c r="L472" i="44"/>
  <c r="L471" i="44"/>
  <c r="L470" i="44"/>
  <c r="L469" i="44"/>
  <c r="L468" i="44"/>
  <c r="L467" i="44"/>
  <c r="L466" i="44"/>
  <c r="L465" i="44"/>
  <c r="L464" i="44"/>
  <c r="L463" i="44"/>
  <c r="L462" i="44"/>
  <c r="L461" i="44"/>
  <c r="L460" i="44"/>
  <c r="L459" i="44"/>
  <c r="L458" i="44"/>
  <c r="L457" i="44"/>
  <c r="L456" i="44"/>
  <c r="L455" i="44"/>
  <c r="L454" i="44"/>
  <c r="L453" i="44"/>
  <c r="L452" i="44"/>
  <c r="L451" i="44"/>
  <c r="L450" i="44"/>
  <c r="L449" i="44"/>
  <c r="L448" i="44"/>
  <c r="L447" i="44"/>
  <c r="L446" i="44"/>
  <c r="L445" i="44"/>
  <c r="L444" i="44"/>
  <c r="L443" i="44"/>
  <c r="L442" i="44"/>
  <c r="L441" i="44"/>
  <c r="L440" i="44"/>
  <c r="L439" i="44"/>
  <c r="L438" i="44"/>
  <c r="L437" i="44"/>
  <c r="L436" i="44"/>
  <c r="L435" i="44"/>
  <c r="L434" i="44"/>
  <c r="L433" i="44"/>
  <c r="L432" i="44"/>
  <c r="L431" i="44"/>
  <c r="L430" i="44"/>
  <c r="L429" i="44"/>
  <c r="L428" i="44"/>
  <c r="L427" i="44"/>
  <c r="L426" i="44"/>
  <c r="L425" i="44"/>
  <c r="L424" i="44"/>
  <c r="L423" i="44"/>
  <c r="L422" i="44"/>
  <c r="L421" i="44"/>
  <c r="L420" i="44"/>
  <c r="L419" i="44"/>
  <c r="L418" i="44"/>
  <c r="L417" i="44"/>
  <c r="L416" i="44"/>
  <c r="L415" i="44"/>
  <c r="L414" i="44"/>
  <c r="L413" i="44"/>
  <c r="L412" i="44"/>
  <c r="L411" i="44"/>
  <c r="L410" i="44"/>
  <c r="L409" i="44"/>
  <c r="L408" i="44"/>
  <c r="L407" i="44"/>
  <c r="L406" i="44"/>
  <c r="L405" i="44"/>
  <c r="L404" i="44"/>
  <c r="L403" i="44"/>
  <c r="L402" i="44"/>
  <c r="L401" i="44"/>
  <c r="L400" i="44"/>
  <c r="L399" i="44"/>
  <c r="L398" i="44"/>
  <c r="L397" i="44"/>
  <c r="L396" i="44"/>
  <c r="L395" i="44"/>
  <c r="L394" i="44"/>
  <c r="L393" i="44"/>
  <c r="L392" i="44"/>
  <c r="L391" i="44"/>
  <c r="L390" i="44"/>
  <c r="L389" i="44"/>
  <c r="L388" i="44"/>
  <c r="L387" i="44"/>
  <c r="L386" i="44"/>
  <c r="L385" i="44"/>
  <c r="L384" i="44"/>
  <c r="L383" i="44"/>
  <c r="L382" i="44"/>
  <c r="L381" i="44"/>
  <c r="L380" i="44"/>
  <c r="L379" i="44"/>
  <c r="L378" i="44"/>
  <c r="L377" i="44"/>
  <c r="L376" i="44"/>
  <c r="L375" i="44"/>
  <c r="L374" i="44"/>
  <c r="L373" i="44"/>
  <c r="L372" i="44"/>
  <c r="L371" i="44"/>
  <c r="L370" i="44"/>
  <c r="L369" i="44"/>
  <c r="L368" i="44"/>
  <c r="L367" i="44"/>
  <c r="L366" i="44"/>
  <c r="L365" i="44"/>
  <c r="L364" i="44"/>
  <c r="L363" i="44"/>
  <c r="L362" i="44"/>
  <c r="L361" i="44"/>
  <c r="L360" i="44"/>
  <c r="L359" i="44"/>
  <c r="L358" i="44"/>
  <c r="L357" i="44"/>
  <c r="L356" i="44"/>
  <c r="L355" i="44"/>
  <c r="L354" i="44"/>
  <c r="L353" i="44"/>
  <c r="L352" i="44"/>
  <c r="L351" i="44"/>
  <c r="L350" i="44"/>
  <c r="L349" i="44"/>
  <c r="L348" i="44"/>
  <c r="L347" i="44"/>
  <c r="L346" i="44"/>
  <c r="L345" i="44"/>
  <c r="L344" i="44"/>
  <c r="L343" i="44"/>
  <c r="L342" i="44"/>
  <c r="L341" i="44"/>
  <c r="L340" i="44"/>
  <c r="L339" i="44"/>
  <c r="L338" i="44"/>
  <c r="L337" i="44"/>
  <c r="L336" i="44"/>
  <c r="L335" i="44"/>
  <c r="L334" i="44"/>
  <c r="L333" i="44"/>
  <c r="L332" i="44"/>
  <c r="L331" i="44"/>
  <c r="L330" i="44"/>
  <c r="L329" i="44"/>
  <c r="L328" i="44"/>
  <c r="L327" i="44"/>
  <c r="L326" i="44"/>
  <c r="L325" i="44"/>
  <c r="L324" i="44"/>
  <c r="L323" i="44"/>
  <c r="L322" i="44"/>
  <c r="L321" i="44"/>
  <c r="L320" i="44"/>
  <c r="L319" i="44"/>
  <c r="L318" i="44"/>
  <c r="L317" i="44"/>
  <c r="L316" i="44"/>
  <c r="L315" i="44"/>
  <c r="L314" i="44"/>
  <c r="L313" i="44"/>
  <c r="L312" i="44"/>
  <c r="L311" i="44"/>
  <c r="L310" i="44"/>
  <c r="L309" i="44"/>
  <c r="L308" i="44"/>
  <c r="L307" i="44"/>
  <c r="L306" i="44"/>
  <c r="L305" i="44"/>
  <c r="L304" i="44"/>
  <c r="L303" i="44"/>
  <c r="L302" i="44"/>
  <c r="L301" i="44"/>
  <c r="L300" i="44"/>
  <c r="L299" i="44"/>
  <c r="L298" i="44"/>
  <c r="L297" i="44"/>
  <c r="L296" i="44"/>
  <c r="L295" i="44"/>
  <c r="L294" i="44"/>
  <c r="L293" i="44"/>
  <c r="L292" i="44"/>
  <c r="L291" i="44"/>
  <c r="L290" i="44"/>
  <c r="L289" i="44"/>
  <c r="L288" i="44"/>
  <c r="L287" i="44"/>
  <c r="L286" i="44"/>
  <c r="L285" i="44"/>
  <c r="L284" i="44"/>
  <c r="L283" i="44"/>
  <c r="L282" i="44"/>
  <c r="L281" i="44"/>
  <c r="L280" i="44"/>
  <c r="L279" i="44"/>
  <c r="L278" i="44"/>
  <c r="L277" i="44"/>
  <c r="L276" i="44"/>
  <c r="L275" i="44"/>
  <c r="L274" i="44"/>
  <c r="L273" i="44"/>
  <c r="L272" i="44"/>
  <c r="L271" i="44"/>
  <c r="L270" i="44"/>
  <c r="L269" i="44"/>
  <c r="L268" i="44"/>
  <c r="L267" i="44"/>
  <c r="L266" i="44"/>
  <c r="L265" i="44"/>
  <c r="L264" i="44"/>
  <c r="L263" i="44"/>
  <c r="L262" i="44"/>
  <c r="L261" i="44"/>
  <c r="L260" i="44"/>
  <c r="L259" i="44"/>
  <c r="L258" i="44"/>
  <c r="L257" i="44"/>
  <c r="L256" i="44"/>
  <c r="L255" i="44"/>
  <c r="L254" i="44"/>
  <c r="L253" i="44"/>
  <c r="L252" i="44"/>
  <c r="L251" i="44"/>
  <c r="L250" i="44"/>
  <c r="L249" i="44"/>
  <c r="L248" i="44"/>
  <c r="L247" i="44"/>
  <c r="L246" i="44"/>
  <c r="L245" i="44"/>
  <c r="L244" i="44"/>
  <c r="L243" i="44"/>
  <c r="L242" i="44"/>
  <c r="L241" i="44"/>
  <c r="L240" i="44"/>
  <c r="L239" i="44"/>
  <c r="L238" i="44"/>
  <c r="L237" i="44"/>
  <c r="L236" i="44"/>
  <c r="L235" i="44"/>
  <c r="L234" i="44"/>
  <c r="L233" i="44"/>
  <c r="L232" i="44"/>
  <c r="L231" i="44"/>
  <c r="L230" i="44"/>
  <c r="L229" i="44"/>
  <c r="L228" i="44"/>
  <c r="L227" i="44"/>
  <c r="L226" i="44"/>
  <c r="L225" i="44"/>
  <c r="L224" i="44"/>
  <c r="L223" i="44"/>
  <c r="L222" i="44"/>
  <c r="L221" i="44"/>
  <c r="L220" i="44"/>
  <c r="L219" i="44"/>
  <c r="L218" i="44"/>
  <c r="L217" i="44"/>
  <c r="L216" i="44"/>
  <c r="L215" i="44"/>
  <c r="L214" i="44"/>
  <c r="L213" i="44"/>
  <c r="L212" i="44"/>
  <c r="L211" i="44"/>
  <c r="L210" i="44"/>
  <c r="L209" i="44"/>
  <c r="L208" i="44"/>
  <c r="L207" i="44"/>
  <c r="L206" i="44"/>
  <c r="L205" i="44"/>
  <c r="L204" i="44"/>
  <c r="L203" i="44"/>
  <c r="L202" i="44"/>
  <c r="L201" i="44"/>
  <c r="L200" i="44"/>
  <c r="L199" i="44"/>
  <c r="L198" i="44"/>
  <c r="L197" i="44"/>
  <c r="L196" i="44"/>
  <c r="L195" i="44"/>
  <c r="L194" i="44"/>
  <c r="L193" i="44"/>
  <c r="L192" i="44"/>
  <c r="L191" i="44"/>
  <c r="L190" i="44"/>
  <c r="L189" i="44"/>
  <c r="L188" i="44"/>
  <c r="L187" i="44"/>
  <c r="L186" i="44"/>
  <c r="L185" i="44"/>
  <c r="L184" i="44"/>
  <c r="L183" i="44"/>
  <c r="L182" i="44"/>
  <c r="L181" i="44"/>
  <c r="L180" i="44"/>
  <c r="L179" i="44"/>
  <c r="L178" i="44"/>
  <c r="L177" i="44"/>
  <c r="L176" i="44"/>
  <c r="L175" i="44"/>
  <c r="L174" i="44"/>
  <c r="L173" i="44"/>
  <c r="L172" i="44"/>
  <c r="L171" i="44"/>
  <c r="L170" i="44"/>
  <c r="L169" i="44"/>
  <c r="L168" i="44"/>
  <c r="L167" i="44"/>
  <c r="L166" i="44"/>
  <c r="L165" i="44"/>
  <c r="L164" i="44"/>
  <c r="L163" i="44"/>
  <c r="L162" i="44"/>
  <c r="L161" i="44"/>
  <c r="L160" i="44"/>
  <c r="L159" i="44"/>
  <c r="L158" i="44"/>
  <c r="L157" i="44"/>
  <c r="L156" i="44"/>
  <c r="L155" i="44"/>
  <c r="L154" i="44"/>
  <c r="L153" i="44"/>
  <c r="L152" i="44"/>
  <c r="L151" i="44"/>
  <c r="L150" i="44"/>
  <c r="L149" i="44"/>
  <c r="L148" i="44"/>
  <c r="L147" i="44"/>
  <c r="L146" i="44"/>
  <c r="L145" i="44"/>
  <c r="L144" i="44"/>
  <c r="L143" i="44"/>
  <c r="L142" i="44"/>
  <c r="L141" i="44"/>
  <c r="L140" i="44"/>
  <c r="L139" i="44"/>
  <c r="L138" i="44"/>
  <c r="L137" i="44"/>
  <c r="L136" i="44"/>
  <c r="L135" i="44"/>
  <c r="L134" i="44"/>
  <c r="L133" i="44"/>
  <c r="L132" i="44"/>
  <c r="L131" i="44"/>
  <c r="L130" i="44"/>
  <c r="L129" i="44"/>
  <c r="L128" i="44"/>
  <c r="L127" i="44"/>
  <c r="L126" i="44"/>
  <c r="L125" i="44"/>
  <c r="L124" i="44"/>
  <c r="L123" i="44"/>
  <c r="L122" i="44"/>
  <c r="L121" i="44"/>
  <c r="L120" i="44"/>
  <c r="L119" i="44"/>
  <c r="L118" i="44"/>
  <c r="L117" i="44"/>
  <c r="L116" i="44"/>
  <c r="L115" i="44"/>
  <c r="L114" i="44"/>
  <c r="L113" i="44"/>
  <c r="L112" i="44"/>
  <c r="L111" i="44"/>
  <c r="L110" i="44"/>
  <c r="L109" i="44"/>
  <c r="L108" i="44"/>
  <c r="L107" i="44"/>
  <c r="L106" i="44"/>
  <c r="L105" i="44"/>
  <c r="L104" i="44"/>
  <c r="L103" i="44"/>
  <c r="L102" i="44"/>
  <c r="L101" i="44"/>
  <c r="L100" i="44"/>
  <c r="L99" i="44"/>
  <c r="L98" i="44"/>
  <c r="L97" i="44"/>
  <c r="L96" i="44"/>
  <c r="L95" i="44"/>
  <c r="L94" i="44"/>
  <c r="L93" i="44"/>
  <c r="L92" i="44"/>
  <c r="L91" i="44"/>
  <c r="L90" i="44"/>
  <c r="L89" i="44"/>
  <c r="L88" i="44"/>
  <c r="L87" i="44"/>
  <c r="L86" i="44"/>
  <c r="L85" i="44"/>
  <c r="L84" i="44"/>
  <c r="L83" i="44"/>
  <c r="L82" i="44"/>
  <c r="L81" i="44"/>
  <c r="L80" i="44"/>
  <c r="L79" i="44"/>
  <c r="L78" i="44"/>
  <c r="L77" i="44"/>
  <c r="L76" i="44"/>
  <c r="L75" i="44"/>
  <c r="L74" i="44"/>
  <c r="L73" i="44"/>
  <c r="L72" i="44"/>
  <c r="L71" i="44"/>
  <c r="L70" i="44"/>
  <c r="L69" i="44"/>
  <c r="L68" i="44"/>
  <c r="L67" i="44"/>
  <c r="L66" i="44"/>
  <c r="L65" i="44"/>
  <c r="L64" i="44"/>
  <c r="L63" i="44"/>
  <c r="L62" i="44"/>
  <c r="L61" i="44"/>
  <c r="L60" i="44"/>
  <c r="L59" i="44"/>
  <c r="L58" i="44"/>
  <c r="L57" i="44"/>
  <c r="L56" i="44"/>
  <c r="L55" i="44"/>
  <c r="L54" i="44"/>
  <c r="L53" i="44"/>
  <c r="L52" i="44"/>
  <c r="L51" i="44"/>
  <c r="L50" i="44"/>
  <c r="L49" i="44"/>
  <c r="L48" i="44"/>
  <c r="L47" i="44"/>
  <c r="L46" i="44"/>
  <c r="L45" i="44"/>
  <c r="L44" i="44"/>
  <c r="L43" i="44"/>
  <c r="L42" i="44"/>
  <c r="L41" i="44"/>
  <c r="L40" i="44"/>
  <c r="L39" i="44"/>
  <c r="L38" i="44"/>
  <c r="L37" i="44"/>
  <c r="L36" i="44"/>
  <c r="L35" i="44"/>
  <c r="L34" i="44"/>
  <c r="L33" i="44"/>
  <c r="L32" i="44"/>
  <c r="L31" i="44"/>
  <c r="L30" i="44"/>
  <c r="L29" i="44"/>
  <c r="L28" i="44"/>
  <c r="L27" i="44"/>
  <c r="L26" i="44"/>
  <c r="L25" i="44"/>
  <c r="L24" i="44"/>
  <c r="L23" i="44"/>
  <c r="L22" i="44"/>
  <c r="L21" i="44"/>
  <c r="L20" i="44"/>
  <c r="L19" i="44"/>
  <c r="L18" i="44"/>
  <c r="L514" i="15"/>
  <c r="L513" i="15"/>
  <c r="L512" i="15"/>
  <c r="L511" i="15"/>
  <c r="L510" i="15"/>
  <c r="L509" i="15"/>
  <c r="L508" i="15"/>
  <c r="L507" i="15"/>
  <c r="L506" i="15"/>
  <c r="L505" i="15"/>
  <c r="L504" i="15"/>
  <c r="L503" i="15"/>
  <c r="L502" i="15"/>
  <c r="L501" i="15"/>
  <c r="L500" i="15"/>
  <c r="L499" i="15"/>
  <c r="L498" i="15"/>
  <c r="L497" i="15"/>
  <c r="L496" i="15"/>
  <c r="L495" i="15"/>
  <c r="L494" i="15"/>
  <c r="L493" i="15"/>
  <c r="L492" i="15"/>
  <c r="L491" i="15"/>
  <c r="L490" i="15"/>
  <c r="L489" i="15"/>
  <c r="L488" i="15"/>
  <c r="L487" i="15"/>
  <c r="L486" i="15"/>
  <c r="L485" i="15"/>
  <c r="L484" i="15"/>
  <c r="L483" i="15"/>
  <c r="L482" i="15"/>
  <c r="L481" i="15"/>
  <c r="L480" i="15"/>
  <c r="L479" i="15"/>
  <c r="L478" i="15"/>
  <c r="L477" i="15"/>
  <c r="L476" i="15"/>
  <c r="L475" i="15"/>
  <c r="L474" i="15"/>
  <c r="L473" i="15"/>
  <c r="L472" i="15"/>
  <c r="L471" i="15"/>
  <c r="L470" i="15"/>
  <c r="L469" i="15"/>
  <c r="L468" i="15"/>
  <c r="L467" i="15"/>
  <c r="L466" i="15"/>
  <c r="L465" i="15"/>
  <c r="L464" i="15"/>
  <c r="L463" i="15"/>
  <c r="L462" i="15"/>
  <c r="L461" i="15"/>
  <c r="L460" i="15"/>
  <c r="L459" i="15"/>
  <c r="L458" i="15"/>
  <c r="L457" i="15"/>
  <c r="L456" i="15"/>
  <c r="L455" i="15"/>
  <c r="L454" i="15"/>
  <c r="L453" i="15"/>
  <c r="L452" i="15"/>
  <c r="L451" i="15"/>
  <c r="L450" i="15"/>
  <c r="L449" i="15"/>
  <c r="L448" i="15"/>
  <c r="L447" i="15"/>
  <c r="L446" i="15"/>
  <c r="L445" i="15"/>
  <c r="L444" i="15"/>
  <c r="L443" i="15"/>
  <c r="L442" i="15"/>
  <c r="L441" i="15"/>
  <c r="L440" i="15"/>
  <c r="L439" i="15"/>
  <c r="L438" i="15"/>
  <c r="L437" i="15"/>
  <c r="L436" i="15"/>
  <c r="L435" i="15"/>
  <c r="L434" i="15"/>
  <c r="L433" i="15"/>
  <c r="L432" i="15"/>
  <c r="L431" i="15"/>
  <c r="L430" i="15"/>
  <c r="L429" i="15"/>
  <c r="L428" i="15"/>
  <c r="L427" i="15"/>
  <c r="L426" i="15"/>
  <c r="L425" i="15"/>
  <c r="L424" i="15"/>
  <c r="L423" i="15"/>
  <c r="L422" i="15"/>
  <c r="L421" i="15"/>
  <c r="L420" i="15"/>
  <c r="L419" i="15"/>
  <c r="L418" i="15"/>
  <c r="L417" i="15"/>
  <c r="L416" i="15"/>
  <c r="L415" i="15"/>
  <c r="L414" i="15"/>
  <c r="L413" i="15"/>
  <c r="L412" i="15"/>
  <c r="L411" i="15"/>
  <c r="L410" i="15"/>
  <c r="L409" i="15"/>
  <c r="L408" i="15"/>
  <c r="L407" i="15"/>
  <c r="L406" i="15"/>
  <c r="L405" i="15"/>
  <c r="L404" i="15"/>
  <c r="L403" i="15"/>
  <c r="L402" i="15"/>
  <c r="L401" i="15"/>
  <c r="L400" i="15"/>
  <c r="L399" i="15"/>
  <c r="L398" i="15"/>
  <c r="L397" i="15"/>
  <c r="L396" i="15"/>
  <c r="L395" i="15"/>
  <c r="L394" i="15"/>
  <c r="L393" i="15"/>
  <c r="L392" i="15"/>
  <c r="L391" i="15"/>
  <c r="L390" i="15"/>
  <c r="L389" i="15"/>
  <c r="L388" i="15"/>
  <c r="L387" i="15"/>
  <c r="L386" i="15"/>
  <c r="L385" i="15"/>
  <c r="L384" i="15"/>
  <c r="L383" i="15"/>
  <c r="L382" i="15"/>
  <c r="L381" i="15"/>
  <c r="L380" i="15"/>
  <c r="L379" i="15"/>
  <c r="L378" i="15"/>
  <c r="L377" i="15"/>
  <c r="L376" i="15"/>
  <c r="L375" i="15"/>
  <c r="L374" i="15"/>
  <c r="L373" i="15"/>
  <c r="L372" i="15"/>
  <c r="L371" i="15"/>
  <c r="L370" i="15"/>
  <c r="L369" i="15"/>
  <c r="L368" i="15"/>
  <c r="L367" i="15"/>
  <c r="L366" i="15"/>
  <c r="L365" i="15"/>
  <c r="L364" i="15"/>
  <c r="L363" i="15"/>
  <c r="L362" i="15"/>
  <c r="L361" i="15"/>
  <c r="L360" i="15"/>
  <c r="L359" i="15"/>
  <c r="L358" i="15"/>
  <c r="L357" i="15"/>
  <c r="L356" i="15"/>
  <c r="L355" i="15"/>
  <c r="L354" i="15"/>
  <c r="L353" i="15"/>
  <c r="L352" i="15"/>
  <c r="L351" i="15"/>
  <c r="L350" i="15"/>
  <c r="L349" i="15"/>
  <c r="L348" i="15"/>
  <c r="L347" i="15"/>
  <c r="L346" i="15"/>
  <c r="L345" i="15"/>
  <c r="L344" i="15"/>
  <c r="L343" i="15"/>
  <c r="L342" i="15"/>
  <c r="L341" i="15"/>
  <c r="L340" i="15"/>
  <c r="L339" i="15"/>
  <c r="L338" i="15"/>
  <c r="L337" i="15"/>
  <c r="L336" i="15"/>
  <c r="L335" i="15"/>
  <c r="L334" i="15"/>
  <c r="L333" i="15"/>
  <c r="L332" i="15"/>
  <c r="L331" i="15"/>
  <c r="L330" i="15"/>
  <c r="L329" i="15"/>
  <c r="L328" i="15"/>
  <c r="L327" i="15"/>
  <c r="L326" i="15"/>
  <c r="L325" i="15"/>
  <c r="L324" i="15"/>
  <c r="L323" i="15"/>
  <c r="L322" i="15"/>
  <c r="L321" i="15"/>
  <c r="L320" i="15"/>
  <c r="L319" i="15"/>
  <c r="L318" i="15"/>
  <c r="L317" i="15"/>
  <c r="L316" i="15"/>
  <c r="L315" i="15"/>
  <c r="L314" i="15"/>
  <c r="L313" i="15"/>
  <c r="L312" i="15"/>
  <c r="L311" i="15"/>
  <c r="L310" i="15"/>
  <c r="L309" i="15"/>
  <c r="L308" i="15"/>
  <c r="L307" i="15"/>
  <c r="L306" i="15"/>
  <c r="L305" i="15"/>
  <c r="L304" i="15"/>
  <c r="L303" i="15"/>
  <c r="L302" i="15"/>
  <c r="L301" i="15"/>
  <c r="L300" i="15"/>
  <c r="L299" i="15"/>
  <c r="L298" i="15"/>
  <c r="L297" i="15"/>
  <c r="L296" i="15"/>
  <c r="L295" i="15"/>
  <c r="L294" i="15"/>
  <c r="L293" i="15"/>
  <c r="L292" i="15"/>
  <c r="L291" i="15"/>
  <c r="L290" i="15"/>
  <c r="L289" i="15"/>
  <c r="L288" i="15"/>
  <c r="L287" i="15"/>
  <c r="L286" i="15"/>
  <c r="L285" i="15"/>
  <c r="L284" i="15"/>
  <c r="L283" i="15"/>
  <c r="L282" i="15"/>
  <c r="L281" i="15"/>
  <c r="L280" i="15"/>
  <c r="L279" i="15"/>
  <c r="L278" i="15"/>
  <c r="L277" i="15"/>
  <c r="L276" i="15"/>
  <c r="L275" i="15"/>
  <c r="L274" i="15"/>
  <c r="L273" i="15"/>
  <c r="L272" i="15"/>
  <c r="L271" i="15"/>
  <c r="L270" i="15"/>
  <c r="L269" i="15"/>
  <c r="L268" i="15"/>
  <c r="L267" i="15"/>
  <c r="L266" i="15"/>
  <c r="L265" i="15"/>
  <c r="L264" i="15"/>
  <c r="L263" i="15"/>
  <c r="L262" i="15"/>
  <c r="L261" i="15"/>
  <c r="L260" i="15"/>
  <c r="L259" i="15"/>
  <c r="L258" i="15"/>
  <c r="L257" i="15"/>
  <c r="L256" i="15"/>
  <c r="L255" i="15"/>
  <c r="L254" i="15"/>
  <c r="L253" i="15"/>
  <c r="L252" i="15"/>
  <c r="L251" i="15"/>
  <c r="L250" i="15"/>
  <c r="L249" i="15"/>
  <c r="L248" i="15"/>
  <c r="L247" i="15"/>
  <c r="L246" i="15"/>
  <c r="L245" i="15"/>
  <c r="L244" i="15"/>
  <c r="L243" i="15"/>
  <c r="L242" i="15"/>
  <c r="L241" i="15"/>
  <c r="L240" i="15"/>
  <c r="L239" i="15"/>
  <c r="L238" i="15"/>
  <c r="L237" i="15"/>
  <c r="L236" i="15"/>
  <c r="L235" i="15"/>
  <c r="L234" i="15"/>
  <c r="L233" i="15"/>
  <c r="L232" i="15"/>
  <c r="L231" i="15"/>
  <c r="L230" i="15"/>
  <c r="L229" i="15"/>
  <c r="L228" i="15"/>
  <c r="L227" i="15"/>
  <c r="L226" i="15"/>
  <c r="L225" i="15"/>
  <c r="L224" i="15"/>
  <c r="L223" i="15"/>
  <c r="L222" i="15"/>
  <c r="L221" i="15"/>
  <c r="L220" i="15"/>
  <c r="L219" i="15"/>
  <c r="L218" i="15"/>
  <c r="L217" i="15"/>
  <c r="L216" i="15"/>
  <c r="L215" i="15"/>
  <c r="L214" i="15"/>
  <c r="L213" i="15"/>
  <c r="L212" i="15"/>
  <c r="L211" i="15"/>
  <c r="L210" i="15"/>
  <c r="L209" i="15"/>
  <c r="L208" i="15"/>
  <c r="L207" i="15"/>
  <c r="L206" i="15"/>
  <c r="L205" i="15"/>
  <c r="L204" i="15"/>
  <c r="L203" i="15"/>
  <c r="L202" i="15"/>
  <c r="L201" i="15"/>
  <c r="L200" i="15"/>
  <c r="L199" i="15"/>
  <c r="L198" i="15"/>
  <c r="L197" i="15"/>
  <c r="L196" i="15"/>
  <c r="L195" i="15"/>
  <c r="L194" i="15"/>
  <c r="L193" i="15"/>
  <c r="L192" i="15"/>
  <c r="L191" i="15"/>
  <c r="L190" i="15"/>
  <c r="L189" i="15"/>
  <c r="L188" i="15"/>
  <c r="L187" i="15"/>
  <c r="L186" i="15"/>
  <c r="L185" i="15"/>
  <c r="L184" i="15"/>
  <c r="L183" i="15"/>
  <c r="L182" i="15"/>
  <c r="L181" i="15"/>
  <c r="L180" i="15"/>
  <c r="L179" i="15"/>
  <c r="L178" i="15"/>
  <c r="L177" i="15"/>
  <c r="L176" i="15"/>
  <c r="L175" i="15"/>
  <c r="L174" i="15"/>
  <c r="L173" i="15"/>
  <c r="L172" i="15"/>
  <c r="L171" i="15"/>
  <c r="L170" i="15"/>
  <c r="L169" i="15"/>
  <c r="L168" i="15"/>
  <c r="L167" i="15"/>
  <c r="L166" i="15"/>
  <c r="L165" i="15"/>
  <c r="L164" i="15"/>
  <c r="L163" i="15"/>
  <c r="L162" i="15"/>
  <c r="L161" i="15"/>
  <c r="L160" i="15"/>
  <c r="L159" i="15"/>
  <c r="L158" i="15"/>
  <c r="L157" i="15"/>
  <c r="L156" i="15"/>
  <c r="L155" i="15"/>
  <c r="L154" i="15"/>
  <c r="L153" i="15"/>
  <c r="L152" i="15"/>
  <c r="L151" i="15"/>
  <c r="L150" i="15"/>
  <c r="L149" i="15"/>
  <c r="L148" i="15"/>
  <c r="L147" i="15"/>
  <c r="L146" i="15"/>
  <c r="L145" i="15"/>
  <c r="L144" i="15"/>
  <c r="L143" i="15"/>
  <c r="L142" i="15"/>
  <c r="L141" i="15"/>
  <c r="L140" i="15"/>
  <c r="L139" i="15"/>
  <c r="L138" i="15"/>
  <c r="L137" i="15"/>
  <c r="L136" i="15"/>
  <c r="L135" i="15"/>
  <c r="L134" i="15"/>
  <c r="L133" i="15"/>
  <c r="L132" i="15"/>
  <c r="L131" i="15"/>
  <c r="L130" i="15"/>
  <c r="L129" i="15"/>
  <c r="L128" i="15"/>
  <c r="L127" i="15"/>
  <c r="L126" i="15"/>
  <c r="L125" i="15"/>
  <c r="L124" i="15"/>
  <c r="L123" i="15"/>
  <c r="L122" i="15"/>
  <c r="L121" i="15"/>
  <c r="L120" i="15"/>
  <c r="L119" i="15"/>
  <c r="L118" i="15"/>
  <c r="L117" i="15"/>
  <c r="L116" i="15"/>
  <c r="L115" i="15"/>
  <c r="L114" i="15"/>
  <c r="L113" i="15"/>
  <c r="L112" i="15"/>
  <c r="L111" i="15"/>
  <c r="L110" i="15"/>
  <c r="L109" i="15"/>
  <c r="L108" i="15"/>
  <c r="L107" i="15"/>
  <c r="L106" i="15"/>
  <c r="L105" i="15"/>
  <c r="L104" i="15"/>
  <c r="L103" i="15"/>
  <c r="L102" i="15"/>
  <c r="L101" i="15"/>
  <c r="L100" i="15"/>
  <c r="L99" i="15"/>
  <c r="L98" i="15"/>
  <c r="L97" i="15"/>
  <c r="L96" i="15"/>
  <c r="L95" i="15"/>
  <c r="L94" i="15"/>
  <c r="L93" i="15"/>
  <c r="L92" i="15"/>
  <c r="L91" i="15"/>
  <c r="L90" i="15"/>
  <c r="L89" i="15"/>
  <c r="L88" i="15"/>
  <c r="L87" i="15"/>
  <c r="L86" i="15"/>
  <c r="L85" i="15"/>
  <c r="L84" i="15"/>
  <c r="L83" i="15"/>
  <c r="L82" i="15"/>
  <c r="L81" i="15"/>
  <c r="L80" i="15"/>
  <c r="L79" i="15"/>
  <c r="L78" i="15"/>
  <c r="L77" i="15"/>
  <c r="L76" i="15"/>
  <c r="L75" i="15"/>
  <c r="L74" i="15"/>
  <c r="L73" i="15"/>
  <c r="L72" i="15"/>
  <c r="L71" i="15"/>
  <c r="L70" i="15"/>
  <c r="L69" i="15"/>
  <c r="L68" i="15"/>
  <c r="L67" i="15"/>
  <c r="L66" i="15"/>
  <c r="L65" i="15"/>
  <c r="L64" i="15"/>
  <c r="L63" i="15"/>
  <c r="L62" i="15"/>
  <c r="L61" i="15"/>
  <c r="L60" i="15"/>
  <c r="L59" i="15"/>
  <c r="L58" i="15"/>
  <c r="L57" i="15"/>
  <c r="L56" i="15"/>
  <c r="L55" i="15"/>
  <c r="L54" i="15"/>
  <c r="L53" i="15"/>
  <c r="L52" i="15"/>
  <c r="L51" i="15"/>
  <c r="L50" i="15"/>
  <c r="L49" i="15"/>
  <c r="L48" i="15"/>
  <c r="L47" i="15"/>
  <c r="L46" i="15"/>
  <c r="L45" i="15"/>
  <c r="L44" i="15"/>
  <c r="L43" i="15"/>
  <c r="L42" i="15"/>
  <c r="L41" i="15"/>
  <c r="L40" i="15"/>
  <c r="L39" i="15"/>
  <c r="L38" i="15"/>
  <c r="L37" i="15"/>
  <c r="L36" i="15"/>
  <c r="L35" i="15"/>
  <c r="L34" i="15"/>
  <c r="L33" i="15"/>
  <c r="L32" i="15"/>
  <c r="L31" i="15"/>
  <c r="L30" i="15"/>
  <c r="L29" i="15"/>
  <c r="L28" i="15"/>
  <c r="L27" i="15"/>
  <c r="L26" i="15"/>
  <c r="L25" i="15"/>
  <c r="L24" i="15"/>
  <c r="L23" i="15"/>
  <c r="L22" i="15"/>
  <c r="L21" i="15"/>
  <c r="L20" i="15"/>
  <c r="L19" i="15"/>
  <c r="L18" i="15"/>
  <c r="L17" i="15"/>
  <c r="L16" i="15"/>
  <c r="L15" i="15"/>
  <c r="L514" i="43"/>
  <c r="L513" i="43"/>
  <c r="L512" i="43"/>
  <c r="L511" i="43"/>
  <c r="L510" i="43"/>
  <c r="L509" i="43"/>
  <c r="L508" i="43"/>
  <c r="L507" i="43"/>
  <c r="L506" i="43"/>
  <c r="L505" i="43"/>
  <c r="L504" i="43"/>
  <c r="L503" i="43"/>
  <c r="L502" i="43"/>
  <c r="L501" i="43"/>
  <c r="L500" i="43"/>
  <c r="L499" i="43"/>
  <c r="L498" i="43"/>
  <c r="L497" i="43"/>
  <c r="L496" i="43"/>
  <c r="L495" i="43"/>
  <c r="L494" i="43"/>
  <c r="L493" i="43"/>
  <c r="L492" i="43"/>
  <c r="L491" i="43"/>
  <c r="L490" i="43"/>
  <c r="L489" i="43"/>
  <c r="L488" i="43"/>
  <c r="L487" i="43"/>
  <c r="L486" i="43"/>
  <c r="L485" i="43"/>
  <c r="L484" i="43"/>
  <c r="L483" i="43"/>
  <c r="L482" i="43"/>
  <c r="L481" i="43"/>
  <c r="L480" i="43"/>
  <c r="L479" i="43"/>
  <c r="L478" i="43"/>
  <c r="L477" i="43"/>
  <c r="L476" i="43"/>
  <c r="L475" i="43"/>
  <c r="L474" i="43"/>
  <c r="L473" i="43"/>
  <c r="L472" i="43"/>
  <c r="L471" i="43"/>
  <c r="L470" i="43"/>
  <c r="L469" i="43"/>
  <c r="L468" i="43"/>
  <c r="L467" i="43"/>
  <c r="L466" i="43"/>
  <c r="L465" i="43"/>
  <c r="L464" i="43"/>
  <c r="L463" i="43"/>
  <c r="L462" i="43"/>
  <c r="L461" i="43"/>
  <c r="L460" i="43"/>
  <c r="L459" i="43"/>
  <c r="L458" i="43"/>
  <c r="L457" i="43"/>
  <c r="L456" i="43"/>
  <c r="L455" i="43"/>
  <c r="L454" i="43"/>
  <c r="L453" i="43"/>
  <c r="L452" i="43"/>
  <c r="L451" i="43"/>
  <c r="L450" i="43"/>
  <c r="L449" i="43"/>
  <c r="L448" i="43"/>
  <c r="L447" i="43"/>
  <c r="L446" i="43"/>
  <c r="L445" i="43"/>
  <c r="L444" i="43"/>
  <c r="L443" i="43"/>
  <c r="L442" i="43"/>
  <c r="L441" i="43"/>
  <c r="L440" i="43"/>
  <c r="L439" i="43"/>
  <c r="L438" i="43"/>
  <c r="L437" i="43"/>
  <c r="L436" i="43"/>
  <c r="L435" i="43"/>
  <c r="L434" i="43"/>
  <c r="L433" i="43"/>
  <c r="L432" i="43"/>
  <c r="L431" i="43"/>
  <c r="L430" i="43"/>
  <c r="L429" i="43"/>
  <c r="L428" i="43"/>
  <c r="L427" i="43"/>
  <c r="L426" i="43"/>
  <c r="L425" i="43"/>
  <c r="L424" i="43"/>
  <c r="L423" i="43"/>
  <c r="L422" i="43"/>
  <c r="L421" i="43"/>
  <c r="L420" i="43"/>
  <c r="L419" i="43"/>
  <c r="L418" i="43"/>
  <c r="L417" i="43"/>
  <c r="L416" i="43"/>
  <c r="L415" i="43"/>
  <c r="L414" i="43"/>
  <c r="L413" i="43"/>
  <c r="L412" i="43"/>
  <c r="L411" i="43"/>
  <c r="L410" i="43"/>
  <c r="L409" i="43"/>
  <c r="L408" i="43"/>
  <c r="L407" i="43"/>
  <c r="L406" i="43"/>
  <c r="L405" i="43"/>
  <c r="L404" i="43"/>
  <c r="L403" i="43"/>
  <c r="L402" i="43"/>
  <c r="L401" i="43"/>
  <c r="L400" i="43"/>
  <c r="L399" i="43"/>
  <c r="L398" i="43"/>
  <c r="L397" i="43"/>
  <c r="L396" i="43"/>
  <c r="L395" i="43"/>
  <c r="L394" i="43"/>
  <c r="L393" i="43"/>
  <c r="L392" i="43"/>
  <c r="L391" i="43"/>
  <c r="L390" i="43"/>
  <c r="L389" i="43"/>
  <c r="L388" i="43"/>
  <c r="L387" i="43"/>
  <c r="L386" i="43"/>
  <c r="L385" i="43"/>
  <c r="L384" i="43"/>
  <c r="L383" i="43"/>
  <c r="L382" i="43"/>
  <c r="L381" i="43"/>
  <c r="L380" i="43"/>
  <c r="L379" i="43"/>
  <c r="L378" i="43"/>
  <c r="L377" i="43"/>
  <c r="L376" i="43"/>
  <c r="L375" i="43"/>
  <c r="L374" i="43"/>
  <c r="L373" i="43"/>
  <c r="L372" i="43"/>
  <c r="L371" i="43"/>
  <c r="L370" i="43"/>
  <c r="L369" i="43"/>
  <c r="L368" i="43"/>
  <c r="L367" i="43"/>
  <c r="L366" i="43"/>
  <c r="L365" i="43"/>
  <c r="L364" i="43"/>
  <c r="L363" i="43"/>
  <c r="L362" i="43"/>
  <c r="L361" i="43"/>
  <c r="L360" i="43"/>
  <c r="L359" i="43"/>
  <c r="L358" i="43"/>
  <c r="L357" i="43"/>
  <c r="L356" i="43"/>
  <c r="L355" i="43"/>
  <c r="L354" i="43"/>
  <c r="L353" i="43"/>
  <c r="L352" i="43"/>
  <c r="L351" i="43"/>
  <c r="L350" i="43"/>
  <c r="L349" i="43"/>
  <c r="L348" i="43"/>
  <c r="L347" i="43"/>
  <c r="L346" i="43"/>
  <c r="L345" i="43"/>
  <c r="L344" i="43"/>
  <c r="L343" i="43"/>
  <c r="L342" i="43"/>
  <c r="L341" i="43"/>
  <c r="L340" i="43"/>
  <c r="L339" i="43"/>
  <c r="L338" i="43"/>
  <c r="L337" i="43"/>
  <c r="L336" i="43"/>
  <c r="L335" i="43"/>
  <c r="L334" i="43"/>
  <c r="L333" i="43"/>
  <c r="L332" i="43"/>
  <c r="L331" i="43"/>
  <c r="L330" i="43"/>
  <c r="L329" i="43"/>
  <c r="L328" i="43"/>
  <c r="L327" i="43"/>
  <c r="L326" i="43"/>
  <c r="L325" i="43"/>
  <c r="L324" i="43"/>
  <c r="L323" i="43"/>
  <c r="L322" i="43"/>
  <c r="L321" i="43"/>
  <c r="L320" i="43"/>
  <c r="L319" i="43"/>
  <c r="L318" i="43"/>
  <c r="L317" i="43"/>
  <c r="L316" i="43"/>
  <c r="L315" i="43"/>
  <c r="L314" i="43"/>
  <c r="L313" i="43"/>
  <c r="L312" i="43"/>
  <c r="L311" i="43"/>
  <c r="L310" i="43"/>
  <c r="L309" i="43"/>
  <c r="L308" i="43"/>
  <c r="L307" i="43"/>
  <c r="L306" i="43"/>
  <c r="L305" i="43"/>
  <c r="L304" i="43"/>
  <c r="L303" i="43"/>
  <c r="L302" i="43"/>
  <c r="L301" i="43"/>
  <c r="L300" i="43"/>
  <c r="L299" i="43"/>
  <c r="L298" i="43"/>
  <c r="L297" i="43"/>
  <c r="L296" i="43"/>
  <c r="L295" i="43"/>
  <c r="L294" i="43"/>
  <c r="L293" i="43"/>
  <c r="L292" i="43"/>
  <c r="L291" i="43"/>
  <c r="L290" i="43"/>
  <c r="L289" i="43"/>
  <c r="L288" i="43"/>
  <c r="L287" i="43"/>
  <c r="L286" i="43"/>
  <c r="L285" i="43"/>
  <c r="L284" i="43"/>
  <c r="L283" i="43"/>
  <c r="L282" i="43"/>
  <c r="L281" i="43"/>
  <c r="L280" i="43"/>
  <c r="L279" i="43"/>
  <c r="L278" i="43"/>
  <c r="L277" i="43"/>
  <c r="L276" i="43"/>
  <c r="L275" i="43"/>
  <c r="L274" i="43"/>
  <c r="L273" i="43"/>
  <c r="L272" i="43"/>
  <c r="L271" i="43"/>
  <c r="L270" i="43"/>
  <c r="L269" i="43"/>
  <c r="L268" i="43"/>
  <c r="L267" i="43"/>
  <c r="L266" i="43"/>
  <c r="L265" i="43"/>
  <c r="L264" i="43"/>
  <c r="L263" i="43"/>
  <c r="L262" i="43"/>
  <c r="L261" i="43"/>
  <c r="L260" i="43"/>
  <c r="L259" i="43"/>
  <c r="L258" i="43"/>
  <c r="L257" i="43"/>
  <c r="L256" i="43"/>
  <c r="L255" i="43"/>
  <c r="L254" i="43"/>
  <c r="L253" i="43"/>
  <c r="L252" i="43"/>
  <c r="L251" i="43"/>
  <c r="L250" i="43"/>
  <c r="L249" i="43"/>
  <c r="L248" i="43"/>
  <c r="L247" i="43"/>
  <c r="L246" i="43"/>
  <c r="L245" i="43"/>
  <c r="L244" i="43"/>
  <c r="L243" i="43"/>
  <c r="L242" i="43"/>
  <c r="L241" i="43"/>
  <c r="L240" i="43"/>
  <c r="L239" i="43"/>
  <c r="L238" i="43"/>
  <c r="L237" i="43"/>
  <c r="L236" i="43"/>
  <c r="L235" i="43"/>
  <c r="L234" i="43"/>
  <c r="L233" i="43"/>
  <c r="L232" i="43"/>
  <c r="L231" i="43"/>
  <c r="L230" i="43"/>
  <c r="L229" i="43"/>
  <c r="L228" i="43"/>
  <c r="L227" i="43"/>
  <c r="L226" i="43"/>
  <c r="L225" i="43"/>
  <c r="L224" i="43"/>
  <c r="L223" i="43"/>
  <c r="L222" i="43"/>
  <c r="L221" i="43"/>
  <c r="L220" i="43"/>
  <c r="L219" i="43"/>
  <c r="L218" i="43"/>
  <c r="L217" i="43"/>
  <c r="L216" i="43"/>
  <c r="L215" i="43"/>
  <c r="L214" i="43"/>
  <c r="L213" i="43"/>
  <c r="L212" i="43"/>
  <c r="L211" i="43"/>
  <c r="L210" i="43"/>
  <c r="L209" i="43"/>
  <c r="L208" i="43"/>
  <c r="L207" i="43"/>
  <c r="L206" i="43"/>
  <c r="L205" i="43"/>
  <c r="L204" i="43"/>
  <c r="L203" i="43"/>
  <c r="L202" i="43"/>
  <c r="L201" i="43"/>
  <c r="L200" i="43"/>
  <c r="L199" i="43"/>
  <c r="L198" i="43"/>
  <c r="L197" i="43"/>
  <c r="L196" i="43"/>
  <c r="L195" i="43"/>
  <c r="L194" i="43"/>
  <c r="L193" i="43"/>
  <c r="L192" i="43"/>
  <c r="L191" i="43"/>
  <c r="L190" i="43"/>
  <c r="L189" i="43"/>
  <c r="L188" i="43"/>
  <c r="L187" i="43"/>
  <c r="L186" i="43"/>
  <c r="L185" i="43"/>
  <c r="L184" i="43"/>
  <c r="L183" i="43"/>
  <c r="L182" i="43"/>
  <c r="L181" i="43"/>
  <c r="L180" i="43"/>
  <c r="L179" i="43"/>
  <c r="L178" i="43"/>
  <c r="L177" i="43"/>
  <c r="L176" i="43"/>
  <c r="L175" i="43"/>
  <c r="L174" i="43"/>
  <c r="L173" i="43"/>
  <c r="L172" i="43"/>
  <c r="L171" i="43"/>
  <c r="L170" i="43"/>
  <c r="L169" i="43"/>
  <c r="L168" i="43"/>
  <c r="L167" i="43"/>
  <c r="L166" i="43"/>
  <c r="L165" i="43"/>
  <c r="L164" i="43"/>
  <c r="L163" i="43"/>
  <c r="L162" i="43"/>
  <c r="L161" i="43"/>
  <c r="L160" i="43"/>
  <c r="L159" i="43"/>
  <c r="L158" i="43"/>
  <c r="L157" i="43"/>
  <c r="L156" i="43"/>
  <c r="L155" i="43"/>
  <c r="L154" i="43"/>
  <c r="L153" i="43"/>
  <c r="L152" i="43"/>
  <c r="L151" i="43"/>
  <c r="L150" i="43"/>
  <c r="L149" i="43"/>
  <c r="L148" i="43"/>
  <c r="L147" i="43"/>
  <c r="L146" i="43"/>
  <c r="L145" i="43"/>
  <c r="L144" i="43"/>
  <c r="L143" i="43"/>
  <c r="L142" i="43"/>
  <c r="L141" i="43"/>
  <c r="L140" i="43"/>
  <c r="L139" i="43"/>
  <c r="L138" i="43"/>
  <c r="L137" i="43"/>
  <c r="L136" i="43"/>
  <c r="L135" i="43"/>
  <c r="L134" i="43"/>
  <c r="L133" i="43"/>
  <c r="L132" i="43"/>
  <c r="L131" i="43"/>
  <c r="L130" i="43"/>
  <c r="L129" i="43"/>
  <c r="L128" i="43"/>
  <c r="L127" i="43"/>
  <c r="L126" i="43"/>
  <c r="L125" i="43"/>
  <c r="L124" i="43"/>
  <c r="L123" i="43"/>
  <c r="L122" i="43"/>
  <c r="L121" i="43"/>
  <c r="L120" i="43"/>
  <c r="L119" i="43"/>
  <c r="L118" i="43"/>
  <c r="L117" i="43"/>
  <c r="L116" i="43"/>
  <c r="L115" i="43"/>
  <c r="L114" i="43"/>
  <c r="L113" i="43"/>
  <c r="L112" i="43"/>
  <c r="L111" i="43"/>
  <c r="L110" i="43"/>
  <c r="L109" i="43"/>
  <c r="L108" i="43"/>
  <c r="L107" i="43"/>
  <c r="L106" i="43"/>
  <c r="L105" i="43"/>
  <c r="L104" i="43"/>
  <c r="L103" i="43"/>
  <c r="L102" i="43"/>
  <c r="L101" i="43"/>
  <c r="L100" i="43"/>
  <c r="L99" i="43"/>
  <c r="L98" i="43"/>
  <c r="L97" i="43"/>
  <c r="L96" i="43"/>
  <c r="L95" i="43"/>
  <c r="L94" i="43"/>
  <c r="L93" i="43"/>
  <c r="L92" i="43"/>
  <c r="L91" i="43"/>
  <c r="L90" i="43"/>
  <c r="L89" i="43"/>
  <c r="L88" i="43"/>
  <c r="L87" i="43"/>
  <c r="L86" i="43"/>
  <c r="L85" i="43"/>
  <c r="L84" i="43"/>
  <c r="L83" i="43"/>
  <c r="L82" i="43"/>
  <c r="L81" i="43"/>
  <c r="L80" i="43"/>
  <c r="L79" i="43"/>
  <c r="L78" i="43"/>
  <c r="L77" i="43"/>
  <c r="L76" i="43"/>
  <c r="L75" i="43"/>
  <c r="L74" i="43"/>
  <c r="L73" i="43"/>
  <c r="L72" i="43"/>
  <c r="L71" i="43"/>
  <c r="L70" i="43"/>
  <c r="L69" i="43"/>
  <c r="L68" i="43"/>
  <c r="L67" i="43"/>
  <c r="L66" i="43"/>
  <c r="L65" i="43"/>
  <c r="L64" i="43"/>
  <c r="L63" i="43"/>
  <c r="L62" i="43"/>
  <c r="L61" i="43"/>
  <c r="L60" i="43"/>
  <c r="L59" i="43"/>
  <c r="L58" i="43"/>
  <c r="L57" i="43"/>
  <c r="L56" i="43"/>
  <c r="L55" i="43"/>
  <c r="L54" i="43"/>
  <c r="L53" i="43"/>
  <c r="L52" i="43"/>
  <c r="L51" i="43"/>
  <c r="L50" i="43"/>
  <c r="L49" i="43"/>
  <c r="L48" i="43"/>
  <c r="L47" i="43"/>
  <c r="L46" i="43"/>
  <c r="L45" i="43"/>
  <c r="L44" i="43"/>
  <c r="L43" i="43"/>
  <c r="L42" i="43"/>
  <c r="L41" i="43"/>
  <c r="L40" i="43"/>
  <c r="L39" i="43"/>
  <c r="L38" i="43"/>
  <c r="L37" i="43"/>
  <c r="L36" i="43"/>
  <c r="L35" i="43"/>
  <c r="L34" i="43"/>
  <c r="L33" i="43"/>
  <c r="L32" i="43"/>
  <c r="L31" i="43"/>
  <c r="L30" i="43"/>
  <c r="L29" i="43"/>
  <c r="L28" i="43"/>
  <c r="L27" i="43"/>
  <c r="L26" i="43"/>
  <c r="L25" i="43"/>
  <c r="L24" i="43"/>
  <c r="L23" i="43"/>
  <c r="L22" i="43"/>
  <c r="L21" i="43"/>
  <c r="L20" i="43"/>
  <c r="L19" i="43"/>
  <c r="L18" i="43"/>
  <c r="L17" i="43"/>
  <c r="L514" i="16"/>
  <c r="L513" i="16"/>
  <c r="L512" i="16"/>
  <c r="L511" i="16"/>
  <c r="L510" i="16"/>
  <c r="L509" i="16"/>
  <c r="L508" i="16"/>
  <c r="L507" i="16"/>
  <c r="L506" i="16"/>
  <c r="L505" i="16"/>
  <c r="L504" i="16"/>
  <c r="L503" i="16"/>
  <c r="L502" i="16"/>
  <c r="L501" i="16"/>
  <c r="L500" i="16"/>
  <c r="L499" i="16"/>
  <c r="L498" i="16"/>
  <c r="L497" i="16"/>
  <c r="L496" i="16"/>
  <c r="L495" i="16"/>
  <c r="L494" i="16"/>
  <c r="L493" i="16"/>
  <c r="L492" i="16"/>
  <c r="L491" i="16"/>
  <c r="L490" i="16"/>
  <c r="L489" i="16"/>
  <c r="L488" i="16"/>
  <c r="L487" i="16"/>
  <c r="L486" i="16"/>
  <c r="L485" i="16"/>
  <c r="L484" i="16"/>
  <c r="L483" i="16"/>
  <c r="L482" i="16"/>
  <c r="L481" i="16"/>
  <c r="L480" i="16"/>
  <c r="L479" i="16"/>
  <c r="L478" i="16"/>
  <c r="L477" i="16"/>
  <c r="L476" i="16"/>
  <c r="L475" i="16"/>
  <c r="L474" i="16"/>
  <c r="L473" i="16"/>
  <c r="L472" i="16"/>
  <c r="L471" i="16"/>
  <c r="L470" i="16"/>
  <c r="L469" i="16"/>
  <c r="L468" i="16"/>
  <c r="L467" i="16"/>
  <c r="L466" i="16"/>
  <c r="L465" i="16"/>
  <c r="L464" i="16"/>
  <c r="L463" i="16"/>
  <c r="L462" i="16"/>
  <c r="L461" i="16"/>
  <c r="L460" i="16"/>
  <c r="L459" i="16"/>
  <c r="L458" i="16"/>
  <c r="L457" i="16"/>
  <c r="L456" i="16"/>
  <c r="L455" i="16"/>
  <c r="L454" i="16"/>
  <c r="L453" i="16"/>
  <c r="L452" i="16"/>
  <c r="L451" i="16"/>
  <c r="L450" i="16"/>
  <c r="L449" i="16"/>
  <c r="L448" i="16"/>
  <c r="L447" i="16"/>
  <c r="L446" i="16"/>
  <c r="L445" i="16"/>
  <c r="L444" i="16"/>
  <c r="L443" i="16"/>
  <c r="L442" i="16"/>
  <c r="L441" i="16"/>
  <c r="L440" i="16"/>
  <c r="L439" i="16"/>
  <c r="L438" i="16"/>
  <c r="L437" i="16"/>
  <c r="L436" i="16"/>
  <c r="L435" i="16"/>
  <c r="L434" i="16"/>
  <c r="L433" i="16"/>
  <c r="L432" i="16"/>
  <c r="L431" i="16"/>
  <c r="L430" i="16"/>
  <c r="L429" i="16"/>
  <c r="L428" i="16"/>
  <c r="L427" i="16"/>
  <c r="L426" i="16"/>
  <c r="L425" i="16"/>
  <c r="L424" i="16"/>
  <c r="L423" i="16"/>
  <c r="L422" i="16"/>
  <c r="L421" i="16"/>
  <c r="L420" i="16"/>
  <c r="L419" i="16"/>
  <c r="L418" i="16"/>
  <c r="L417" i="16"/>
  <c r="L416" i="16"/>
  <c r="L415" i="16"/>
  <c r="L414" i="16"/>
  <c r="L413" i="16"/>
  <c r="L412" i="16"/>
  <c r="L411" i="16"/>
  <c r="L410" i="16"/>
  <c r="L409" i="16"/>
  <c r="L408" i="16"/>
  <c r="L407" i="16"/>
  <c r="L406" i="16"/>
  <c r="L405" i="16"/>
  <c r="L404" i="16"/>
  <c r="L403" i="16"/>
  <c r="L402" i="16"/>
  <c r="L401" i="16"/>
  <c r="L400" i="16"/>
  <c r="L399" i="16"/>
  <c r="L398" i="16"/>
  <c r="L397" i="16"/>
  <c r="L396" i="16"/>
  <c r="L395" i="16"/>
  <c r="L394" i="16"/>
  <c r="L393" i="16"/>
  <c r="L392" i="16"/>
  <c r="L391" i="16"/>
  <c r="L390" i="16"/>
  <c r="L389" i="16"/>
  <c r="L388" i="16"/>
  <c r="L387" i="16"/>
  <c r="L386" i="16"/>
  <c r="L385" i="16"/>
  <c r="L384" i="16"/>
  <c r="L383" i="16"/>
  <c r="L382" i="16"/>
  <c r="L381" i="16"/>
  <c r="L380" i="16"/>
  <c r="L379" i="16"/>
  <c r="L378" i="16"/>
  <c r="L377" i="16"/>
  <c r="L376" i="16"/>
  <c r="L375" i="16"/>
  <c r="L374" i="16"/>
  <c r="L373" i="16"/>
  <c r="L372" i="16"/>
  <c r="L371" i="16"/>
  <c r="L370" i="16"/>
  <c r="L369" i="16"/>
  <c r="L368" i="16"/>
  <c r="L367" i="16"/>
  <c r="L366" i="16"/>
  <c r="L365" i="16"/>
  <c r="L364" i="16"/>
  <c r="L363" i="16"/>
  <c r="L362" i="16"/>
  <c r="L361" i="16"/>
  <c r="L360" i="16"/>
  <c r="L359" i="16"/>
  <c r="L358" i="16"/>
  <c r="L357" i="16"/>
  <c r="L356" i="16"/>
  <c r="L355" i="16"/>
  <c r="L354" i="16"/>
  <c r="L353" i="16"/>
  <c r="L352" i="16"/>
  <c r="L351" i="16"/>
  <c r="L350" i="16"/>
  <c r="L349" i="16"/>
  <c r="L348" i="16"/>
  <c r="L347" i="16"/>
  <c r="L346" i="16"/>
  <c r="L345" i="16"/>
  <c r="L344" i="16"/>
  <c r="L343" i="16"/>
  <c r="L342" i="16"/>
  <c r="L341" i="16"/>
  <c r="L340" i="16"/>
  <c r="L339" i="16"/>
  <c r="L338" i="16"/>
  <c r="L337" i="16"/>
  <c r="L336" i="16"/>
  <c r="L335" i="16"/>
  <c r="L334" i="16"/>
  <c r="L333" i="16"/>
  <c r="L332" i="16"/>
  <c r="L331" i="16"/>
  <c r="L330" i="16"/>
  <c r="L329" i="16"/>
  <c r="L328" i="16"/>
  <c r="L327" i="16"/>
  <c r="L326" i="16"/>
  <c r="L325" i="16"/>
  <c r="L324" i="16"/>
  <c r="L323" i="16"/>
  <c r="L322" i="16"/>
  <c r="L321" i="16"/>
  <c r="L320" i="16"/>
  <c r="L319" i="16"/>
  <c r="L318" i="16"/>
  <c r="L317" i="16"/>
  <c r="L316" i="16"/>
  <c r="L315" i="16"/>
  <c r="L314" i="16"/>
  <c r="L313" i="16"/>
  <c r="L312" i="16"/>
  <c r="L311" i="16"/>
  <c r="L310" i="16"/>
  <c r="L309" i="16"/>
  <c r="L308" i="16"/>
  <c r="L307" i="16"/>
  <c r="L306" i="16"/>
  <c r="L305" i="16"/>
  <c r="L304" i="16"/>
  <c r="L303" i="16"/>
  <c r="L302" i="16"/>
  <c r="L301" i="16"/>
  <c r="L300" i="16"/>
  <c r="L299" i="16"/>
  <c r="L298" i="16"/>
  <c r="L297" i="16"/>
  <c r="L296" i="16"/>
  <c r="L295" i="16"/>
  <c r="L294" i="16"/>
  <c r="L293" i="16"/>
  <c r="L292" i="16"/>
  <c r="L291" i="16"/>
  <c r="L290" i="16"/>
  <c r="L289" i="16"/>
  <c r="L288" i="16"/>
  <c r="L287" i="16"/>
  <c r="L286" i="16"/>
  <c r="L285" i="16"/>
  <c r="L284" i="16"/>
  <c r="L283" i="16"/>
  <c r="L282" i="16"/>
  <c r="L281" i="16"/>
  <c r="L280" i="16"/>
  <c r="L279" i="16"/>
  <c r="L278" i="16"/>
  <c r="L277" i="16"/>
  <c r="L276" i="16"/>
  <c r="L275" i="16"/>
  <c r="L274" i="16"/>
  <c r="L273" i="16"/>
  <c r="L272" i="16"/>
  <c r="L271" i="16"/>
  <c r="L270" i="16"/>
  <c r="L269" i="16"/>
  <c r="L268" i="16"/>
  <c r="L267" i="16"/>
  <c r="L266" i="16"/>
  <c r="L265" i="16"/>
  <c r="L264" i="16"/>
  <c r="L263" i="16"/>
  <c r="L262" i="16"/>
  <c r="L261" i="16"/>
  <c r="L260" i="16"/>
  <c r="L259" i="16"/>
  <c r="L258" i="16"/>
  <c r="L257" i="16"/>
  <c r="L256" i="16"/>
  <c r="L255" i="16"/>
  <c r="L254" i="16"/>
  <c r="L253" i="16"/>
  <c r="L252" i="16"/>
  <c r="L251" i="16"/>
  <c r="L250" i="16"/>
  <c r="L249" i="16"/>
  <c r="L248" i="16"/>
  <c r="L247" i="16"/>
  <c r="L246" i="16"/>
  <c r="L245" i="16"/>
  <c r="L244" i="16"/>
  <c r="L243" i="16"/>
  <c r="L242" i="16"/>
  <c r="L241" i="16"/>
  <c r="L240" i="16"/>
  <c r="L239" i="16"/>
  <c r="L238" i="16"/>
  <c r="L237" i="16"/>
  <c r="L236" i="16"/>
  <c r="L235" i="16"/>
  <c r="L234" i="16"/>
  <c r="L233" i="16"/>
  <c r="L232" i="16"/>
  <c r="L231" i="16"/>
  <c r="L230" i="16"/>
  <c r="L229" i="16"/>
  <c r="L228" i="16"/>
  <c r="L227" i="16"/>
  <c r="L226" i="16"/>
  <c r="L225" i="16"/>
  <c r="L224" i="16"/>
  <c r="L223" i="16"/>
  <c r="L222" i="16"/>
  <c r="L221" i="16"/>
  <c r="L220" i="16"/>
  <c r="L219" i="16"/>
  <c r="L218" i="16"/>
  <c r="L217" i="16"/>
  <c r="L216" i="16"/>
  <c r="L215" i="16"/>
  <c r="L214" i="16"/>
  <c r="L213" i="16"/>
  <c r="L212" i="16"/>
  <c r="L211" i="16"/>
  <c r="L210" i="16"/>
  <c r="L209" i="16"/>
  <c r="L208" i="16"/>
  <c r="L207" i="16"/>
  <c r="L206" i="16"/>
  <c r="L205" i="16"/>
  <c r="L204" i="16"/>
  <c r="L203" i="16"/>
  <c r="L202" i="16"/>
  <c r="L201" i="16"/>
  <c r="L200" i="16"/>
  <c r="L199" i="16"/>
  <c r="L198" i="16"/>
  <c r="L197" i="16"/>
  <c r="L196" i="16"/>
  <c r="L195" i="16"/>
  <c r="L194" i="16"/>
  <c r="L193" i="16"/>
  <c r="L192" i="16"/>
  <c r="L191" i="16"/>
  <c r="L190" i="16"/>
  <c r="L189" i="16"/>
  <c r="L188" i="16"/>
  <c r="L187" i="16"/>
  <c r="L186" i="16"/>
  <c r="L185" i="16"/>
  <c r="L184" i="16"/>
  <c r="L183" i="16"/>
  <c r="L182" i="16"/>
  <c r="L181" i="16"/>
  <c r="L180" i="16"/>
  <c r="L179" i="16"/>
  <c r="L178" i="16"/>
  <c r="L177" i="16"/>
  <c r="L176" i="16"/>
  <c r="L175" i="16"/>
  <c r="L174" i="16"/>
  <c r="L173" i="16"/>
  <c r="L172" i="16"/>
  <c r="L171" i="16"/>
  <c r="L170" i="16"/>
  <c r="L169" i="16"/>
  <c r="L168" i="16"/>
  <c r="L167" i="16"/>
  <c r="L166" i="16"/>
  <c r="L165" i="16"/>
  <c r="L164" i="16"/>
  <c r="L163" i="16"/>
  <c r="L162" i="16"/>
  <c r="L161" i="16"/>
  <c r="L160" i="16"/>
  <c r="L159" i="16"/>
  <c r="L158" i="16"/>
  <c r="L157" i="16"/>
  <c r="L156" i="16"/>
  <c r="L155" i="16"/>
  <c r="L154" i="16"/>
  <c r="L153" i="16"/>
  <c r="L152" i="16"/>
  <c r="L151" i="16"/>
  <c r="L150" i="16"/>
  <c r="L149" i="16"/>
  <c r="L148" i="16"/>
  <c r="L147" i="16"/>
  <c r="L146" i="16"/>
  <c r="L145" i="16"/>
  <c r="L144" i="16"/>
  <c r="L143" i="16"/>
  <c r="L142" i="16"/>
  <c r="L141" i="16"/>
  <c r="L140" i="16"/>
  <c r="L139" i="16"/>
  <c r="L138" i="16"/>
  <c r="L137" i="16"/>
  <c r="L136" i="16"/>
  <c r="L135" i="16"/>
  <c r="L134" i="16"/>
  <c r="L133" i="16"/>
  <c r="L132" i="16"/>
  <c r="L131" i="16"/>
  <c r="L130" i="16"/>
  <c r="L129" i="16"/>
  <c r="L128" i="16"/>
  <c r="L127" i="16"/>
  <c r="L126" i="16"/>
  <c r="L125" i="16"/>
  <c r="L124" i="16"/>
  <c r="L123" i="16"/>
  <c r="L122" i="16"/>
  <c r="L121" i="16"/>
  <c r="L120" i="16"/>
  <c r="L119" i="16"/>
  <c r="L118" i="16"/>
  <c r="L117" i="16"/>
  <c r="L116" i="16"/>
  <c r="L115" i="16"/>
  <c r="L114" i="16"/>
  <c r="L113" i="16"/>
  <c r="L112" i="16"/>
  <c r="L111" i="16"/>
  <c r="L110" i="16"/>
  <c r="L109" i="16"/>
  <c r="L108" i="16"/>
  <c r="L107" i="16"/>
  <c r="L106" i="16"/>
  <c r="L105" i="16"/>
  <c r="L104" i="16"/>
  <c r="L103" i="16"/>
  <c r="L102" i="16"/>
  <c r="L101" i="16"/>
  <c r="L100" i="16"/>
  <c r="L99" i="16"/>
  <c r="L98" i="16"/>
  <c r="L97" i="16"/>
  <c r="L96" i="16"/>
  <c r="L95" i="16"/>
  <c r="L94" i="16"/>
  <c r="L93" i="16"/>
  <c r="L92" i="16"/>
  <c r="L91" i="16"/>
  <c r="L90" i="16"/>
  <c r="L89" i="16"/>
  <c r="L88" i="16"/>
  <c r="L87" i="16"/>
  <c r="L86" i="16"/>
  <c r="L85" i="16"/>
  <c r="L84" i="16"/>
  <c r="L83" i="16"/>
  <c r="L82" i="16"/>
  <c r="L81" i="16"/>
  <c r="L80" i="16"/>
  <c r="L79" i="16"/>
  <c r="L78" i="16"/>
  <c r="L77" i="16"/>
  <c r="L76" i="16"/>
  <c r="L75" i="16"/>
  <c r="L74" i="16"/>
  <c r="L73" i="16"/>
  <c r="L72" i="16"/>
  <c r="L71" i="16"/>
  <c r="L70" i="16"/>
  <c r="L69" i="16"/>
  <c r="L68" i="16"/>
  <c r="L67" i="16"/>
  <c r="L66" i="16"/>
  <c r="L65" i="16"/>
  <c r="L64" i="16"/>
  <c r="L63" i="16"/>
  <c r="L62" i="16"/>
  <c r="L61" i="16"/>
  <c r="L60" i="16"/>
  <c r="L59" i="16"/>
  <c r="L58" i="16"/>
  <c r="L57" i="16"/>
  <c r="L56" i="16"/>
  <c r="L55" i="16"/>
  <c r="L54" i="16"/>
  <c r="L53" i="16"/>
  <c r="L52" i="16"/>
  <c r="L51" i="16"/>
  <c r="L50" i="16"/>
  <c r="L49" i="16"/>
  <c r="L48" i="16"/>
  <c r="L47" i="16"/>
  <c r="L46" i="16"/>
  <c r="L45" i="16"/>
  <c r="L44" i="16"/>
  <c r="L43" i="16"/>
  <c r="L42" i="16"/>
  <c r="L41" i="16"/>
  <c r="L40" i="16"/>
  <c r="L39" i="16"/>
  <c r="L38" i="16"/>
  <c r="L37" i="16"/>
  <c r="L36" i="16"/>
  <c r="L35" i="16"/>
  <c r="L34" i="16"/>
  <c r="L33" i="16"/>
  <c r="L32" i="16"/>
  <c r="L31" i="16"/>
  <c r="L30" i="16"/>
  <c r="L29" i="16"/>
  <c r="L28" i="16"/>
  <c r="L27" i="16"/>
  <c r="L26" i="16"/>
  <c r="L25" i="16"/>
  <c r="L24" i="16"/>
  <c r="L23" i="16"/>
  <c r="L22" i="16"/>
  <c r="L21" i="16"/>
  <c r="L20" i="16"/>
  <c r="L19" i="16"/>
  <c r="L18" i="16"/>
  <c r="L17" i="16"/>
  <c r="L16" i="16"/>
  <c r="L15" i="16"/>
  <c r="L514" i="42"/>
  <c r="L513" i="42"/>
  <c r="L512" i="42"/>
  <c r="L511" i="42"/>
  <c r="L510" i="42"/>
  <c r="L509" i="42"/>
  <c r="L508" i="42"/>
  <c r="L507" i="42"/>
  <c r="L506" i="42"/>
  <c r="L505" i="42"/>
  <c r="L504" i="42"/>
  <c r="L503" i="42"/>
  <c r="L502" i="42"/>
  <c r="L501" i="42"/>
  <c r="L500" i="42"/>
  <c r="L499" i="42"/>
  <c r="L498" i="42"/>
  <c r="L497" i="42"/>
  <c r="L496" i="42"/>
  <c r="L495" i="42"/>
  <c r="L494" i="42"/>
  <c r="L493" i="42"/>
  <c r="L492" i="42"/>
  <c r="L491" i="42"/>
  <c r="L490" i="42"/>
  <c r="L489" i="42"/>
  <c r="L488" i="42"/>
  <c r="L487" i="42"/>
  <c r="L486" i="42"/>
  <c r="L485" i="42"/>
  <c r="L484" i="42"/>
  <c r="L483" i="42"/>
  <c r="L482" i="42"/>
  <c r="L481" i="42"/>
  <c r="L480" i="42"/>
  <c r="L479" i="42"/>
  <c r="L478" i="42"/>
  <c r="L477" i="42"/>
  <c r="L476" i="42"/>
  <c r="L475" i="42"/>
  <c r="L474" i="42"/>
  <c r="L473" i="42"/>
  <c r="L472" i="42"/>
  <c r="L471" i="42"/>
  <c r="L470" i="42"/>
  <c r="L469" i="42"/>
  <c r="L468" i="42"/>
  <c r="L467" i="42"/>
  <c r="L466" i="42"/>
  <c r="L465" i="42"/>
  <c r="L464" i="42"/>
  <c r="L463" i="42"/>
  <c r="L462" i="42"/>
  <c r="L461" i="42"/>
  <c r="L460" i="42"/>
  <c r="L459" i="42"/>
  <c r="L458" i="42"/>
  <c r="L457" i="42"/>
  <c r="L456" i="42"/>
  <c r="L455" i="42"/>
  <c r="L454" i="42"/>
  <c r="L453" i="42"/>
  <c r="L452" i="42"/>
  <c r="L451" i="42"/>
  <c r="L450" i="42"/>
  <c r="L449" i="42"/>
  <c r="L448" i="42"/>
  <c r="L447" i="42"/>
  <c r="L446" i="42"/>
  <c r="L445" i="42"/>
  <c r="L444" i="42"/>
  <c r="L443" i="42"/>
  <c r="L442" i="42"/>
  <c r="L441" i="42"/>
  <c r="L440" i="42"/>
  <c r="L439" i="42"/>
  <c r="L438" i="42"/>
  <c r="L437" i="42"/>
  <c r="L436" i="42"/>
  <c r="L435" i="42"/>
  <c r="L434" i="42"/>
  <c r="L433" i="42"/>
  <c r="L432" i="42"/>
  <c r="L431" i="42"/>
  <c r="L430" i="42"/>
  <c r="L429" i="42"/>
  <c r="L428" i="42"/>
  <c r="L427" i="42"/>
  <c r="L426" i="42"/>
  <c r="L425" i="42"/>
  <c r="L424" i="42"/>
  <c r="L423" i="42"/>
  <c r="L422" i="42"/>
  <c r="L421" i="42"/>
  <c r="L420" i="42"/>
  <c r="L419" i="42"/>
  <c r="L418" i="42"/>
  <c r="L417" i="42"/>
  <c r="L416" i="42"/>
  <c r="L415" i="42"/>
  <c r="L414" i="42"/>
  <c r="L413" i="42"/>
  <c r="L412" i="42"/>
  <c r="L411" i="42"/>
  <c r="L410" i="42"/>
  <c r="L409" i="42"/>
  <c r="L408" i="42"/>
  <c r="L407" i="42"/>
  <c r="L406" i="42"/>
  <c r="L405" i="42"/>
  <c r="L404" i="42"/>
  <c r="L403" i="42"/>
  <c r="L402" i="42"/>
  <c r="L401" i="42"/>
  <c r="L400" i="42"/>
  <c r="L399" i="42"/>
  <c r="L398" i="42"/>
  <c r="L397" i="42"/>
  <c r="L396" i="42"/>
  <c r="L395" i="42"/>
  <c r="L394" i="42"/>
  <c r="L393" i="42"/>
  <c r="L392" i="42"/>
  <c r="L391" i="42"/>
  <c r="L390" i="42"/>
  <c r="L389" i="42"/>
  <c r="L388" i="42"/>
  <c r="L387" i="42"/>
  <c r="L386" i="42"/>
  <c r="L385" i="42"/>
  <c r="L384" i="42"/>
  <c r="L383" i="42"/>
  <c r="L382" i="42"/>
  <c r="L381" i="42"/>
  <c r="L380" i="42"/>
  <c r="L379" i="42"/>
  <c r="L378" i="42"/>
  <c r="L377" i="42"/>
  <c r="L376" i="42"/>
  <c r="L375" i="42"/>
  <c r="L374" i="42"/>
  <c r="L373" i="42"/>
  <c r="L372" i="42"/>
  <c r="L371" i="42"/>
  <c r="L370" i="42"/>
  <c r="L369" i="42"/>
  <c r="L368" i="42"/>
  <c r="L367" i="42"/>
  <c r="L366" i="42"/>
  <c r="L365" i="42"/>
  <c r="L364" i="42"/>
  <c r="L363" i="42"/>
  <c r="L362" i="42"/>
  <c r="L361" i="42"/>
  <c r="L360" i="42"/>
  <c r="L359" i="42"/>
  <c r="L358" i="42"/>
  <c r="L357" i="42"/>
  <c r="L356" i="42"/>
  <c r="L355" i="42"/>
  <c r="L354" i="42"/>
  <c r="L353" i="42"/>
  <c r="L352" i="42"/>
  <c r="L351" i="42"/>
  <c r="L350" i="42"/>
  <c r="L349" i="42"/>
  <c r="L348" i="42"/>
  <c r="L347" i="42"/>
  <c r="L346" i="42"/>
  <c r="L345" i="42"/>
  <c r="L344" i="42"/>
  <c r="L343" i="42"/>
  <c r="L342" i="42"/>
  <c r="L341" i="42"/>
  <c r="L340" i="42"/>
  <c r="L339" i="42"/>
  <c r="L338" i="42"/>
  <c r="L337" i="42"/>
  <c r="L336" i="42"/>
  <c r="L335" i="42"/>
  <c r="L334" i="42"/>
  <c r="L333" i="42"/>
  <c r="L332" i="42"/>
  <c r="L331" i="42"/>
  <c r="L330" i="42"/>
  <c r="L329" i="42"/>
  <c r="L328" i="42"/>
  <c r="L327" i="42"/>
  <c r="L326" i="42"/>
  <c r="L325" i="42"/>
  <c r="L324" i="42"/>
  <c r="L323" i="42"/>
  <c r="L322" i="42"/>
  <c r="L321" i="42"/>
  <c r="L320" i="42"/>
  <c r="L319" i="42"/>
  <c r="L318" i="42"/>
  <c r="L317" i="42"/>
  <c r="L316" i="42"/>
  <c r="L315" i="42"/>
  <c r="L314" i="42"/>
  <c r="L313" i="42"/>
  <c r="L312" i="42"/>
  <c r="L311" i="42"/>
  <c r="L310" i="42"/>
  <c r="L309" i="42"/>
  <c r="L308" i="42"/>
  <c r="L307" i="42"/>
  <c r="L306" i="42"/>
  <c r="L305" i="42"/>
  <c r="L304" i="42"/>
  <c r="L303" i="42"/>
  <c r="L302" i="42"/>
  <c r="L301" i="42"/>
  <c r="L300" i="42"/>
  <c r="L299" i="42"/>
  <c r="L298" i="42"/>
  <c r="L297" i="42"/>
  <c r="L296" i="42"/>
  <c r="L295" i="42"/>
  <c r="L294" i="42"/>
  <c r="L293" i="42"/>
  <c r="L292" i="42"/>
  <c r="L291" i="42"/>
  <c r="L290" i="42"/>
  <c r="L289" i="42"/>
  <c r="L288" i="42"/>
  <c r="L287" i="42"/>
  <c r="L286" i="42"/>
  <c r="L285" i="42"/>
  <c r="L284" i="42"/>
  <c r="L283" i="42"/>
  <c r="L282" i="42"/>
  <c r="L281" i="42"/>
  <c r="L280" i="42"/>
  <c r="L279" i="42"/>
  <c r="L278" i="42"/>
  <c r="L277" i="42"/>
  <c r="L276" i="42"/>
  <c r="L275" i="42"/>
  <c r="L274" i="42"/>
  <c r="L273" i="42"/>
  <c r="L272" i="42"/>
  <c r="L271" i="42"/>
  <c r="L270" i="42"/>
  <c r="L269" i="42"/>
  <c r="L268" i="42"/>
  <c r="L267" i="42"/>
  <c r="L266" i="42"/>
  <c r="L265" i="42"/>
  <c r="L264" i="42"/>
  <c r="L263" i="42"/>
  <c r="L262" i="42"/>
  <c r="L261" i="42"/>
  <c r="L260" i="42"/>
  <c r="L259" i="42"/>
  <c r="L258" i="42"/>
  <c r="L257" i="42"/>
  <c r="L256" i="42"/>
  <c r="L255" i="42"/>
  <c r="L254" i="42"/>
  <c r="L253" i="42"/>
  <c r="L252" i="42"/>
  <c r="L251" i="42"/>
  <c r="L250" i="42"/>
  <c r="L249" i="42"/>
  <c r="L248" i="42"/>
  <c r="L247" i="42"/>
  <c r="L246" i="42"/>
  <c r="L245" i="42"/>
  <c r="L244" i="42"/>
  <c r="L243" i="42"/>
  <c r="L242" i="42"/>
  <c r="L241" i="42"/>
  <c r="L240" i="42"/>
  <c r="L239" i="42"/>
  <c r="L238" i="42"/>
  <c r="L237" i="42"/>
  <c r="L236" i="42"/>
  <c r="L235" i="42"/>
  <c r="L234" i="42"/>
  <c r="L233" i="42"/>
  <c r="L232" i="42"/>
  <c r="L231" i="42"/>
  <c r="L230" i="42"/>
  <c r="L229" i="42"/>
  <c r="L228" i="42"/>
  <c r="L227" i="42"/>
  <c r="L226" i="42"/>
  <c r="L225" i="42"/>
  <c r="L224" i="42"/>
  <c r="L223" i="42"/>
  <c r="L222" i="42"/>
  <c r="L221" i="42"/>
  <c r="L220" i="42"/>
  <c r="L219" i="42"/>
  <c r="L218" i="42"/>
  <c r="L217" i="42"/>
  <c r="L216" i="42"/>
  <c r="L215" i="42"/>
  <c r="L214" i="42"/>
  <c r="L213" i="42"/>
  <c r="L212" i="42"/>
  <c r="L211" i="42"/>
  <c r="L210" i="42"/>
  <c r="L209" i="42"/>
  <c r="L208" i="42"/>
  <c r="L207" i="42"/>
  <c r="L206" i="42"/>
  <c r="L205" i="42"/>
  <c r="L204" i="42"/>
  <c r="L203" i="42"/>
  <c r="L202" i="42"/>
  <c r="L201" i="42"/>
  <c r="L200" i="42"/>
  <c r="L199" i="42"/>
  <c r="L198" i="42"/>
  <c r="L197" i="42"/>
  <c r="L196" i="42"/>
  <c r="L195" i="42"/>
  <c r="L194" i="42"/>
  <c r="L193" i="42"/>
  <c r="L192" i="42"/>
  <c r="L191" i="42"/>
  <c r="L190" i="42"/>
  <c r="L189" i="42"/>
  <c r="L188" i="42"/>
  <c r="L187" i="42"/>
  <c r="L186" i="42"/>
  <c r="L185" i="42"/>
  <c r="L184" i="42"/>
  <c r="L183" i="42"/>
  <c r="L182" i="42"/>
  <c r="L181" i="42"/>
  <c r="L180" i="42"/>
  <c r="L179" i="42"/>
  <c r="L178" i="42"/>
  <c r="L177" i="42"/>
  <c r="L176" i="42"/>
  <c r="L175" i="42"/>
  <c r="L174" i="42"/>
  <c r="L173" i="42"/>
  <c r="L172" i="42"/>
  <c r="L171" i="42"/>
  <c r="L170" i="42"/>
  <c r="L169" i="42"/>
  <c r="L168" i="42"/>
  <c r="L167" i="42"/>
  <c r="L166" i="42"/>
  <c r="L165" i="42"/>
  <c r="L164" i="42"/>
  <c r="L163" i="42"/>
  <c r="L162" i="42"/>
  <c r="L161" i="42"/>
  <c r="L160" i="42"/>
  <c r="L159" i="42"/>
  <c r="L158" i="42"/>
  <c r="L157" i="42"/>
  <c r="L156" i="42"/>
  <c r="L155" i="42"/>
  <c r="L154" i="42"/>
  <c r="L153" i="42"/>
  <c r="L152" i="42"/>
  <c r="L151" i="42"/>
  <c r="L150" i="42"/>
  <c r="L149" i="42"/>
  <c r="L148" i="42"/>
  <c r="L147" i="42"/>
  <c r="L146" i="42"/>
  <c r="L145" i="42"/>
  <c r="L144" i="42"/>
  <c r="L143" i="42"/>
  <c r="L142" i="42"/>
  <c r="L141" i="42"/>
  <c r="L140" i="42"/>
  <c r="L139" i="42"/>
  <c r="L138" i="42"/>
  <c r="L137" i="42"/>
  <c r="L136" i="42"/>
  <c r="L135" i="42"/>
  <c r="L134" i="42"/>
  <c r="L133" i="42"/>
  <c r="L132" i="42"/>
  <c r="L131" i="42"/>
  <c r="L130" i="42"/>
  <c r="L129" i="42"/>
  <c r="L128" i="42"/>
  <c r="L127" i="42"/>
  <c r="L126" i="42"/>
  <c r="L125" i="42"/>
  <c r="L124" i="42"/>
  <c r="L123" i="42"/>
  <c r="L122" i="42"/>
  <c r="L121" i="42"/>
  <c r="L120" i="42"/>
  <c r="L119" i="42"/>
  <c r="L118" i="42"/>
  <c r="L117" i="42"/>
  <c r="L116" i="42"/>
  <c r="L115" i="42"/>
  <c r="L114" i="42"/>
  <c r="L113" i="42"/>
  <c r="L112" i="42"/>
  <c r="L111" i="42"/>
  <c r="L110" i="42"/>
  <c r="L109" i="42"/>
  <c r="L108" i="42"/>
  <c r="L107" i="42"/>
  <c r="L106" i="42"/>
  <c r="L105" i="42"/>
  <c r="L104" i="42"/>
  <c r="L103" i="42"/>
  <c r="L102" i="42"/>
  <c r="L101" i="42"/>
  <c r="L100" i="42"/>
  <c r="L99" i="42"/>
  <c r="L98" i="42"/>
  <c r="L97" i="42"/>
  <c r="L96" i="42"/>
  <c r="L95" i="42"/>
  <c r="L94" i="42"/>
  <c r="L93" i="42"/>
  <c r="L92" i="42"/>
  <c r="L91" i="42"/>
  <c r="L90" i="42"/>
  <c r="L89" i="42"/>
  <c r="L88" i="42"/>
  <c r="L87" i="42"/>
  <c r="L86" i="42"/>
  <c r="L85" i="42"/>
  <c r="L84" i="42"/>
  <c r="L83" i="42"/>
  <c r="L82" i="42"/>
  <c r="L81" i="42"/>
  <c r="L80" i="42"/>
  <c r="L79" i="42"/>
  <c r="L78" i="42"/>
  <c r="L77" i="42"/>
  <c r="L76" i="42"/>
  <c r="L75" i="42"/>
  <c r="L74" i="42"/>
  <c r="L73" i="42"/>
  <c r="L72" i="42"/>
  <c r="L71" i="42"/>
  <c r="L70" i="42"/>
  <c r="L69" i="42"/>
  <c r="L68" i="42"/>
  <c r="L67" i="42"/>
  <c r="L66" i="42"/>
  <c r="L65" i="42"/>
  <c r="L64" i="42"/>
  <c r="L63" i="42"/>
  <c r="L62" i="42"/>
  <c r="L61" i="42"/>
  <c r="L60" i="42"/>
  <c r="L59" i="42"/>
  <c r="L58" i="42"/>
  <c r="L57" i="42"/>
  <c r="L56" i="42"/>
  <c r="L55" i="42"/>
  <c r="L54" i="42"/>
  <c r="L53" i="42"/>
  <c r="L52" i="42"/>
  <c r="L51" i="42"/>
  <c r="L50" i="42"/>
  <c r="L49" i="42"/>
  <c r="L48" i="42"/>
  <c r="L47" i="42"/>
  <c r="L46" i="42"/>
  <c r="L45" i="42"/>
  <c r="L44" i="42"/>
  <c r="L43" i="42"/>
  <c r="L42" i="42"/>
  <c r="L41" i="42"/>
  <c r="L40" i="42"/>
  <c r="L39" i="42"/>
  <c r="L38" i="42"/>
  <c r="L37" i="42"/>
  <c r="L36" i="42"/>
  <c r="L35" i="42"/>
  <c r="L34" i="42"/>
  <c r="L33" i="42"/>
  <c r="L32" i="42"/>
  <c r="L31" i="42"/>
  <c r="L30" i="42"/>
  <c r="L29" i="42"/>
  <c r="L28" i="42"/>
  <c r="L27" i="42"/>
  <c r="L26" i="42"/>
  <c r="L25" i="42"/>
  <c r="L24" i="42"/>
  <c r="L23" i="42"/>
  <c r="L22" i="42"/>
  <c r="L21" i="42"/>
  <c r="L20" i="42"/>
  <c r="L19" i="42"/>
  <c r="L18" i="42"/>
  <c r="L514" i="3"/>
  <c r="L513" i="3"/>
  <c r="L512" i="3"/>
  <c r="L511" i="3"/>
  <c r="L510" i="3"/>
  <c r="L509" i="3"/>
  <c r="L508" i="3"/>
  <c r="L507" i="3"/>
  <c r="L506" i="3"/>
  <c r="L505" i="3"/>
  <c r="L504" i="3"/>
  <c r="L503" i="3"/>
  <c r="L502" i="3"/>
  <c r="L501" i="3"/>
  <c r="L500" i="3"/>
  <c r="L499" i="3"/>
  <c r="L498" i="3"/>
  <c r="L497" i="3"/>
  <c r="L496" i="3"/>
  <c r="L495" i="3"/>
  <c r="L494" i="3"/>
  <c r="L493" i="3"/>
  <c r="L492" i="3"/>
  <c r="L491" i="3"/>
  <c r="L490" i="3"/>
  <c r="L489" i="3"/>
  <c r="L488" i="3"/>
  <c r="L487" i="3"/>
  <c r="L486" i="3"/>
  <c r="L485" i="3"/>
  <c r="L484" i="3"/>
  <c r="L483" i="3"/>
  <c r="L482" i="3"/>
  <c r="L481" i="3"/>
  <c r="L480" i="3"/>
  <c r="L479" i="3"/>
  <c r="L478" i="3"/>
  <c r="L477" i="3"/>
  <c r="L476" i="3"/>
  <c r="L475" i="3"/>
  <c r="L474" i="3"/>
  <c r="L473" i="3"/>
  <c r="L472" i="3"/>
  <c r="L471" i="3"/>
  <c r="L470" i="3"/>
  <c r="L469" i="3"/>
  <c r="L468" i="3"/>
  <c r="L467" i="3"/>
  <c r="L466" i="3"/>
  <c r="L465" i="3"/>
  <c r="L464" i="3"/>
  <c r="L463" i="3"/>
  <c r="L462" i="3"/>
  <c r="L461" i="3"/>
  <c r="L460" i="3"/>
  <c r="L459" i="3"/>
  <c r="L458" i="3"/>
  <c r="L457" i="3"/>
  <c r="L456" i="3"/>
  <c r="L455" i="3"/>
  <c r="L454" i="3"/>
  <c r="L453" i="3"/>
  <c r="L452" i="3"/>
  <c r="L451" i="3"/>
  <c r="L450" i="3"/>
  <c r="L449" i="3"/>
  <c r="L448" i="3"/>
  <c r="L447" i="3"/>
  <c r="L446" i="3"/>
  <c r="L445" i="3"/>
  <c r="L444" i="3"/>
  <c r="L443" i="3"/>
  <c r="L442" i="3"/>
  <c r="L441" i="3"/>
  <c r="L440" i="3"/>
  <c r="L439" i="3"/>
  <c r="L438" i="3"/>
  <c r="L437" i="3"/>
  <c r="L436" i="3"/>
  <c r="L435" i="3"/>
  <c r="L434" i="3"/>
  <c r="L433" i="3"/>
  <c r="L432" i="3"/>
  <c r="L431" i="3"/>
  <c r="L430" i="3"/>
  <c r="L429" i="3"/>
  <c r="L428" i="3"/>
  <c r="L427" i="3"/>
  <c r="L426" i="3"/>
  <c r="L425" i="3"/>
  <c r="L424" i="3"/>
  <c r="L423" i="3"/>
  <c r="L422" i="3"/>
  <c r="L421" i="3"/>
  <c r="L420" i="3"/>
  <c r="L419" i="3"/>
  <c r="L418" i="3"/>
  <c r="L417" i="3"/>
  <c r="L416" i="3"/>
  <c r="L415" i="3"/>
  <c r="L414" i="3"/>
  <c r="L413" i="3"/>
  <c r="L412" i="3"/>
  <c r="L411" i="3"/>
  <c r="L410" i="3"/>
  <c r="L409" i="3"/>
  <c r="L408" i="3"/>
  <c r="L407" i="3"/>
  <c r="L406" i="3"/>
  <c r="L405" i="3"/>
  <c r="L404" i="3"/>
  <c r="L403" i="3"/>
  <c r="L402" i="3"/>
  <c r="L401" i="3"/>
  <c r="L400" i="3"/>
  <c r="L399" i="3"/>
  <c r="L398" i="3"/>
  <c r="L397" i="3"/>
  <c r="L396" i="3"/>
  <c r="L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380" i="3"/>
  <c r="L379" i="3"/>
  <c r="L378" i="3"/>
  <c r="L377" i="3"/>
  <c r="L376" i="3"/>
  <c r="L375" i="3"/>
  <c r="L374" i="3"/>
  <c r="L373" i="3"/>
  <c r="L372" i="3"/>
  <c r="L371" i="3"/>
  <c r="L370" i="3"/>
  <c r="L369" i="3"/>
  <c r="L368" i="3"/>
  <c r="L367" i="3"/>
  <c r="L366" i="3"/>
  <c r="L365" i="3"/>
  <c r="L364" i="3"/>
  <c r="L363" i="3"/>
  <c r="L362" i="3"/>
  <c r="L361" i="3"/>
  <c r="L360" i="3"/>
  <c r="L359" i="3"/>
  <c r="L358" i="3"/>
  <c r="L357" i="3"/>
  <c r="L356" i="3"/>
  <c r="L355" i="3"/>
  <c r="L354" i="3"/>
  <c r="L353" i="3"/>
  <c r="L352" i="3"/>
  <c r="L351" i="3"/>
  <c r="L350" i="3"/>
  <c r="L349" i="3"/>
  <c r="L348" i="3"/>
  <c r="L347" i="3"/>
  <c r="L346" i="3"/>
  <c r="L345" i="3"/>
  <c r="L344" i="3"/>
  <c r="L343" i="3"/>
  <c r="L342" i="3"/>
  <c r="L341" i="3"/>
  <c r="L340" i="3"/>
  <c r="L339" i="3"/>
  <c r="L338" i="3"/>
  <c r="L337" i="3"/>
  <c r="L336" i="3"/>
  <c r="L335" i="3"/>
  <c r="L334" i="3"/>
  <c r="L333" i="3"/>
  <c r="L332" i="3"/>
  <c r="L331" i="3"/>
  <c r="L330" i="3"/>
  <c r="L329" i="3"/>
  <c r="L328" i="3"/>
  <c r="L327" i="3"/>
  <c r="L326" i="3"/>
  <c r="L325" i="3"/>
  <c r="L324" i="3"/>
  <c r="L323" i="3"/>
  <c r="L322" i="3"/>
  <c r="L321" i="3"/>
  <c r="L320" i="3"/>
  <c r="L319" i="3"/>
  <c r="L318" i="3"/>
  <c r="L317" i="3"/>
  <c r="L316" i="3"/>
  <c r="L315" i="3"/>
  <c r="L314" i="3"/>
  <c r="L313" i="3"/>
  <c r="L312" i="3"/>
  <c r="L311" i="3"/>
  <c r="L310" i="3"/>
  <c r="L309" i="3"/>
  <c r="L308" i="3"/>
  <c r="L307" i="3"/>
  <c r="L306" i="3"/>
  <c r="L305" i="3"/>
  <c r="L304" i="3"/>
  <c r="L303" i="3"/>
  <c r="L302" i="3"/>
  <c r="L301" i="3"/>
  <c r="L300" i="3"/>
  <c r="L299" i="3"/>
  <c r="L298" i="3"/>
  <c r="L297" i="3"/>
  <c r="L296" i="3"/>
  <c r="L295" i="3"/>
  <c r="L294" i="3"/>
  <c r="L293" i="3"/>
  <c r="L292" i="3"/>
  <c r="L291" i="3"/>
  <c r="L290" i="3"/>
  <c r="L289" i="3"/>
  <c r="L288" i="3"/>
  <c r="L287" i="3"/>
  <c r="L286" i="3"/>
  <c r="L285" i="3"/>
  <c r="L284" i="3"/>
  <c r="L283" i="3"/>
  <c r="L282" i="3"/>
  <c r="L281" i="3"/>
  <c r="L280" i="3"/>
  <c r="L279" i="3"/>
  <c r="L278" i="3"/>
  <c r="L277" i="3"/>
  <c r="L276" i="3"/>
  <c r="L275" i="3"/>
  <c r="L274" i="3"/>
  <c r="L273" i="3"/>
  <c r="L272" i="3"/>
  <c r="L271" i="3"/>
  <c r="L270" i="3"/>
  <c r="L269" i="3"/>
  <c r="L268" i="3"/>
  <c r="L267" i="3"/>
  <c r="L266" i="3"/>
  <c r="L265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6" i="3"/>
  <c r="L245" i="3"/>
  <c r="L244" i="3"/>
  <c r="L243" i="3"/>
  <c r="L242" i="3"/>
  <c r="L241" i="3"/>
  <c r="L240" i="3"/>
  <c r="L239" i="3"/>
  <c r="L238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L224" i="3"/>
  <c r="L223" i="3"/>
  <c r="L222" i="3"/>
  <c r="L221" i="3"/>
  <c r="L220" i="3"/>
  <c r="L219" i="3"/>
  <c r="L218" i="3"/>
  <c r="L217" i="3"/>
  <c r="L216" i="3"/>
  <c r="L215" i="3"/>
  <c r="L214" i="3"/>
  <c r="L213" i="3"/>
  <c r="L212" i="3"/>
  <c r="L211" i="3"/>
  <c r="L210" i="3"/>
  <c r="L209" i="3"/>
  <c r="L208" i="3"/>
  <c r="L207" i="3"/>
  <c r="L206" i="3"/>
  <c r="L205" i="3"/>
  <c r="L204" i="3"/>
  <c r="L203" i="3"/>
  <c r="L202" i="3"/>
  <c r="L201" i="3"/>
  <c r="L200" i="3"/>
  <c r="L199" i="3"/>
  <c r="L198" i="3"/>
  <c r="L197" i="3"/>
  <c r="L196" i="3"/>
  <c r="L195" i="3"/>
  <c r="L194" i="3"/>
  <c r="L193" i="3"/>
  <c r="L192" i="3"/>
  <c r="L191" i="3"/>
  <c r="L190" i="3"/>
  <c r="L189" i="3"/>
  <c r="L188" i="3"/>
  <c r="L187" i="3"/>
  <c r="L186" i="3"/>
  <c r="L185" i="3"/>
  <c r="L184" i="3"/>
  <c r="L183" i="3"/>
  <c r="L182" i="3"/>
  <c r="L181" i="3"/>
  <c r="L180" i="3"/>
  <c r="L179" i="3"/>
  <c r="L178" i="3"/>
  <c r="L177" i="3"/>
  <c r="L176" i="3"/>
  <c r="L175" i="3"/>
  <c r="L174" i="3"/>
  <c r="L173" i="3"/>
  <c r="L172" i="3"/>
  <c r="L171" i="3"/>
  <c r="L170" i="3"/>
  <c r="L169" i="3"/>
  <c r="L168" i="3"/>
  <c r="L167" i="3"/>
  <c r="L166" i="3"/>
  <c r="L165" i="3"/>
  <c r="L164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514" i="41"/>
  <c r="L513" i="41"/>
  <c r="L512" i="41"/>
  <c r="L511" i="41"/>
  <c r="L510" i="41"/>
  <c r="L509" i="41"/>
  <c r="L508" i="41"/>
  <c r="L507" i="41"/>
  <c r="L506" i="41"/>
  <c r="L505" i="41"/>
  <c r="L504" i="41"/>
  <c r="L503" i="41"/>
  <c r="L502" i="41"/>
  <c r="L501" i="41"/>
  <c r="L500" i="41"/>
  <c r="L499" i="41"/>
  <c r="L498" i="41"/>
  <c r="L497" i="41"/>
  <c r="L496" i="41"/>
  <c r="L495" i="41"/>
  <c r="L494" i="41"/>
  <c r="L493" i="41"/>
  <c r="L492" i="41"/>
  <c r="L491" i="41"/>
  <c r="L490" i="41"/>
  <c r="L489" i="41"/>
  <c r="L488" i="41"/>
  <c r="L487" i="41"/>
  <c r="L486" i="41"/>
  <c r="L485" i="41"/>
  <c r="L484" i="41"/>
  <c r="L483" i="41"/>
  <c r="L482" i="41"/>
  <c r="L481" i="41"/>
  <c r="L480" i="41"/>
  <c r="L479" i="41"/>
  <c r="L478" i="41"/>
  <c r="L477" i="41"/>
  <c r="L476" i="41"/>
  <c r="L475" i="41"/>
  <c r="L474" i="41"/>
  <c r="L473" i="41"/>
  <c r="L472" i="41"/>
  <c r="L471" i="41"/>
  <c r="L470" i="41"/>
  <c r="L469" i="41"/>
  <c r="L468" i="41"/>
  <c r="L467" i="41"/>
  <c r="L466" i="41"/>
  <c r="L465" i="41"/>
  <c r="L464" i="41"/>
  <c r="L463" i="41"/>
  <c r="L462" i="41"/>
  <c r="L461" i="41"/>
  <c r="L460" i="41"/>
  <c r="L459" i="41"/>
  <c r="L458" i="41"/>
  <c r="L457" i="41"/>
  <c r="L456" i="41"/>
  <c r="L455" i="41"/>
  <c r="L454" i="41"/>
  <c r="L453" i="41"/>
  <c r="L452" i="41"/>
  <c r="L451" i="41"/>
  <c r="L450" i="41"/>
  <c r="L449" i="41"/>
  <c r="L448" i="41"/>
  <c r="L447" i="41"/>
  <c r="L446" i="41"/>
  <c r="L445" i="41"/>
  <c r="L444" i="41"/>
  <c r="L443" i="41"/>
  <c r="L442" i="41"/>
  <c r="L441" i="41"/>
  <c r="L440" i="41"/>
  <c r="L439" i="41"/>
  <c r="L438" i="41"/>
  <c r="L437" i="41"/>
  <c r="L436" i="41"/>
  <c r="L435" i="41"/>
  <c r="L434" i="41"/>
  <c r="L433" i="41"/>
  <c r="L432" i="41"/>
  <c r="L431" i="41"/>
  <c r="L430" i="41"/>
  <c r="L429" i="41"/>
  <c r="L428" i="41"/>
  <c r="L427" i="41"/>
  <c r="L426" i="41"/>
  <c r="L425" i="41"/>
  <c r="L424" i="41"/>
  <c r="L423" i="41"/>
  <c r="L422" i="41"/>
  <c r="L421" i="41"/>
  <c r="L420" i="41"/>
  <c r="L419" i="41"/>
  <c r="L418" i="41"/>
  <c r="L417" i="41"/>
  <c r="L416" i="41"/>
  <c r="L415" i="41"/>
  <c r="L414" i="41"/>
  <c r="L413" i="41"/>
  <c r="L412" i="41"/>
  <c r="L411" i="41"/>
  <c r="L410" i="41"/>
  <c r="L409" i="41"/>
  <c r="L408" i="41"/>
  <c r="L407" i="41"/>
  <c r="L406" i="41"/>
  <c r="L405" i="41"/>
  <c r="L404" i="41"/>
  <c r="L403" i="41"/>
  <c r="L402" i="41"/>
  <c r="L401" i="41"/>
  <c r="L400" i="41"/>
  <c r="L399" i="41"/>
  <c r="L398" i="41"/>
  <c r="L397" i="41"/>
  <c r="L396" i="41"/>
  <c r="L395" i="41"/>
  <c r="L394" i="41"/>
  <c r="L393" i="41"/>
  <c r="L392" i="41"/>
  <c r="L391" i="41"/>
  <c r="L390" i="41"/>
  <c r="L389" i="41"/>
  <c r="L388" i="41"/>
  <c r="L387" i="41"/>
  <c r="L386" i="41"/>
  <c r="L385" i="41"/>
  <c r="L384" i="41"/>
  <c r="L383" i="41"/>
  <c r="L382" i="41"/>
  <c r="L381" i="41"/>
  <c r="L380" i="41"/>
  <c r="L379" i="41"/>
  <c r="L378" i="41"/>
  <c r="L377" i="41"/>
  <c r="L376" i="41"/>
  <c r="L375" i="41"/>
  <c r="L374" i="41"/>
  <c r="L373" i="41"/>
  <c r="L372" i="41"/>
  <c r="L371" i="41"/>
  <c r="L370" i="41"/>
  <c r="L369" i="41"/>
  <c r="L368" i="41"/>
  <c r="L367" i="41"/>
  <c r="L366" i="41"/>
  <c r="L365" i="41"/>
  <c r="L364" i="41"/>
  <c r="L363" i="41"/>
  <c r="L362" i="41"/>
  <c r="L361" i="41"/>
  <c r="L360" i="41"/>
  <c r="L359" i="41"/>
  <c r="L358" i="41"/>
  <c r="L357" i="41"/>
  <c r="L356" i="41"/>
  <c r="L355" i="41"/>
  <c r="L354" i="41"/>
  <c r="L353" i="41"/>
  <c r="L352" i="41"/>
  <c r="L351" i="41"/>
  <c r="L350" i="41"/>
  <c r="L349" i="41"/>
  <c r="L348" i="41"/>
  <c r="L347" i="41"/>
  <c r="L346" i="41"/>
  <c r="L345" i="41"/>
  <c r="L344" i="41"/>
  <c r="L343" i="41"/>
  <c r="L342" i="41"/>
  <c r="L341" i="41"/>
  <c r="L340" i="41"/>
  <c r="L339" i="41"/>
  <c r="L338" i="41"/>
  <c r="L337" i="41"/>
  <c r="L336" i="41"/>
  <c r="L335" i="41"/>
  <c r="L334" i="41"/>
  <c r="L333" i="41"/>
  <c r="L332" i="41"/>
  <c r="L331" i="41"/>
  <c r="L330" i="41"/>
  <c r="L329" i="41"/>
  <c r="L328" i="41"/>
  <c r="L327" i="41"/>
  <c r="L326" i="41"/>
  <c r="L325" i="41"/>
  <c r="L324" i="41"/>
  <c r="L323" i="41"/>
  <c r="L322" i="41"/>
  <c r="L321" i="41"/>
  <c r="L320" i="41"/>
  <c r="L319" i="41"/>
  <c r="L318" i="41"/>
  <c r="L317" i="41"/>
  <c r="L316" i="41"/>
  <c r="L315" i="41"/>
  <c r="L314" i="41"/>
  <c r="L313" i="41"/>
  <c r="L312" i="41"/>
  <c r="L311" i="41"/>
  <c r="L310" i="41"/>
  <c r="L309" i="41"/>
  <c r="L308" i="41"/>
  <c r="L307" i="41"/>
  <c r="L306" i="41"/>
  <c r="L305" i="41"/>
  <c r="L304" i="41"/>
  <c r="L303" i="41"/>
  <c r="L302" i="41"/>
  <c r="L301" i="41"/>
  <c r="L300" i="41"/>
  <c r="L299" i="41"/>
  <c r="L298" i="41"/>
  <c r="L297" i="41"/>
  <c r="L296" i="41"/>
  <c r="L295" i="41"/>
  <c r="L294" i="41"/>
  <c r="L293" i="41"/>
  <c r="L292" i="41"/>
  <c r="L291" i="41"/>
  <c r="L290" i="41"/>
  <c r="L289" i="41"/>
  <c r="L288" i="41"/>
  <c r="L287" i="41"/>
  <c r="L286" i="41"/>
  <c r="L285" i="41"/>
  <c r="L284" i="41"/>
  <c r="L283" i="41"/>
  <c r="L282" i="41"/>
  <c r="L281" i="41"/>
  <c r="L280" i="41"/>
  <c r="L279" i="41"/>
  <c r="L278" i="41"/>
  <c r="L277" i="41"/>
  <c r="L276" i="41"/>
  <c r="L275" i="41"/>
  <c r="L274" i="41"/>
  <c r="L273" i="41"/>
  <c r="L272" i="41"/>
  <c r="L271" i="41"/>
  <c r="L270" i="41"/>
  <c r="L269" i="41"/>
  <c r="L268" i="41"/>
  <c r="L267" i="41"/>
  <c r="L266" i="41"/>
  <c r="L265" i="41"/>
  <c r="L264" i="41"/>
  <c r="L263" i="41"/>
  <c r="L262" i="41"/>
  <c r="L261" i="41"/>
  <c r="L260" i="41"/>
  <c r="L259" i="41"/>
  <c r="L258" i="41"/>
  <c r="L257" i="41"/>
  <c r="L256" i="41"/>
  <c r="L255" i="41"/>
  <c r="L254" i="41"/>
  <c r="L253" i="41"/>
  <c r="L252" i="41"/>
  <c r="L251" i="41"/>
  <c r="L250" i="41"/>
  <c r="L249" i="41"/>
  <c r="L248" i="41"/>
  <c r="L247" i="41"/>
  <c r="L246" i="41"/>
  <c r="L245" i="41"/>
  <c r="L244" i="41"/>
  <c r="L243" i="41"/>
  <c r="L242" i="41"/>
  <c r="L241" i="41"/>
  <c r="L240" i="41"/>
  <c r="L239" i="41"/>
  <c r="L238" i="41"/>
  <c r="L237" i="41"/>
  <c r="L236" i="41"/>
  <c r="L235" i="41"/>
  <c r="L234" i="41"/>
  <c r="L233" i="41"/>
  <c r="L232" i="41"/>
  <c r="L231" i="41"/>
  <c r="L230" i="41"/>
  <c r="L229" i="41"/>
  <c r="L228" i="41"/>
  <c r="L227" i="41"/>
  <c r="L226" i="41"/>
  <c r="L225" i="41"/>
  <c r="L224" i="41"/>
  <c r="L223" i="41"/>
  <c r="L222" i="41"/>
  <c r="L221" i="41"/>
  <c r="L220" i="41"/>
  <c r="L219" i="41"/>
  <c r="L218" i="41"/>
  <c r="L217" i="41"/>
  <c r="L216" i="41"/>
  <c r="L215" i="41"/>
  <c r="L214" i="41"/>
  <c r="L213" i="41"/>
  <c r="L212" i="41"/>
  <c r="L211" i="41"/>
  <c r="L210" i="41"/>
  <c r="L209" i="41"/>
  <c r="L208" i="41"/>
  <c r="L207" i="41"/>
  <c r="L206" i="41"/>
  <c r="L205" i="41"/>
  <c r="L204" i="41"/>
  <c r="L203" i="41"/>
  <c r="L202" i="41"/>
  <c r="L201" i="41"/>
  <c r="L200" i="41"/>
  <c r="L199" i="41"/>
  <c r="L198" i="41"/>
  <c r="L197" i="41"/>
  <c r="L196" i="41"/>
  <c r="L195" i="41"/>
  <c r="L194" i="41"/>
  <c r="L193" i="41"/>
  <c r="L192" i="41"/>
  <c r="L191" i="41"/>
  <c r="L190" i="41"/>
  <c r="L189" i="41"/>
  <c r="L188" i="41"/>
  <c r="L187" i="41"/>
  <c r="L186" i="41"/>
  <c r="L185" i="41"/>
  <c r="L184" i="41"/>
  <c r="L183" i="41"/>
  <c r="L182" i="41"/>
  <c r="L181" i="41"/>
  <c r="L180" i="41"/>
  <c r="L179" i="41"/>
  <c r="L178" i="41"/>
  <c r="L177" i="41"/>
  <c r="L176" i="41"/>
  <c r="L175" i="41"/>
  <c r="L174" i="41"/>
  <c r="L173" i="41"/>
  <c r="L172" i="41"/>
  <c r="L171" i="41"/>
  <c r="L170" i="41"/>
  <c r="L169" i="41"/>
  <c r="L168" i="41"/>
  <c r="L167" i="41"/>
  <c r="L166" i="41"/>
  <c r="L165" i="41"/>
  <c r="L164" i="41"/>
  <c r="L163" i="41"/>
  <c r="L162" i="41"/>
  <c r="L161" i="41"/>
  <c r="L160" i="41"/>
  <c r="L159" i="41"/>
  <c r="L158" i="41"/>
  <c r="L157" i="41"/>
  <c r="L156" i="41"/>
  <c r="L155" i="41"/>
  <c r="L154" i="41"/>
  <c r="L153" i="41"/>
  <c r="L152" i="41"/>
  <c r="L151" i="41"/>
  <c r="L150" i="41"/>
  <c r="L149" i="41"/>
  <c r="L148" i="41"/>
  <c r="L147" i="41"/>
  <c r="L146" i="41"/>
  <c r="L145" i="41"/>
  <c r="L144" i="41"/>
  <c r="L143" i="41"/>
  <c r="L142" i="41"/>
  <c r="L141" i="41"/>
  <c r="L140" i="41"/>
  <c r="L139" i="41"/>
  <c r="L138" i="41"/>
  <c r="L137" i="41"/>
  <c r="L136" i="41"/>
  <c r="L135" i="41"/>
  <c r="L134" i="41"/>
  <c r="L133" i="41"/>
  <c r="L132" i="41"/>
  <c r="L131" i="41"/>
  <c r="L130" i="41"/>
  <c r="L129" i="41"/>
  <c r="L128" i="41"/>
  <c r="L127" i="41"/>
  <c r="L126" i="41"/>
  <c r="L125" i="41"/>
  <c r="L124" i="41"/>
  <c r="L123" i="41"/>
  <c r="L122" i="41"/>
  <c r="L121" i="41"/>
  <c r="L120" i="41"/>
  <c r="L119" i="41"/>
  <c r="L118" i="41"/>
  <c r="L117" i="41"/>
  <c r="L116" i="41"/>
  <c r="L115" i="41"/>
  <c r="L114" i="41"/>
  <c r="L113" i="41"/>
  <c r="L112" i="41"/>
  <c r="L111" i="41"/>
  <c r="L110" i="41"/>
  <c r="L109" i="41"/>
  <c r="L108" i="41"/>
  <c r="L107" i="41"/>
  <c r="L106" i="41"/>
  <c r="L105" i="41"/>
  <c r="L104" i="41"/>
  <c r="L103" i="41"/>
  <c r="L102" i="41"/>
  <c r="L101" i="41"/>
  <c r="L100" i="41"/>
  <c r="L99" i="41"/>
  <c r="L98" i="41"/>
  <c r="L97" i="41"/>
  <c r="L96" i="41"/>
  <c r="L95" i="41"/>
  <c r="L94" i="41"/>
  <c r="L93" i="41"/>
  <c r="L92" i="41"/>
  <c r="L91" i="41"/>
  <c r="L90" i="41"/>
  <c r="L89" i="41"/>
  <c r="L88" i="41"/>
  <c r="L87" i="41"/>
  <c r="L86" i="41"/>
  <c r="L85" i="41"/>
  <c r="L84" i="41"/>
  <c r="L83" i="41"/>
  <c r="L82" i="41"/>
  <c r="L81" i="41"/>
  <c r="L80" i="41"/>
  <c r="L79" i="41"/>
  <c r="L78" i="41"/>
  <c r="L77" i="41"/>
  <c r="L76" i="41"/>
  <c r="L75" i="41"/>
  <c r="L74" i="41"/>
  <c r="L73" i="41"/>
  <c r="L72" i="41"/>
  <c r="L71" i="41"/>
  <c r="L70" i="41"/>
  <c r="L69" i="41"/>
  <c r="L68" i="41"/>
  <c r="L67" i="41"/>
  <c r="L66" i="41"/>
  <c r="L65" i="41"/>
  <c r="L64" i="41"/>
  <c r="L63" i="41"/>
  <c r="L62" i="41"/>
  <c r="L61" i="41"/>
  <c r="L60" i="41"/>
  <c r="L59" i="41"/>
  <c r="L58" i="41"/>
  <c r="L57" i="41"/>
  <c r="L56" i="41"/>
  <c r="L55" i="41"/>
  <c r="L54" i="41"/>
  <c r="L53" i="41"/>
  <c r="L52" i="41"/>
  <c r="L51" i="41"/>
  <c r="L50" i="41"/>
  <c r="L49" i="41"/>
  <c r="L48" i="41"/>
  <c r="L47" i="41"/>
  <c r="L46" i="41"/>
  <c r="L45" i="41"/>
  <c r="L44" i="41"/>
  <c r="L43" i="41"/>
  <c r="L42" i="41"/>
  <c r="L41" i="41"/>
  <c r="L40" i="41"/>
  <c r="L39" i="41"/>
  <c r="L38" i="41"/>
  <c r="L37" i="41"/>
  <c r="L36" i="41"/>
  <c r="L35" i="41"/>
  <c r="L34" i="41"/>
  <c r="L33" i="41"/>
  <c r="L32" i="41"/>
  <c r="L31" i="41"/>
  <c r="L30" i="41"/>
  <c r="L29" i="41"/>
  <c r="L28" i="41"/>
  <c r="L27" i="41"/>
  <c r="L26" i="41"/>
  <c r="L25" i="41"/>
  <c r="L24" i="41"/>
  <c r="L23" i="41"/>
  <c r="L22" i="41"/>
  <c r="L21" i="41"/>
  <c r="L20" i="41"/>
  <c r="L19" i="41"/>
  <c r="L18" i="4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9" i="9" l="1"/>
  <c r="L10" i="9" s="1"/>
  <c r="H10" i="9"/>
  <c r="E24" i="24" s="1"/>
  <c r="E11" i="32"/>
  <c r="E13" i="32" s="1"/>
  <c r="O11" i="1"/>
  <c r="H9" i="1"/>
  <c r="H10" i="1" s="1"/>
  <c r="E24" i="33" s="1"/>
  <c r="H9" i="16"/>
  <c r="E22" i="23"/>
  <c r="E27" i="23" s="1"/>
  <c r="E22" i="32"/>
  <c r="E27" i="32" s="1"/>
  <c r="E22" i="22"/>
  <c r="E27" i="22" s="1"/>
  <c r="E22" i="29"/>
  <c r="E27" i="29" s="1"/>
  <c r="E22" i="30"/>
  <c r="E27" i="30" s="1"/>
  <c r="O11" i="41"/>
  <c r="O10" i="45"/>
  <c r="Q10" i="48"/>
  <c r="Q10" i="51"/>
  <c r="Q10" i="47"/>
  <c r="O10" i="47"/>
  <c r="Q10" i="46"/>
  <c r="O10" i="46"/>
  <c r="Q10" i="45"/>
  <c r="O10" i="43"/>
  <c r="Q11" i="3"/>
  <c r="Q11" i="16" s="1"/>
  <c r="Q11" i="15" s="1"/>
  <c r="Q11" i="14" s="1"/>
  <c r="Q11" i="13" s="1"/>
  <c r="Q11" i="12" s="1"/>
  <c r="Q11" i="11" s="1"/>
  <c r="Q11" i="10" s="1"/>
  <c r="Q11" i="9" s="1"/>
  <c r="Q11" i="8" s="1"/>
  <c r="Q11" i="7" s="1"/>
  <c r="Q11" i="41"/>
  <c r="O10" i="13"/>
  <c r="E20" i="28" s="1"/>
  <c r="E22" i="28" s="1"/>
  <c r="E27" i="28" s="1"/>
  <c r="O10" i="12"/>
  <c r="E20" i="27" s="1"/>
  <c r="E22" i="27" s="1"/>
  <c r="E27" i="27" s="1"/>
  <c r="O10" i="11"/>
  <c r="E20" i="26" s="1"/>
  <c r="E22" i="26" s="1"/>
  <c r="E27" i="26" s="1"/>
  <c r="F12" i="3"/>
  <c r="O10" i="16"/>
  <c r="E20" i="31" s="1"/>
  <c r="E22" i="31" s="1"/>
  <c r="E27" i="31" s="1"/>
  <c r="O10" i="9"/>
  <c r="E20" i="24" s="1"/>
  <c r="E22" i="24" s="1"/>
  <c r="E27" i="24" s="1"/>
  <c r="O11" i="3"/>
  <c r="O11" i="16" s="1"/>
  <c r="O11" i="15" s="1"/>
  <c r="O11" i="14" s="1"/>
  <c r="O11" i="13" s="1"/>
  <c r="O11" i="12" s="1"/>
  <c r="O11" i="11" s="1"/>
  <c r="O11" i="10" s="1"/>
  <c r="O11" i="9" s="1"/>
  <c r="O11" i="8" s="1"/>
  <c r="O11" i="7" s="1"/>
  <c r="O10" i="10"/>
  <c r="E20" i="25" s="1"/>
  <c r="Q10" i="10"/>
  <c r="E18" i="25" s="1"/>
  <c r="E46" i="32"/>
  <c r="E48" i="32" s="1"/>
  <c r="L16" i="45"/>
  <c r="P10" i="43"/>
  <c r="P11" i="41"/>
  <c r="F11" i="16"/>
  <c r="O12" i="1"/>
  <c r="P11" i="3"/>
  <c r="P11" i="16" s="1"/>
  <c r="P11" i="15" s="1"/>
  <c r="P11" i="14" s="1"/>
  <c r="P11" i="13" s="1"/>
  <c r="P11" i="12" s="1"/>
  <c r="P11" i="11" s="1"/>
  <c r="P11" i="10" s="1"/>
  <c r="P11" i="9" s="1"/>
  <c r="P11" i="8" s="1"/>
  <c r="P11" i="7" s="1"/>
  <c r="P12" i="1"/>
  <c r="Q12" i="1"/>
  <c r="N12" i="16"/>
  <c r="I12" i="16"/>
  <c r="K12" i="16"/>
  <c r="J12" i="16"/>
  <c r="J12" i="42"/>
  <c r="N12" i="42"/>
  <c r="I12" i="42"/>
  <c r="H12" i="42"/>
  <c r="K12" i="42"/>
  <c r="E28" i="22" l="1"/>
  <c r="E29" i="22" s="1"/>
  <c r="E36" i="22" s="1"/>
  <c r="E28" i="23"/>
  <c r="E29" i="23" s="1"/>
  <c r="E36" i="23" s="1"/>
  <c r="E28" i="24"/>
  <c r="E29" i="24" s="1"/>
  <c r="E30" i="24" s="1"/>
  <c r="E28" i="26"/>
  <c r="E29" i="26" s="1"/>
  <c r="E28" i="27"/>
  <c r="E29" i="27" s="1"/>
  <c r="E28" i="28"/>
  <c r="E29" i="28" s="1"/>
  <c r="E28" i="29"/>
  <c r="E29" i="29" s="1"/>
  <c r="E28" i="30"/>
  <c r="E29" i="30" s="1"/>
  <c r="E28" i="32"/>
  <c r="E29" i="32" s="1"/>
  <c r="L9" i="1"/>
  <c r="L10" i="1" s="1"/>
  <c r="H11" i="1"/>
  <c r="H12" i="1" s="1"/>
  <c r="L9" i="16"/>
  <c r="L10" i="16" s="1"/>
  <c r="H10" i="16"/>
  <c r="E24" i="31" s="1"/>
  <c r="E29" i="31" s="1"/>
  <c r="E22" i="25"/>
  <c r="E27" i="25" s="1"/>
  <c r="Q12" i="3"/>
  <c r="Q10" i="50"/>
  <c r="F12" i="16"/>
  <c r="P10" i="51"/>
  <c r="P10" i="45"/>
  <c r="P10" i="44"/>
  <c r="P10" i="41"/>
  <c r="O10" i="50"/>
  <c r="O10" i="51"/>
  <c r="Q10" i="42"/>
  <c r="P10" i="50"/>
  <c r="O10" i="42"/>
  <c r="O10" i="48"/>
  <c r="Q10" i="43"/>
  <c r="P10" i="49"/>
  <c r="P10" i="42"/>
  <c r="P10" i="47"/>
  <c r="Q11" i="42"/>
  <c r="Q11" i="43" s="1"/>
  <c r="Q11" i="44" s="1"/>
  <c r="Q11" i="45" s="1"/>
  <c r="Q11" i="46" s="1"/>
  <c r="Q11" i="47" s="1"/>
  <c r="Q11" i="48" s="1"/>
  <c r="Q11" i="49" s="1"/>
  <c r="Q11" i="50" s="1"/>
  <c r="Q11" i="51" s="1"/>
  <c r="L16" i="46"/>
  <c r="P10" i="46"/>
  <c r="P10" i="48"/>
  <c r="Q10" i="44"/>
  <c r="Q10" i="49"/>
  <c r="E46" i="31"/>
  <c r="E48" i="31" s="1"/>
  <c r="N9" i="88"/>
  <c r="O10" i="44"/>
  <c r="O10" i="49"/>
  <c r="P11" i="42"/>
  <c r="P11" i="43" s="1"/>
  <c r="P11" i="44" s="1"/>
  <c r="P11" i="45" s="1"/>
  <c r="P11" i="46" s="1"/>
  <c r="P11" i="47" s="1"/>
  <c r="P11" i="48" s="1"/>
  <c r="P11" i="49" s="1"/>
  <c r="P11" i="50" s="1"/>
  <c r="P11" i="51" s="1"/>
  <c r="Q10" i="41"/>
  <c r="O11" i="42"/>
  <c r="O11" i="43" s="1"/>
  <c r="O11" i="44" s="1"/>
  <c r="O11" i="45" s="1"/>
  <c r="O11" i="46" s="1"/>
  <c r="O11" i="47" s="1"/>
  <c r="O11" i="48" s="1"/>
  <c r="O11" i="49" s="1"/>
  <c r="O11" i="50" s="1"/>
  <c r="O11" i="51" s="1"/>
  <c r="O10" i="41"/>
  <c r="O12" i="3"/>
  <c r="P12" i="3"/>
  <c r="F11" i="15"/>
  <c r="P12" i="41"/>
  <c r="Q12" i="41"/>
  <c r="O12" i="41"/>
  <c r="O12" i="16"/>
  <c r="P12" i="16"/>
  <c r="K12" i="43"/>
  <c r="H12" i="43"/>
  <c r="Q12" i="16"/>
  <c r="I12" i="43"/>
  <c r="N12" i="43"/>
  <c r="J12" i="43"/>
  <c r="J12" i="15"/>
  <c r="K12" i="15"/>
  <c r="I12" i="15"/>
  <c r="N12" i="15"/>
  <c r="E36" i="24" l="1"/>
  <c r="E28" i="25"/>
  <c r="E29" i="25" s="1"/>
  <c r="E30" i="26"/>
  <c r="E37" i="26" s="1"/>
  <c r="E36" i="26"/>
  <c r="E30" i="27"/>
  <c r="E37" i="27" s="1"/>
  <c r="E36" i="27"/>
  <c r="E30" i="28"/>
  <c r="E37" i="28" s="1"/>
  <c r="E36" i="28"/>
  <c r="E36" i="29"/>
  <c r="E30" i="29"/>
  <c r="E37" i="29" s="1"/>
  <c r="E30" i="30"/>
  <c r="E37" i="30" s="1"/>
  <c r="E36" i="30"/>
  <c r="E36" i="32"/>
  <c r="E30" i="32"/>
  <c r="E37" i="32" s="1"/>
  <c r="H11" i="3"/>
  <c r="H11" i="16" s="1"/>
  <c r="L11" i="16" s="1"/>
  <c r="L12" i="16" s="1"/>
  <c r="L11" i="1"/>
  <c r="L12" i="1" s="1"/>
  <c r="E32" i="24"/>
  <c r="E37" i="24"/>
  <c r="E32" i="26"/>
  <c r="E32" i="27"/>
  <c r="E30" i="31"/>
  <c r="E37" i="31" s="1"/>
  <c r="E36" i="31"/>
  <c r="F12" i="15"/>
  <c r="L16" i="47"/>
  <c r="L16" i="48"/>
  <c r="E46" i="30"/>
  <c r="E48" i="30" s="1"/>
  <c r="N10" i="88"/>
  <c r="F11" i="14"/>
  <c r="O12" i="42"/>
  <c r="Q12" i="42"/>
  <c r="P12" i="42"/>
  <c r="N12" i="14"/>
  <c r="I12" i="14"/>
  <c r="K12" i="14"/>
  <c r="J12" i="14"/>
  <c r="J12" i="44"/>
  <c r="N12" i="44"/>
  <c r="I12" i="44"/>
  <c r="Q12" i="15"/>
  <c r="H12" i="44"/>
  <c r="K12" i="44"/>
  <c r="P12" i="15"/>
  <c r="O12" i="15"/>
  <c r="Q10" i="1"/>
  <c r="E18" i="33" s="1"/>
  <c r="E22" i="33" s="1"/>
  <c r="E27" i="33" s="1"/>
  <c r="E30" i="25" l="1"/>
  <c r="E37" i="25" s="1"/>
  <c r="E36" i="25"/>
  <c r="E32" i="28"/>
  <c r="E32" i="29"/>
  <c r="E32" i="30"/>
  <c r="M11" i="88" s="1"/>
  <c r="E32" i="32"/>
  <c r="E50" i="32" s="1"/>
  <c r="H11" i="15"/>
  <c r="H12" i="15" s="1"/>
  <c r="H12" i="3"/>
  <c r="L11" i="3"/>
  <c r="L12" i="3" s="1"/>
  <c r="H12" i="16"/>
  <c r="E29" i="33"/>
  <c r="M9" i="88"/>
  <c r="E32" i="31"/>
  <c r="M10" i="88" s="1"/>
  <c r="F12" i="14"/>
  <c r="E46" i="29"/>
  <c r="E48" i="29" s="1"/>
  <c r="N11" i="88"/>
  <c r="L16" i="49"/>
  <c r="F11" i="13"/>
  <c r="F12" i="13" s="1"/>
  <c r="P12" i="43"/>
  <c r="Q12" i="43"/>
  <c r="O12" i="43"/>
  <c r="O12" i="14"/>
  <c r="P12" i="14"/>
  <c r="K12" i="45"/>
  <c r="H12" i="45"/>
  <c r="Q12" i="14"/>
  <c r="I12" i="45"/>
  <c r="N12" i="45"/>
  <c r="J12" i="45"/>
  <c r="J12" i="13"/>
  <c r="K12" i="13"/>
  <c r="I12" i="13"/>
  <c r="N12" i="13"/>
  <c r="E32" i="25" l="1"/>
  <c r="H11" i="14"/>
  <c r="H11" i="13" s="1"/>
  <c r="L11" i="15"/>
  <c r="L12" i="15" s="1"/>
  <c r="E36" i="33"/>
  <c r="E30" i="33"/>
  <c r="E37" i="33" s="1"/>
  <c r="N12" i="88"/>
  <c r="E46" i="28"/>
  <c r="E48" i="28" s="1"/>
  <c r="M12" i="88"/>
  <c r="F11" i="12"/>
  <c r="F12" i="12" s="1"/>
  <c r="O12" i="44"/>
  <c r="Q12" i="44"/>
  <c r="P12" i="44"/>
  <c r="N12" i="12"/>
  <c r="I12" i="12"/>
  <c r="K12" i="12"/>
  <c r="J12" i="12"/>
  <c r="J12" i="46"/>
  <c r="N12" i="46"/>
  <c r="I12" i="46"/>
  <c r="Q12" i="13"/>
  <c r="H12" i="46"/>
  <c r="K12" i="46"/>
  <c r="P12" i="13"/>
  <c r="O12" i="13"/>
  <c r="P10" i="52"/>
  <c r="C3" i="29"/>
  <c r="J4" i="7"/>
  <c r="J4" i="52"/>
  <c r="J4" i="8"/>
  <c r="J4" i="51"/>
  <c r="J4" i="9"/>
  <c r="J4" i="50"/>
  <c r="J4" i="10"/>
  <c r="J4" i="49"/>
  <c r="J4" i="11"/>
  <c r="J4" i="48"/>
  <c r="J4" i="12"/>
  <c r="J4" i="47"/>
  <c r="J4" i="13"/>
  <c r="J4" i="46"/>
  <c r="J4" i="14"/>
  <c r="J4" i="45"/>
  <c r="J4" i="15"/>
  <c r="J4" i="44"/>
  <c r="J4" i="16"/>
  <c r="J4" i="43"/>
  <c r="J4" i="3"/>
  <c r="J4" i="42"/>
  <c r="J4" i="1"/>
  <c r="J4" i="41"/>
  <c r="C3" i="30"/>
  <c r="C3" i="26"/>
  <c r="C3" i="40"/>
  <c r="C3" i="22"/>
  <c r="C3" i="33"/>
  <c r="C3" i="32"/>
  <c r="C3" i="27"/>
  <c r="C3" i="28"/>
  <c r="C3" i="31"/>
  <c r="C3" i="23"/>
  <c r="C3" i="24"/>
  <c r="C3" i="25"/>
  <c r="L11" i="14" l="1"/>
  <c r="L12" i="14" s="1"/>
  <c r="H12" i="14"/>
  <c r="E32" i="33"/>
  <c r="E50" i="33" s="1"/>
  <c r="H11" i="12"/>
  <c r="H12" i="13"/>
  <c r="L11" i="13"/>
  <c r="L12" i="13" s="1"/>
  <c r="E38" i="33"/>
  <c r="E35" i="32" s="1"/>
  <c r="E38" i="32" s="1"/>
  <c r="O10" i="52"/>
  <c r="Q10" i="52"/>
  <c r="L16" i="52"/>
  <c r="M13" i="88"/>
  <c r="N13" i="88"/>
  <c r="E46" i="27"/>
  <c r="E48" i="27" s="1"/>
  <c r="L16" i="50"/>
  <c r="L16" i="51"/>
  <c r="P11" i="52"/>
  <c r="F11" i="11"/>
  <c r="F12" i="11" s="1"/>
  <c r="P12" i="45"/>
  <c r="Q12" i="45"/>
  <c r="O12" i="45"/>
  <c r="O12" i="12"/>
  <c r="P12" i="12"/>
  <c r="K12" i="47"/>
  <c r="H12" i="47"/>
  <c r="Q12" i="12"/>
  <c r="I12" i="47"/>
  <c r="N12" i="47"/>
  <c r="J12" i="47"/>
  <c r="J12" i="11"/>
  <c r="K12" i="11"/>
  <c r="I12" i="11"/>
  <c r="N12" i="11"/>
  <c r="M8" i="88" l="1"/>
  <c r="H11" i="11"/>
  <c r="L11" i="11" s="1"/>
  <c r="L12" i="11" s="1"/>
  <c r="H12" i="12"/>
  <c r="L11" i="12"/>
  <c r="L12" i="12" s="1"/>
  <c r="E35" i="31"/>
  <c r="E38" i="31" s="1"/>
  <c r="Q11" i="52"/>
  <c r="O11" i="52"/>
  <c r="E46" i="26"/>
  <c r="E48" i="26" s="1"/>
  <c r="N14" i="88"/>
  <c r="M14" i="88"/>
  <c r="F11" i="10"/>
  <c r="F12" i="10" s="1"/>
  <c r="O12" i="46"/>
  <c r="Q12" i="46"/>
  <c r="P12" i="46"/>
  <c r="N12" i="10"/>
  <c r="I12" i="10"/>
  <c r="K12" i="10"/>
  <c r="J12" i="10"/>
  <c r="J12" i="48"/>
  <c r="N12" i="48"/>
  <c r="I12" i="48"/>
  <c r="Q12" i="11"/>
  <c r="H12" i="48"/>
  <c r="K12" i="48"/>
  <c r="P12" i="11"/>
  <c r="O12" i="11"/>
  <c r="H11" i="10" l="1"/>
  <c r="L11" i="10" s="1"/>
  <c r="L12" i="10" s="1"/>
  <c r="H12" i="11"/>
  <c r="E35" i="30"/>
  <c r="E38" i="30" s="1"/>
  <c r="M15" i="88"/>
  <c r="E46" i="25"/>
  <c r="E48" i="25" s="1"/>
  <c r="N15" i="88"/>
  <c r="F11" i="9"/>
  <c r="F12" i="9" s="1"/>
  <c r="P12" i="47"/>
  <c r="Q12" i="47"/>
  <c r="O12" i="47"/>
  <c r="O12" i="10"/>
  <c r="P12" i="10"/>
  <c r="K12" i="49"/>
  <c r="H12" i="49"/>
  <c r="Q12" i="10"/>
  <c r="I12" i="49"/>
  <c r="N12" i="49"/>
  <c r="J12" i="49"/>
  <c r="J12" i="9"/>
  <c r="K12" i="9"/>
  <c r="I12" i="9"/>
  <c r="N12" i="9"/>
  <c r="H11" i="9" l="1"/>
  <c r="L11" i="9" s="1"/>
  <c r="L12" i="9" s="1"/>
  <c r="H12" i="10"/>
  <c r="E35" i="29"/>
  <c r="E38" i="29" s="1"/>
  <c r="G9" i="88"/>
  <c r="H9" i="88" s="1"/>
  <c r="J9" i="88" s="1"/>
  <c r="L9" i="41"/>
  <c r="L10" i="41" s="1"/>
  <c r="G8" i="88"/>
  <c r="F11" i="41"/>
  <c r="M16" i="88"/>
  <c r="N16" i="88"/>
  <c r="E46" i="24"/>
  <c r="E48" i="24" s="1"/>
  <c r="L15" i="42"/>
  <c r="F10" i="41"/>
  <c r="F11" i="8"/>
  <c r="F12" i="8" s="1"/>
  <c r="O12" i="48"/>
  <c r="Q12" i="48"/>
  <c r="P12" i="48"/>
  <c r="N12" i="50"/>
  <c r="N12" i="7"/>
  <c r="N12" i="8"/>
  <c r="I12" i="7"/>
  <c r="I12" i="8"/>
  <c r="K12" i="7"/>
  <c r="K12" i="8"/>
  <c r="J12" i="8"/>
  <c r="J12" i="50"/>
  <c r="I12" i="50"/>
  <c r="Q12" i="9"/>
  <c r="H12" i="50"/>
  <c r="K12" i="50"/>
  <c r="P12" i="9"/>
  <c r="O12" i="9"/>
  <c r="L15" i="41"/>
  <c r="H11" i="8" l="1"/>
  <c r="L11" i="8" s="1"/>
  <c r="L12" i="8" s="1"/>
  <c r="H12" i="9"/>
  <c r="E35" i="28"/>
  <c r="E38" i="28" s="1"/>
  <c r="F10" i="43"/>
  <c r="L11" i="41"/>
  <c r="L12" i="41" s="1"/>
  <c r="F11" i="42"/>
  <c r="J12" i="7"/>
  <c r="E14" i="40" s="1"/>
  <c r="N17" i="88"/>
  <c r="E46" i="23"/>
  <c r="E48" i="23" s="1"/>
  <c r="M17" i="88"/>
  <c r="H8" i="88"/>
  <c r="L10" i="42"/>
  <c r="F10" i="42"/>
  <c r="F12" i="41"/>
  <c r="F11" i="7"/>
  <c r="P12" i="49"/>
  <c r="Q12" i="49"/>
  <c r="O12" i="49"/>
  <c r="O12" i="7"/>
  <c r="O12" i="8"/>
  <c r="P12" i="7"/>
  <c r="P12" i="8"/>
  <c r="K12" i="52"/>
  <c r="K12" i="51"/>
  <c r="H12" i="52"/>
  <c r="H12" i="51"/>
  <c r="Q12" i="7"/>
  <c r="Q12" i="8"/>
  <c r="I12" i="52"/>
  <c r="I12" i="51"/>
  <c r="J12" i="52"/>
  <c r="J12" i="51"/>
  <c r="N12" i="52"/>
  <c r="N12" i="51"/>
  <c r="L15" i="43"/>
  <c r="H11" i="7" l="1"/>
  <c r="H12" i="7" s="1"/>
  <c r="H12" i="8"/>
  <c r="E35" i="27"/>
  <c r="E38" i="27" s="1"/>
  <c r="L10" i="44"/>
  <c r="G11" i="88"/>
  <c r="G10" i="88"/>
  <c r="H10" i="88" s="1"/>
  <c r="J10" i="88" s="1"/>
  <c r="L10" i="43"/>
  <c r="F11" i="43"/>
  <c r="L11" i="42"/>
  <c r="L12" i="42" s="1"/>
  <c r="E46" i="22"/>
  <c r="E48" i="22" s="1"/>
  <c r="N19" i="88" s="1"/>
  <c r="N18" i="88"/>
  <c r="F10" i="44"/>
  <c r="J8" i="88"/>
  <c r="F12" i="42"/>
  <c r="F12" i="7"/>
  <c r="E7" i="40" s="1"/>
  <c r="E10" i="40" s="1"/>
  <c r="O12" i="50"/>
  <c r="Q12" i="50"/>
  <c r="P12" i="50"/>
  <c r="L15" i="44"/>
  <c r="L11" i="7" l="1"/>
  <c r="L12" i="7" s="1"/>
  <c r="E35" i="26"/>
  <c r="E38" i="26" s="1"/>
  <c r="G12" i="88"/>
  <c r="H12" i="88" s="1"/>
  <c r="J12" i="88" s="1"/>
  <c r="L10" i="45"/>
  <c r="E10" i="31"/>
  <c r="E13" i="31" s="1"/>
  <c r="F11" i="44"/>
  <c r="L11" i="43"/>
  <c r="L12" i="43" s="1"/>
  <c r="L9" i="88"/>
  <c r="N20" i="88"/>
  <c r="F10" i="45"/>
  <c r="H11" i="88"/>
  <c r="L8" i="88"/>
  <c r="F12" i="43"/>
  <c r="E10" i="30"/>
  <c r="P12" i="51"/>
  <c r="P12" i="52"/>
  <c r="Q12" i="51"/>
  <c r="Q12" i="52"/>
  <c r="O12" i="51"/>
  <c r="O12" i="52"/>
  <c r="L15" i="45"/>
  <c r="E13" i="30" l="1"/>
  <c r="E50" i="30" s="1"/>
  <c r="E11" i="30"/>
  <c r="E35" i="25"/>
  <c r="E38" i="25" s="1"/>
  <c r="E50" i="31"/>
  <c r="L10" i="88"/>
  <c r="G13" i="88"/>
  <c r="L10" i="46"/>
  <c r="F11" i="45"/>
  <c r="L11" i="44"/>
  <c r="L12" i="44" s="1"/>
  <c r="J11" i="88"/>
  <c r="F10" i="46"/>
  <c r="L11" i="88"/>
  <c r="F12" i="44"/>
  <c r="E10" i="29"/>
  <c r="L15" i="46"/>
  <c r="E11" i="29" l="1"/>
  <c r="E13" i="29" s="1"/>
  <c r="E35" i="24"/>
  <c r="E38" i="24" s="1"/>
  <c r="G15" i="88"/>
  <c r="L10" i="48"/>
  <c r="L10" i="47"/>
  <c r="G14" i="88"/>
  <c r="H14" i="88" s="1"/>
  <c r="J14" i="88" s="1"/>
  <c r="F11" i="46"/>
  <c r="L11" i="45"/>
  <c r="L12" i="45" s="1"/>
  <c r="H15" i="88"/>
  <c r="J15" i="88" s="1"/>
  <c r="F10" i="48"/>
  <c r="F10" i="47"/>
  <c r="H13" i="88"/>
  <c r="F12" i="45"/>
  <c r="E10" i="28"/>
  <c r="L15" i="48"/>
  <c r="L15" i="47"/>
  <c r="E11" i="28" l="1"/>
  <c r="E13" i="28" s="1"/>
  <c r="E50" i="29"/>
  <c r="L12" i="88"/>
  <c r="L11" i="46"/>
  <c r="L12" i="46" s="1"/>
  <c r="F11" i="47"/>
  <c r="J13" i="88"/>
  <c r="E10" i="27"/>
  <c r="F12" i="46"/>
  <c r="E10" i="26"/>
  <c r="E11" i="26" l="1"/>
  <c r="E13" i="26" s="1"/>
  <c r="E11" i="27"/>
  <c r="E13" i="27" s="1"/>
  <c r="E50" i="28"/>
  <c r="L13" i="88"/>
  <c r="L10" i="49"/>
  <c r="G16" i="88"/>
  <c r="F11" i="48"/>
  <c r="L11" i="47"/>
  <c r="L12" i="47" s="1"/>
  <c r="F10" i="49"/>
  <c r="O8" i="88"/>
  <c r="F12" i="47"/>
  <c r="L15" i="49"/>
  <c r="E50" i="26" l="1"/>
  <c r="L15" i="88"/>
  <c r="E50" i="27"/>
  <c r="L14" i="88"/>
  <c r="G18" i="88"/>
  <c r="H18" i="88" s="1"/>
  <c r="J18" i="88" s="1"/>
  <c r="L10" i="51"/>
  <c r="G17" i="88"/>
  <c r="H17" i="88" s="1"/>
  <c r="J17" i="88" s="1"/>
  <c r="L10" i="50"/>
  <c r="L11" i="48"/>
  <c r="L12" i="48" s="1"/>
  <c r="F11" i="49"/>
  <c r="F10" i="51"/>
  <c r="H16" i="88"/>
  <c r="F10" i="50"/>
  <c r="F12" i="48"/>
  <c r="E10" i="25"/>
  <c r="L15" i="51"/>
  <c r="L15" i="50"/>
  <c r="E11" i="25" l="1"/>
  <c r="E13" i="25" s="1"/>
  <c r="G19" i="88"/>
  <c r="G20" i="88" s="1"/>
  <c r="L10" i="52"/>
  <c r="L11" i="49"/>
  <c r="L12" i="49" s="1"/>
  <c r="F11" i="50"/>
  <c r="L15" i="52"/>
  <c r="J16" i="88"/>
  <c r="F10" i="52"/>
  <c r="O9" i="88"/>
  <c r="E10" i="23"/>
  <c r="F12" i="49"/>
  <c r="E10" i="24"/>
  <c r="E11" i="24" s="1"/>
  <c r="E11" i="23" l="1"/>
  <c r="E13" i="23" s="1"/>
  <c r="L18" i="88" s="1"/>
  <c r="E50" i="25"/>
  <c r="L16" i="88"/>
  <c r="E13" i="24"/>
  <c r="F11" i="51"/>
  <c r="L11" i="50"/>
  <c r="L12" i="50" s="1"/>
  <c r="H19" i="88"/>
  <c r="F12" i="50"/>
  <c r="E10" i="22"/>
  <c r="E11" i="22" l="1"/>
  <c r="E13" i="22" s="1"/>
  <c r="E13" i="40" s="1"/>
  <c r="E50" i="24"/>
  <c r="E35" i="23"/>
  <c r="L17" i="88"/>
  <c r="L11" i="51"/>
  <c r="L12" i="51" s="1"/>
  <c r="F11" i="52"/>
  <c r="L11" i="52" s="1"/>
  <c r="J19" i="88"/>
  <c r="J20" i="88" s="1"/>
  <c r="H20" i="88"/>
  <c r="O10" i="88"/>
  <c r="F12" i="51"/>
  <c r="E30" i="23" l="1"/>
  <c r="E37" i="23" s="1"/>
  <c r="E38" i="23" s="1"/>
  <c r="L19" i="88"/>
  <c r="L20" i="88" s="1"/>
  <c r="O12" i="88"/>
  <c r="L12" i="52"/>
  <c r="F12" i="52"/>
  <c r="E32" i="23" l="1"/>
  <c r="M18" i="88" s="1"/>
  <c r="E35" i="22"/>
  <c r="O11" i="88"/>
  <c r="E11" i="40"/>
  <c r="E12" i="40" s="1"/>
  <c r="E50" i="23" l="1"/>
  <c r="E30" i="22"/>
  <c r="E37" i="22" s="1"/>
  <c r="E38" i="22" s="1"/>
  <c r="E15" i="40"/>
  <c r="E32" i="22" l="1"/>
  <c r="O13" i="88"/>
  <c r="M19" i="88" l="1"/>
  <c r="M20" i="88" s="1"/>
  <c r="E50" i="22"/>
  <c r="O14" i="88"/>
  <c r="O15" i="88" l="1"/>
  <c r="O16" i="88" l="1"/>
  <c r="O18" i="88" l="1"/>
  <c r="O17" i="88"/>
  <c r="O19" i="88" l="1"/>
  <c r="O20" i="8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</authors>
  <commentList>
    <comment ref="E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 xml:space="preserve">
Capturar el R.F.C. sin giones y sin espacios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1C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1C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1C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1C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1C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1D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1D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1D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1D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1D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1E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1E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1E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1E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1F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1F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1F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1F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20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20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20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20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20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21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21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21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22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22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22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22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22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23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23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23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23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23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24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24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24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24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25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25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25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25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25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14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14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14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14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14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26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26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26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26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26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27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27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27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27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27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28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28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28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28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28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29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29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29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29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29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2A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2A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2A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2A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2A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2B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2B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2B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2B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2B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15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15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15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15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15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16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16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16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16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16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17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17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17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17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17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18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18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18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18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19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19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19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19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19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1A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1A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1A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1A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1A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</author>
    <author>JAVIER</author>
  </authors>
  <commentList>
    <comment ref="F1" authorId="0" shapeId="0" xr:uid="{00000000-0006-0000-1B00-000001000000}">
      <text>
        <r>
          <rPr>
            <b/>
            <sz val="8"/>
            <color indexed="18"/>
            <rFont val="Arial"/>
            <family val="2"/>
          </rPr>
          <t xml:space="preserve">  IMPRESIONES MAYORES A UNA PÁGINA
Seleccionar el área de impresión desde aquí hasta donde termina la  información capturada (área blanca)</t>
        </r>
      </text>
    </comment>
    <comment ref="N6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  <comment ref="C14" authorId="0" shapeId="0" xr:uid="{00000000-0006-0000-1B00-000003000000}">
      <text>
        <r>
          <rPr>
            <b/>
            <sz val="10"/>
            <color indexed="81"/>
            <rFont val="Tahoma"/>
            <family val="2"/>
          </rPr>
          <t>Celdas de captura</t>
        </r>
      </text>
    </comment>
    <comment ref="L14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Para imprimir seleccionar:
  =&gt; No vacías
Si va a capturar información seleccionar:
  =&gt; Todas</t>
        </r>
      </text>
    </comment>
    <comment ref="N14" authorId="1" shapeId="0" xr:uid="{00000000-0006-0000-1B00-000005000000}">
      <text>
        <r>
          <rPr>
            <b/>
            <sz val="9"/>
            <color indexed="81"/>
            <rFont val="Tahoma"/>
            <family val="2"/>
          </rPr>
          <t>Capturar importe Base exento</t>
        </r>
      </text>
    </comment>
  </commentList>
</comments>
</file>

<file path=xl/sharedStrings.xml><?xml version="1.0" encoding="utf-8"?>
<sst xmlns="http://schemas.openxmlformats.org/spreadsheetml/2006/main" count="1938" uniqueCount="189">
  <si>
    <t>SIMBOLOGIA Y COLOR DE LAS CELDAS</t>
  </si>
  <si>
    <t>MENU</t>
  </si>
  <si>
    <t>CELDAS COLOR AZUL CIELO</t>
  </si>
  <si>
    <t>Formulas</t>
  </si>
  <si>
    <t>CONTIENEN FORMULAS</t>
  </si>
  <si>
    <t>Datos de la Empresa</t>
  </si>
  <si>
    <t>CELDAS COLOR AMARILLO</t>
  </si>
  <si>
    <t>Captura</t>
  </si>
  <si>
    <t>SON PARA LA CAPTURA DE LA INFORMACION</t>
  </si>
  <si>
    <t>Ingresos y Egresos</t>
  </si>
  <si>
    <t>CELDAS COLOR AZUL</t>
  </si>
  <si>
    <t>Hipervinculo</t>
  </si>
  <si>
    <t>HIPERVINCULOS QUE TE PERMITEN CAMBIAR DE HOJA</t>
  </si>
  <si>
    <t>Impuestos</t>
  </si>
  <si>
    <t>CELDAS COLOR AZUL MARINO</t>
  </si>
  <si>
    <t>Encabezados</t>
  </si>
  <si>
    <t>CELDAS DE TITULOS</t>
  </si>
  <si>
    <t>Tablas y Tarifas de ISR</t>
  </si>
  <si>
    <t>CONTACTO</t>
  </si>
  <si>
    <t>Correo electrónico</t>
  </si>
  <si>
    <t>Sitio Web</t>
  </si>
  <si>
    <t>www.contadorfiscal.mx</t>
  </si>
  <si>
    <t>Activación RFC´s</t>
  </si>
  <si>
    <t>Solicitar clave de activación</t>
  </si>
  <si>
    <t>DATOS GENERALES</t>
  </si>
  <si>
    <t>Nombre</t>
  </si>
  <si>
    <t>Apellido Paterno</t>
  </si>
  <si>
    <t>Apellido Materno</t>
  </si>
  <si>
    <t>NOMBRE:</t>
  </si>
  <si>
    <t>R.F.C.</t>
  </si>
  <si>
    <t>AÑO:</t>
  </si>
  <si>
    <t>CLAVE DE ACTIVACION:</t>
  </si>
  <si>
    <t>Al adquirir este programa uste tiene derecho a activar hasta 10 (diez) contribuyentes en el momento que usted lo requiera,</t>
  </si>
  <si>
    <t>- La activación puede ser en cualquier momento -</t>
  </si>
  <si>
    <t>INGRESOS Y EGRESOS</t>
  </si>
  <si>
    <t>ENERO</t>
  </si>
  <si>
    <t>JULIO</t>
  </si>
  <si>
    <t>INGRESOS</t>
  </si>
  <si>
    <t>EGRESOS</t>
  </si>
  <si>
    <t>FEBRERO</t>
  </si>
  <si>
    <t>AGOSTO</t>
  </si>
  <si>
    <t>RESUMEN</t>
  </si>
  <si>
    <t>MARZO</t>
  </si>
  <si>
    <t>SEPTIEMBRE</t>
  </si>
  <si>
    <t>ABRIL</t>
  </si>
  <si>
    <t>OCTUBRE</t>
  </si>
  <si>
    <t>MAYO</t>
  </si>
  <si>
    <t>NOVIEMBRE</t>
  </si>
  <si>
    <t>JUNIO</t>
  </si>
  <si>
    <t>DICIEMBRE</t>
  </si>
  <si>
    <t>MES</t>
  </si>
  <si>
    <t>Utilidad</t>
  </si>
  <si>
    <t>I.V.A.</t>
  </si>
  <si>
    <t>I.E.P.S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</si>
  <si>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</si>
  <si>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</si>
  <si>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</si>
  <si>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</si>
  <si>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</si>
  <si>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</si>
  <si>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</si>
  <si>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</si>
  <si>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</si>
  <si>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</si>
  <si>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</si>
  <si>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</si>
  <si>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</si>
  <si>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Folio 001  </t>
  </si>
  <si>
    <t>Ingresos:</t>
  </si>
  <si>
    <t>Fecha</t>
  </si>
  <si>
    <t>Referencia</t>
  </si>
  <si>
    <t>Concepto</t>
  </si>
  <si>
    <t>Importe (I.S.R.)</t>
  </si>
  <si>
    <t>%</t>
  </si>
  <si>
    <t>I.E.P.S.</t>
  </si>
  <si>
    <t>Retención I.S.R.</t>
  </si>
  <si>
    <t>Retención I.V.A.</t>
  </si>
  <si>
    <t>Total</t>
  </si>
  <si>
    <t>Base Exenta I.V.A.</t>
  </si>
  <si>
    <t>Base 0% I.V.A.</t>
  </si>
  <si>
    <t>Base 8% I.V.A.</t>
  </si>
  <si>
    <t>Base 16% I.V.A.</t>
  </si>
  <si>
    <t xml:space="preserve">          Resumen:</t>
  </si>
  <si>
    <t>SUMA DEL MES:</t>
  </si>
  <si>
    <t>TOTAL ACUMULADO:</t>
  </si>
  <si>
    <t xml:space="preserve">          Detalle:</t>
  </si>
  <si>
    <t xml:space="preserve">Folio 002  </t>
  </si>
  <si>
    <t>Egresos</t>
  </si>
  <si>
    <t xml:space="preserve">Folio 003  </t>
  </si>
  <si>
    <t xml:space="preserve">Folio 004  </t>
  </si>
  <si>
    <t xml:space="preserve">Folio 005  </t>
  </si>
  <si>
    <t xml:space="preserve">Folio 006  </t>
  </si>
  <si>
    <t xml:space="preserve">Folio 007  </t>
  </si>
  <si>
    <t xml:space="preserve">Folio 008  </t>
  </si>
  <si>
    <t xml:space="preserve">Folio 009  </t>
  </si>
  <si>
    <t xml:space="preserve">Folio 010  </t>
  </si>
  <si>
    <t xml:space="preserve">Folio 011  </t>
  </si>
  <si>
    <t xml:space="preserve">Folio 012  </t>
  </si>
  <si>
    <t xml:space="preserve">Folio 013  </t>
  </si>
  <si>
    <t xml:space="preserve">Folio 014  </t>
  </si>
  <si>
    <t xml:space="preserve">Folio 015  </t>
  </si>
  <si>
    <t xml:space="preserve">Folio 016  </t>
  </si>
  <si>
    <t xml:space="preserve">Folio 017  </t>
  </si>
  <si>
    <t xml:space="preserve">Folio 018  </t>
  </si>
  <si>
    <t xml:space="preserve">Folio 019  </t>
  </si>
  <si>
    <t xml:space="preserve">Folio 020  </t>
  </si>
  <si>
    <t xml:space="preserve">Folio 021  </t>
  </si>
  <si>
    <t xml:space="preserve">Folio 022  </t>
  </si>
  <si>
    <t xml:space="preserve">Folio 023  </t>
  </si>
  <si>
    <t xml:space="preserve">Folio 024  </t>
  </si>
  <si>
    <t>IMPUESTOS</t>
  </si>
  <si>
    <t>CALCULO ANUAL</t>
  </si>
  <si>
    <t>C  o n c e p t o</t>
  </si>
  <si>
    <t>IMPORTE</t>
  </si>
  <si>
    <t>Ingresos cobrados</t>
  </si>
  <si>
    <t>Menos:</t>
  </si>
  <si>
    <t>Ingresos exentos</t>
  </si>
  <si>
    <t>Igual:</t>
  </si>
  <si>
    <t>Base para el pago provisional</t>
  </si>
  <si>
    <t xml:space="preserve"> </t>
  </si>
  <si>
    <t>Por:</t>
  </si>
  <si>
    <t>Impuesto</t>
  </si>
  <si>
    <t>Impuesto a cargo</t>
  </si>
  <si>
    <t>Igual</t>
  </si>
  <si>
    <t>ISR. mensual por pagar</t>
  </si>
  <si>
    <t xml:space="preserve">I.V.A. Cobrado </t>
  </si>
  <si>
    <t>Retenciones</t>
  </si>
  <si>
    <t>I.V.A. Acreditable</t>
  </si>
  <si>
    <t>I.V.A. a cargo o a favor del periodo</t>
  </si>
  <si>
    <t>Saldo a favor pendiente de acreditar</t>
  </si>
  <si>
    <t>Saldo a cargo o a favor</t>
  </si>
  <si>
    <t xml:space="preserve">I.E.P.S. Cobrado </t>
  </si>
  <si>
    <t>I.E.P.S. Acreditable</t>
  </si>
  <si>
    <t>I.E.P.S. a cargo o a favor del periodo</t>
  </si>
  <si>
    <t>Solicitud de o Compensación de I.E.P.S.</t>
  </si>
  <si>
    <t>Ingresos acumulables cobrados</t>
  </si>
  <si>
    <t>I.S.R. DEL EJERCICIO</t>
  </si>
  <si>
    <t>Pagos provisionales</t>
  </si>
  <si>
    <t>Impuesto a cargo o a favor del ejercicio</t>
  </si>
  <si>
    <t>TARIFAS DE  I.S.R.</t>
  </si>
  <si>
    <t>ANUAL</t>
  </si>
  <si>
    <t>Programa de Contabilidad Régimen Simplificado de Confianza</t>
  </si>
  <si>
    <t>M.I. y LCP Francisco Javier Pérez Aguayo</t>
  </si>
  <si>
    <t>I.S.R. SIMPLIFICADO DE CONFIANZA</t>
  </si>
  <si>
    <t>TARIFA I.S.R. FEBRERO</t>
  </si>
  <si>
    <t>TARIFA I.S.R. MARZO</t>
  </si>
  <si>
    <t>TARIFA I.S.R. ABRIL</t>
  </si>
  <si>
    <t>TARIFA I.S.R. MAYO</t>
  </si>
  <si>
    <t>TARIFA I.S.R. JUNIO</t>
  </si>
  <si>
    <t>TARIFA I.S.R. JULIO</t>
  </si>
  <si>
    <t>TARIFA I.S.R. AGOSTO</t>
  </si>
  <si>
    <t>TARIFA I.S.R.  SEPTIEMBRE</t>
  </si>
  <si>
    <t>TARIFA I.S.R. OCTUBRE</t>
  </si>
  <si>
    <t>TARIFA I.S.R. NOVIEMBRE</t>
  </si>
  <si>
    <t>TARIFA I.S.R. DICIEMBRE</t>
  </si>
  <si>
    <t>TARIFA I.S.R. ANUAL</t>
  </si>
  <si>
    <t>MONTO DE LOS INGRESOS MENSUALES</t>
  </si>
  <si>
    <t>TASA APLICABLE</t>
  </si>
  <si>
    <t>TABLA MENSUAL DE ISR</t>
  </si>
  <si>
    <t>DESDE</t>
  </si>
  <si>
    <t>HASTA</t>
  </si>
  <si>
    <t>Tasa aplicable</t>
  </si>
  <si>
    <t>Ingresos</t>
  </si>
  <si>
    <t>I.S.R.</t>
  </si>
  <si>
    <t>Suma ingresos del mes</t>
  </si>
  <si>
    <t>Total Acumulado del año</t>
  </si>
  <si>
    <t>Suma egresos del mes</t>
  </si>
  <si>
    <t>Devoluciones, descuentos o bonificaciones</t>
  </si>
  <si>
    <t>Retención por personal morales</t>
  </si>
  <si>
    <t>Base 16% IVA</t>
  </si>
  <si>
    <t>Base 8% IVA</t>
  </si>
  <si>
    <t>Base 0% IVA</t>
  </si>
  <si>
    <t>Base exenta</t>
  </si>
  <si>
    <t>Más</t>
  </si>
  <si>
    <t>I.V.A. Acreditable pagado</t>
  </si>
  <si>
    <t>Proporción (Art. 5 LIVA)</t>
  </si>
  <si>
    <t>TOTAL INGRESOS</t>
  </si>
  <si>
    <t>I.V.A. a favor del mes</t>
  </si>
  <si>
    <t>I.V.A. a favor meses anteriores</t>
  </si>
  <si>
    <t>I.V.A. a favor acreditado en el mes</t>
  </si>
  <si>
    <t>Saldo a favor de IVA pendiente de acreditar en meses posteriores</t>
  </si>
  <si>
    <t>Mas:</t>
  </si>
  <si>
    <t>I.V.A. PENDIENTE DE ACREDITAR DE MESES POSTERIORES</t>
  </si>
  <si>
    <t>Otras cantidades a favor</t>
  </si>
  <si>
    <t>REGIMEN SIMPLIFICADO DE CONFIANZA</t>
  </si>
  <si>
    <t>contacto@contadorfiscal.mx</t>
  </si>
  <si>
    <t>COMPRAR</t>
  </si>
  <si>
    <t>VERSIÓN DEMO</t>
  </si>
  <si>
    <t>( No Activable. Probar Cálculo en Enero, Febrero y Marzo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</si>
</sst>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00"/>
  </numFmts>
  <fonts count="9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9"/>
      <name val="Arial Narrow"/>
      <family val="2"/>
    </font>
    <font>
      <b/>
      <u/>
      <sz val="11"/>
      <color indexed="9"/>
      <name val="Arial Narrow"/>
      <family val="2"/>
    </font>
    <font>
      <u/>
      <sz val="10"/>
      <color indexed="12"/>
      <name val="Arial"/>
      <family val="2"/>
    </font>
    <font>
      <b/>
      <sz val="12"/>
      <color indexed="9"/>
      <name val="Arial Narrow"/>
      <family val="2"/>
    </font>
    <font>
      <b/>
      <sz val="10"/>
      <color indexed="9"/>
      <name val="Arial Narrow"/>
      <family val="2"/>
    </font>
    <font>
      <sz val="10"/>
      <color indexed="9"/>
      <name val="Arial Narrow"/>
      <family val="2"/>
    </font>
    <font>
      <b/>
      <sz val="14"/>
      <color indexed="9"/>
      <name val="Arial Narrow"/>
      <family val="2"/>
    </font>
    <font>
      <b/>
      <sz val="11"/>
      <color indexed="18"/>
      <name val="Arial Narrow"/>
      <family val="2"/>
    </font>
    <font>
      <b/>
      <sz val="10"/>
      <color indexed="9"/>
      <name val="Arial"/>
      <family val="2"/>
    </font>
    <font>
      <sz val="10"/>
      <color indexed="18"/>
      <name val="Arial Narrow"/>
      <family val="2"/>
    </font>
    <font>
      <sz val="8"/>
      <name val="Arial"/>
      <family val="2"/>
    </font>
    <font>
      <b/>
      <sz val="10"/>
      <color indexed="81"/>
      <name val="Tahoma"/>
      <family val="2"/>
    </font>
    <font>
      <b/>
      <sz val="8"/>
      <color indexed="18"/>
      <name val="Arial"/>
      <family val="2"/>
    </font>
    <font>
      <b/>
      <sz val="9"/>
      <color indexed="81"/>
      <name val="Tahoma"/>
      <family val="2"/>
    </font>
    <font>
      <b/>
      <sz val="12"/>
      <color indexed="10"/>
      <name val="Arial Black"/>
      <family val="2"/>
    </font>
    <font>
      <b/>
      <sz val="10"/>
      <color indexed="18"/>
      <name val="Arial Narrow"/>
      <family val="2"/>
    </font>
    <font>
      <sz val="12"/>
      <color indexed="18"/>
      <name val="Arial Narrow"/>
      <family val="2"/>
    </font>
    <font>
      <sz val="11"/>
      <color indexed="18"/>
      <name val="Arial Narrow"/>
      <family val="2"/>
    </font>
    <font>
      <b/>
      <sz val="9"/>
      <color indexed="18"/>
      <name val="Arial Narrow"/>
      <family val="2"/>
    </font>
    <font>
      <b/>
      <sz val="12"/>
      <color indexed="18"/>
      <name val="Arial Narrow"/>
      <family val="2"/>
    </font>
    <font>
      <sz val="10"/>
      <color indexed="18"/>
      <name val="Arial"/>
      <family val="2"/>
    </font>
    <font>
      <sz val="16"/>
      <color indexed="18"/>
      <name val="Haettenschweiler"/>
      <family val="2"/>
    </font>
    <font>
      <b/>
      <sz val="14"/>
      <color indexed="18"/>
      <name val="Arial Narrow"/>
      <family val="2"/>
    </font>
    <font>
      <b/>
      <u/>
      <sz val="11"/>
      <color indexed="18"/>
      <name val="Arial Narrow"/>
      <family val="2"/>
    </font>
    <font>
      <sz val="14"/>
      <color indexed="18"/>
      <name val="Arial Narrow"/>
      <family val="2"/>
    </font>
    <font>
      <u/>
      <sz val="11"/>
      <color indexed="18"/>
      <name val="Arial Narrow"/>
      <family val="2"/>
    </font>
    <font>
      <b/>
      <i/>
      <sz val="10"/>
      <color indexed="9"/>
      <name val="Arial Narrow"/>
      <family val="2"/>
    </font>
    <font>
      <b/>
      <sz val="11"/>
      <color indexed="18"/>
      <name val="Century Gothic"/>
      <family val="2"/>
    </font>
    <font>
      <b/>
      <sz val="10"/>
      <color theme="0"/>
      <name val="Arial Narrow"/>
      <family val="2"/>
    </font>
    <font>
      <i/>
      <sz val="12"/>
      <color theme="0"/>
      <name val="Bookshelf Symbol 7"/>
      <charset val="2"/>
    </font>
    <font>
      <b/>
      <sz val="12"/>
      <color indexed="9"/>
      <name val="Arial"/>
      <family val="2"/>
    </font>
    <font>
      <sz val="10"/>
      <name val="Arial Narrow"/>
      <family val="2"/>
    </font>
    <font>
      <b/>
      <sz val="9"/>
      <color theme="0"/>
      <name val="Arial Narrow"/>
      <family val="2"/>
    </font>
    <font>
      <sz val="9"/>
      <name val="Arial Narrow"/>
      <family val="2"/>
    </font>
    <font>
      <sz val="9"/>
      <name val="Arial"/>
      <family val="2"/>
    </font>
    <font>
      <sz val="9"/>
      <color rgb="FF002060"/>
      <name val="Arial Narrow"/>
      <family val="2"/>
    </font>
    <font>
      <sz val="9"/>
      <color rgb="FF002060"/>
      <name val="Arial"/>
      <family val="2"/>
    </font>
    <font>
      <sz val="10"/>
      <color theme="0"/>
      <name val="Arial Narrow"/>
      <family val="2"/>
    </font>
    <font>
      <sz val="12"/>
      <color theme="0"/>
      <name val="Arial Narrow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3"/>
      <name val="Arial Narrow"/>
      <family val="2"/>
    </font>
    <font>
      <sz val="16"/>
      <color theme="3"/>
      <name val="Arial Narrow"/>
      <family val="2"/>
    </font>
    <font>
      <b/>
      <sz val="14"/>
      <color theme="0"/>
      <name val="Arial"/>
      <family val="2"/>
    </font>
    <font>
      <b/>
      <sz val="16"/>
      <color rgb="FF002060"/>
      <name val="Arial"/>
      <family val="2"/>
    </font>
    <font>
      <b/>
      <sz val="12"/>
      <color rgb="FF002060"/>
      <name val="Arial"/>
      <family val="2"/>
    </font>
    <font>
      <b/>
      <sz val="11"/>
      <color rgb="FF002060"/>
      <name val="Arial"/>
      <family val="2"/>
    </font>
    <font>
      <b/>
      <sz val="10"/>
      <color rgb="FF002060"/>
      <name val="Arial Narrow"/>
      <family val="2"/>
    </font>
    <font>
      <b/>
      <sz val="11"/>
      <color rgb="FF002060"/>
      <name val="Arial Narrow"/>
      <family val="2"/>
    </font>
    <font>
      <b/>
      <sz val="12"/>
      <color rgb="FF002060"/>
      <name val="Arial Narrow"/>
      <family val="2"/>
    </font>
    <font>
      <b/>
      <sz val="11"/>
      <color theme="3"/>
      <name val="Arial Narrow"/>
      <family val="2"/>
    </font>
    <font>
      <b/>
      <i/>
      <sz val="10"/>
      <color theme="3"/>
      <name val="Arial Narrow"/>
      <family val="2"/>
    </font>
    <font>
      <b/>
      <sz val="10.5"/>
      <color rgb="FF002060"/>
      <name val="Arial Narrow"/>
      <family val="2"/>
    </font>
    <font>
      <b/>
      <sz val="13"/>
      <color rgb="FF9C6500"/>
      <name val="Arial"/>
      <family val="2"/>
    </font>
    <font>
      <b/>
      <sz val="16"/>
      <color rgb="FF002060"/>
      <name val="Arial Narrow"/>
      <family val="2"/>
    </font>
    <font>
      <sz val="16"/>
      <color rgb="FF002060"/>
      <name val="Arial Narrow"/>
      <family val="2"/>
    </font>
    <font>
      <b/>
      <sz val="9"/>
      <color theme="3"/>
      <name val="Arial Narrow"/>
      <family val="2"/>
    </font>
    <font>
      <sz val="10"/>
      <color theme="3"/>
      <name val="Arial Narrow"/>
      <family val="2"/>
    </font>
    <font>
      <sz val="10"/>
      <name val="Arial"/>
      <family val="2"/>
    </font>
    <font>
      <b/>
      <sz val="10"/>
      <color theme="3"/>
      <name val="Arial"/>
      <family val="2"/>
    </font>
    <font>
      <b/>
      <sz val="12"/>
      <color theme="3"/>
      <name val="Arial Narrow"/>
      <family val="2"/>
    </font>
    <font>
      <sz val="10"/>
      <color theme="3"/>
      <name val="Arial"/>
      <family val="2"/>
    </font>
    <font>
      <b/>
      <sz val="11"/>
      <color theme="3"/>
      <name val="Arial"/>
      <family val="2"/>
    </font>
    <font>
      <b/>
      <sz val="12"/>
      <color theme="0"/>
      <name val="Arial"/>
      <family val="2"/>
    </font>
    <font>
      <sz val="12"/>
      <color indexed="9"/>
      <name val="Arial"/>
      <family val="2"/>
    </font>
    <font>
      <b/>
      <sz val="14"/>
      <color rgb="FF002060"/>
      <name val="Arial Narrow"/>
      <family val="2"/>
    </font>
    <font>
      <sz val="10"/>
      <color rgb="FF002060"/>
      <name val="Arial Narrow"/>
      <family val="2"/>
    </font>
    <font>
      <sz val="9"/>
      <color theme="3"/>
      <name val="Arial Narrow"/>
      <family val="2"/>
    </font>
    <font>
      <sz val="14"/>
      <color rgb="FF002060"/>
      <name val="Arial"/>
      <family val="2"/>
    </font>
    <font>
      <sz val="14"/>
      <color rgb="FF002060"/>
      <name val="Arial Narrow"/>
      <family val="2"/>
    </font>
    <font>
      <b/>
      <u/>
      <sz val="16"/>
      <color rgb="FF002060"/>
      <name val="Arial Narrow"/>
      <family val="2"/>
    </font>
    <font>
      <b/>
      <u/>
      <sz val="14"/>
      <color rgb="FF002060"/>
      <name val="Arial Narrow"/>
      <family val="2"/>
    </font>
    <font>
      <b/>
      <u/>
      <sz val="10"/>
      <color rgb="FF002060"/>
      <name val="Arial Narrow"/>
      <family val="2"/>
    </font>
    <font>
      <u/>
      <sz val="10"/>
      <color theme="10"/>
      <name val="Arial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11"/>
      <color theme="0"/>
      <name val="Arial Narrow"/>
      <family val="2"/>
    </font>
    <font>
      <b/>
      <sz val="12"/>
      <color theme="0"/>
      <name val="Arial Narrow"/>
      <family val="2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rgb="FFD7FFFF"/>
        <bgColor indexed="64"/>
      </patternFill>
    </fill>
    <fill>
      <patternFill patternType="solid">
        <fgColor rgb="FFDCFF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</fills>
  <borders count="4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4" tint="0.59999389629810485"/>
      </left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0.59999389629810485"/>
      </left>
      <right/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8" tint="0.59999389629810485"/>
      </left>
      <right style="thin">
        <color theme="8" tint="0.59999389629810485"/>
      </right>
      <top/>
      <bottom style="thin">
        <color theme="8" tint="0.59999389629810485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/>
      <right/>
      <top style="thin">
        <color theme="8" tint="0.59999389629810485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49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3" applyNumberFormat="0" applyFill="0" applyAlignment="0" applyProtection="0"/>
    <xf numFmtId="0" fontId="44" fillId="0" borderId="4" applyNumberFormat="0" applyFill="0" applyAlignment="0" applyProtection="0"/>
    <xf numFmtId="0" fontId="45" fillId="0" borderId="5" applyNumberFormat="0" applyFill="0" applyAlignment="0" applyProtection="0"/>
    <xf numFmtId="0" fontId="45" fillId="0" borderId="0" applyNumberFormat="0" applyFill="0" applyBorder="0" applyAlignment="0" applyProtection="0"/>
    <xf numFmtId="0" fontId="46" fillId="7" borderId="0" applyNumberFormat="0" applyBorder="0" applyAlignment="0" applyProtection="0"/>
    <xf numFmtId="0" fontId="47" fillId="8" borderId="0" applyNumberFormat="0" applyBorder="0" applyAlignment="0" applyProtection="0"/>
    <xf numFmtId="0" fontId="48" fillId="9" borderId="0" applyNumberFormat="0" applyBorder="0" applyAlignment="0" applyProtection="0"/>
    <xf numFmtId="0" fontId="49" fillId="10" borderId="6" applyNumberFormat="0" applyAlignment="0" applyProtection="0"/>
    <xf numFmtId="0" fontId="50" fillId="11" borderId="7" applyNumberFormat="0" applyAlignment="0" applyProtection="0"/>
    <xf numFmtId="0" fontId="51" fillId="11" borderId="6" applyNumberFormat="0" applyAlignment="0" applyProtection="0"/>
    <xf numFmtId="0" fontId="52" fillId="0" borderId="8" applyNumberFormat="0" applyFill="0" applyAlignment="0" applyProtection="0"/>
    <xf numFmtId="0" fontId="53" fillId="12" borderId="9" applyNumberFormat="0" applyAlignment="0" applyProtection="0"/>
    <xf numFmtId="0" fontId="54" fillId="0" borderId="0" applyNumberFormat="0" applyFill="0" applyBorder="0" applyAlignment="0" applyProtection="0"/>
    <xf numFmtId="0" fontId="55" fillId="0" borderId="10" applyNumberFormat="0" applyFill="0" applyAlignment="0" applyProtection="0"/>
    <xf numFmtId="0" fontId="5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56" fillId="32" borderId="0" applyNumberFormat="0" applyBorder="0" applyAlignment="0" applyProtection="0"/>
    <xf numFmtId="0" fontId="56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56" fillId="36" borderId="0" applyNumberFormat="0" applyBorder="0" applyAlignment="0" applyProtection="0"/>
    <xf numFmtId="0" fontId="57" fillId="37" borderId="0" applyFont="0" applyBorder="0" applyAlignment="0">
      <alignment horizontal="center" vertical="center"/>
      <protection hidden="1"/>
    </xf>
    <xf numFmtId="0" fontId="67" fillId="41" borderId="12" applyNumberFormat="0" applyFont="0" applyAlignment="0" applyProtection="0">
      <alignment horizontal="center" vertical="center"/>
      <protection hidden="1"/>
    </xf>
    <xf numFmtId="0" fontId="29" fillId="6" borderId="0" applyFont="0" applyAlignment="0">
      <alignment horizontal="center" vertical="center"/>
      <protection hidden="1"/>
    </xf>
    <xf numFmtId="4" fontId="72" fillId="40" borderId="1" applyNumberFormat="0" applyAlignment="0">
      <protection hidden="1"/>
    </xf>
    <xf numFmtId="0" fontId="74" fillId="39" borderId="35" applyNumberFormat="0" applyFont="0" applyAlignment="0" applyProtection="0"/>
    <xf numFmtId="15" fontId="75" fillId="40" borderId="0" applyNumberFormat="0" applyFont="0" applyBorder="0" applyAlignment="0">
      <alignment vertical="center"/>
      <protection hidden="1"/>
    </xf>
    <xf numFmtId="0" fontId="89" fillId="0" borderId="0" applyNumberFormat="0" applyFill="0" applyBorder="0" applyAlignment="0" applyProtection="0"/>
  </cellStyleXfs>
  <cellXfs count="180">
    <xf numFmtId="0" fontId="0" fillId="0" borderId="0" xfId="0"/>
    <xf numFmtId="4" fontId="17" fillId="2" borderId="0" xfId="0" applyNumberFormat="1" applyFont="1" applyFill="1" applyProtection="1">
      <protection hidden="1"/>
    </xf>
    <xf numFmtId="0" fontId="10" fillId="2" borderId="0" xfId="0" applyFont="1" applyFill="1" applyAlignment="1" applyProtection="1">
      <alignment horizontal="right" vertical="center"/>
      <protection hidden="1"/>
    </xf>
    <xf numFmtId="0" fontId="10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6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Protection="1">
      <protection hidden="1"/>
    </xf>
    <xf numFmtId="0" fontId="22" fillId="2" borderId="0" xfId="0" applyFont="1" applyFill="1" applyProtection="1">
      <protection hidden="1"/>
    </xf>
    <xf numFmtId="0" fontId="22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Alignment="1" applyProtection="1">
      <alignment horizontal="left" vertical="center"/>
      <protection hidden="1"/>
    </xf>
    <xf numFmtId="0" fontId="12" fillId="2" borderId="0" xfId="0" applyFont="1" applyFill="1" applyProtection="1">
      <protection hidden="1"/>
    </xf>
    <xf numFmtId="0" fontId="24" fillId="2" borderId="0" xfId="0" applyFont="1" applyFill="1" applyAlignment="1" applyProtection="1">
      <alignment vertical="center"/>
      <protection hidden="1"/>
    </xf>
    <xf numFmtId="0" fontId="23" fillId="2" borderId="0" xfId="0" applyFont="1" applyFill="1" applyProtection="1">
      <protection hidden="1"/>
    </xf>
    <xf numFmtId="4" fontId="12" fillId="2" borderId="0" xfId="2" applyNumberFormat="1" applyFont="1" applyFill="1" applyProtection="1">
      <protection hidden="1"/>
    </xf>
    <xf numFmtId="0" fontId="26" fillId="2" borderId="0" xfId="0" applyFont="1" applyFill="1" applyAlignment="1" applyProtection="1">
      <alignment vertical="center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4" fontId="12" fillId="2" borderId="0" xfId="0" applyNumberFormat="1" applyFont="1" applyFill="1" applyProtection="1">
      <protection hidden="1"/>
    </xf>
    <xf numFmtId="15" fontId="12" fillId="2" borderId="0" xfId="0" applyNumberFormat="1" applyFont="1" applyFill="1" applyProtection="1">
      <protection hidden="1"/>
    </xf>
    <xf numFmtId="4" fontId="12" fillId="2" borderId="0" xfId="2" applyNumberFormat="1" applyFont="1" applyFill="1" applyBorder="1" applyProtection="1">
      <protection hidden="1"/>
    </xf>
    <xf numFmtId="15" fontId="12" fillId="2" borderId="0" xfId="0" applyNumberFormat="1" applyFont="1" applyFill="1" applyAlignment="1" applyProtection="1">
      <alignment horizontal="center"/>
      <protection hidden="1"/>
    </xf>
    <xf numFmtId="15" fontId="25" fillId="2" borderId="0" xfId="0" applyNumberFormat="1" applyFont="1" applyFill="1" applyAlignment="1" applyProtection="1">
      <alignment horizontal="right"/>
      <protection hidden="1"/>
    </xf>
    <xf numFmtId="4" fontId="18" fillId="2" borderId="0" xfId="0" applyNumberFormat="1" applyFont="1" applyFill="1" applyAlignment="1" applyProtection="1">
      <alignment horizontal="center" vertical="center"/>
      <protection hidden="1"/>
    </xf>
    <xf numFmtId="0" fontId="28" fillId="2" borderId="0" xfId="0" applyFont="1" applyFill="1" applyAlignment="1" applyProtection="1">
      <alignment vertical="center"/>
      <protection hidden="1"/>
    </xf>
    <xf numFmtId="0" fontId="20" fillId="2" borderId="0" xfId="0" applyFont="1" applyFill="1" applyAlignment="1" applyProtection="1">
      <alignment vertical="center"/>
      <protection hidden="1"/>
    </xf>
    <xf numFmtId="0" fontId="21" fillId="2" borderId="0" xfId="0" applyFont="1" applyFill="1" applyProtection="1">
      <protection hidden="1"/>
    </xf>
    <xf numFmtId="0" fontId="10" fillId="2" borderId="0" xfId="0" applyFont="1" applyFill="1" applyAlignment="1" applyProtection="1">
      <alignment horizontal="center"/>
      <protection hidden="1"/>
    </xf>
    <xf numFmtId="15" fontId="25" fillId="2" borderId="0" xfId="0" applyNumberFormat="1" applyFont="1" applyFill="1" applyProtection="1"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12" fillId="4" borderId="0" xfId="0" applyFont="1" applyFill="1" applyProtection="1">
      <protection hidden="1"/>
    </xf>
    <xf numFmtId="0" fontId="18" fillId="2" borderId="0" xfId="0" applyFont="1" applyFill="1" applyAlignment="1" applyProtection="1">
      <alignment horizontal="center"/>
      <protection hidden="1"/>
    </xf>
    <xf numFmtId="0" fontId="23" fillId="2" borderId="0" xfId="0" applyFont="1" applyFill="1" applyAlignment="1" applyProtection="1">
      <alignment vertical="center"/>
      <protection hidden="1"/>
    </xf>
    <xf numFmtId="0" fontId="19" fillId="2" borderId="0" xfId="0" applyFont="1" applyFill="1" applyProtection="1">
      <protection hidden="1"/>
    </xf>
    <xf numFmtId="0" fontId="4" fillId="2" borderId="0" xfId="0" applyFont="1" applyFill="1" applyAlignment="1" applyProtection="1">
      <alignment vertical="center"/>
      <protection hidden="1"/>
    </xf>
    <xf numFmtId="15" fontId="27" fillId="2" borderId="0" xfId="0" quotePrefix="1" applyNumberFormat="1" applyFont="1" applyFill="1" applyAlignment="1" applyProtection="1">
      <alignment horizontal="center"/>
      <protection hidden="1"/>
    </xf>
    <xf numFmtId="15" fontId="27" fillId="2" borderId="0" xfId="0" quotePrefix="1" applyNumberFormat="1" applyFont="1" applyFill="1" applyProtection="1">
      <protection hidden="1"/>
    </xf>
    <xf numFmtId="0" fontId="0" fillId="5" borderId="0" xfId="0" applyFill="1" applyProtection="1">
      <protection hidden="1"/>
    </xf>
    <xf numFmtId="0" fontId="34" fillId="5" borderId="0" xfId="0" applyFont="1" applyFill="1" applyProtection="1">
      <protection hidden="1"/>
    </xf>
    <xf numFmtId="0" fontId="36" fillId="5" borderId="0" xfId="0" applyFont="1" applyFill="1" applyProtection="1">
      <protection hidden="1"/>
    </xf>
    <xf numFmtId="0" fontId="37" fillId="5" borderId="0" xfId="0" applyFont="1" applyFill="1" applyProtection="1">
      <protection hidden="1"/>
    </xf>
    <xf numFmtId="0" fontId="38" fillId="5" borderId="0" xfId="0" applyFont="1" applyFill="1" applyProtection="1">
      <protection hidden="1"/>
    </xf>
    <xf numFmtId="0" fontId="39" fillId="5" borderId="0" xfId="0" applyFont="1" applyFill="1" applyProtection="1">
      <protection hidden="1"/>
    </xf>
    <xf numFmtId="0" fontId="63" fillId="2" borderId="0" xfId="0" applyFont="1" applyFill="1" applyProtection="1">
      <protection hidden="1"/>
    </xf>
    <xf numFmtId="0" fontId="64" fillId="2" borderId="0" xfId="0" applyFont="1" applyFill="1" applyAlignment="1" applyProtection="1">
      <alignment vertical="center"/>
      <protection hidden="1"/>
    </xf>
    <xf numFmtId="0" fontId="66" fillId="2" borderId="0" xfId="0" applyFont="1" applyFill="1" applyAlignment="1" applyProtection="1">
      <alignment vertical="center"/>
      <protection hidden="1"/>
    </xf>
    <xf numFmtId="0" fontId="57" fillId="41" borderId="12" xfId="43" applyFont="1" applyAlignment="1" applyProtection="1">
      <alignment horizontal="center" vertical="center"/>
      <protection hidden="1"/>
    </xf>
    <xf numFmtId="15" fontId="70" fillId="2" borderId="0" xfId="0" applyNumberFormat="1" applyFont="1" applyFill="1" applyProtection="1">
      <protection hidden="1"/>
    </xf>
    <xf numFmtId="15" fontId="71" fillId="2" borderId="0" xfId="0" applyNumberFormat="1" applyFont="1" applyFill="1" applyProtection="1">
      <protection hidden="1"/>
    </xf>
    <xf numFmtId="4" fontId="72" fillId="40" borderId="1" xfId="45" applyNumberFormat="1">
      <protection hidden="1"/>
    </xf>
    <xf numFmtId="0" fontId="41" fillId="6" borderId="21" xfId="0" applyFont="1" applyFill="1" applyBorder="1" applyAlignment="1" applyProtection="1">
      <alignment horizontal="center" vertical="center" wrapText="1"/>
      <protection hidden="1"/>
    </xf>
    <xf numFmtId="0" fontId="40" fillId="6" borderId="21" xfId="0" applyFont="1" applyFill="1" applyBorder="1" applyAlignment="1" applyProtection="1">
      <alignment horizontal="center" vertical="center"/>
      <protection hidden="1"/>
    </xf>
    <xf numFmtId="0" fontId="40" fillId="6" borderId="21" xfId="0" applyFont="1" applyFill="1" applyBorder="1" applyAlignment="1" applyProtection="1">
      <alignment vertical="center"/>
      <protection hidden="1"/>
    </xf>
    <xf numFmtId="0" fontId="41" fillId="6" borderId="33" xfId="0" applyFont="1" applyFill="1" applyBorder="1" applyAlignment="1" applyProtection="1">
      <alignment horizontal="center" vertical="center" wrapText="1"/>
      <protection hidden="1"/>
    </xf>
    <xf numFmtId="0" fontId="57" fillId="37" borderId="11" xfId="42" applyFont="1" applyBorder="1" applyAlignment="1">
      <alignment horizontal="left" vertical="center"/>
      <protection hidden="1"/>
    </xf>
    <xf numFmtId="0" fontId="11" fillId="6" borderId="0" xfId="44" applyFont="1" applyAlignment="1">
      <alignment vertical="center"/>
      <protection hidden="1"/>
    </xf>
    <xf numFmtId="0" fontId="11" fillId="6" borderId="0" xfId="44" applyFont="1" applyAlignment="1">
      <alignment horizontal="center" vertical="center"/>
      <protection hidden="1"/>
    </xf>
    <xf numFmtId="0" fontId="7" fillId="6" borderId="0" xfId="44" applyFont="1" applyAlignment="1">
      <protection hidden="1"/>
    </xf>
    <xf numFmtId="0" fontId="6" fillId="2" borderId="0" xfId="0" applyFont="1" applyFill="1" applyAlignment="1" applyProtection="1">
      <alignment horizontal="center" vertical="center"/>
      <protection hidden="1"/>
    </xf>
    <xf numFmtId="0" fontId="7" fillId="6" borderId="21" xfId="44" applyFont="1" applyBorder="1" applyAlignment="1">
      <protection hidden="1"/>
    </xf>
    <xf numFmtId="0" fontId="8" fillId="6" borderId="21" xfId="44" applyFont="1" applyBorder="1" applyAlignment="1">
      <alignment horizontal="center" wrapText="1"/>
      <protection hidden="1"/>
    </xf>
    <xf numFmtId="15" fontId="75" fillId="40" borderId="0" xfId="47" applyNumberFormat="1" applyFont="1" applyBorder="1" applyAlignment="1">
      <alignment vertical="center"/>
      <protection hidden="1"/>
    </xf>
    <xf numFmtId="0" fontId="75" fillId="40" borderId="0" xfId="47" applyNumberFormat="1" applyFont="1" applyBorder="1" applyAlignment="1">
      <alignment horizontal="center" vertical="center"/>
      <protection hidden="1"/>
    </xf>
    <xf numFmtId="0" fontId="77" fillId="40" borderId="0" xfId="47" applyNumberFormat="1" applyFont="1" applyBorder="1" applyAlignment="1">
      <alignment vertical="center"/>
      <protection hidden="1"/>
    </xf>
    <xf numFmtId="0" fontId="75" fillId="40" borderId="0" xfId="47" applyNumberFormat="1" applyFont="1" applyBorder="1" applyAlignment="1">
      <protection hidden="1"/>
    </xf>
    <xf numFmtId="0" fontId="77" fillId="40" borderId="0" xfId="47" applyNumberFormat="1" applyFont="1" applyBorder="1" applyAlignment="1">
      <protection hidden="1"/>
    </xf>
    <xf numFmtId="15" fontId="75" fillId="40" borderId="0" xfId="47" applyNumberFormat="1" applyFont="1" applyBorder="1" applyAlignment="1">
      <alignment horizontal="center" vertical="center"/>
      <protection hidden="1"/>
    </xf>
    <xf numFmtId="4" fontId="75" fillId="40" borderId="0" xfId="47" applyNumberFormat="1" applyFont="1" applyBorder="1" applyAlignment="1">
      <alignment horizontal="center" vertical="center"/>
      <protection hidden="1"/>
    </xf>
    <xf numFmtId="0" fontId="77" fillId="40" borderId="0" xfId="47" applyNumberFormat="1" applyFont="1" applyBorder="1" applyAlignment="1">
      <alignment horizontal="center" vertical="center"/>
      <protection hidden="1"/>
    </xf>
    <xf numFmtId="4" fontId="75" fillId="40" borderId="0" xfId="47" applyNumberFormat="1" applyFont="1" applyBorder="1" applyAlignment="1">
      <alignment horizontal="center"/>
      <protection hidden="1"/>
    </xf>
    <xf numFmtId="4" fontId="77" fillId="40" borderId="0" xfId="47" applyNumberFormat="1" applyFont="1" applyBorder="1" applyAlignment="1">
      <protection hidden="1"/>
    </xf>
    <xf numFmtId="4" fontId="75" fillId="40" borderId="2" xfId="47" applyNumberFormat="1" applyFont="1" applyBorder="1" applyAlignment="1">
      <protection hidden="1"/>
    </xf>
    <xf numFmtId="4" fontId="75" fillId="40" borderId="1" xfId="47" applyNumberFormat="1" applyFont="1" applyBorder="1" applyAlignment="1">
      <protection hidden="1"/>
    </xf>
    <xf numFmtId="15" fontId="73" fillId="41" borderId="12" xfId="43" applyNumberFormat="1" applyFont="1" applyAlignment="1" applyProtection="1">
      <protection hidden="1"/>
    </xf>
    <xf numFmtId="0" fontId="73" fillId="41" borderId="12" xfId="43" applyFont="1" applyAlignment="1" applyProtection="1">
      <protection hidden="1"/>
    </xf>
    <xf numFmtId="0" fontId="72" fillId="41" borderId="22" xfId="43" applyFont="1" applyBorder="1" applyAlignment="1" applyProtection="1">
      <protection hidden="1"/>
    </xf>
    <xf numFmtId="4" fontId="83" fillId="41" borderId="22" xfId="43" applyNumberFormat="1" applyFont="1" applyBorder="1" applyAlignment="1" applyProtection="1">
      <protection hidden="1"/>
    </xf>
    <xf numFmtId="4" fontId="72" fillId="41" borderId="22" xfId="43" applyNumberFormat="1" applyFont="1" applyBorder="1" applyAlignment="1" applyProtection="1">
      <protection hidden="1"/>
    </xf>
    <xf numFmtId="0" fontId="72" fillId="41" borderId="12" xfId="43" applyFont="1" applyAlignment="1" applyProtection="1">
      <protection hidden="1"/>
    </xf>
    <xf numFmtId="4" fontId="83" fillId="41" borderId="12" xfId="43" applyNumberFormat="1" applyFont="1" applyAlignment="1" applyProtection="1">
      <protection hidden="1"/>
    </xf>
    <xf numFmtId="4" fontId="72" fillId="41" borderId="12" xfId="43" applyNumberFormat="1" applyFont="1" applyAlignment="1" applyProtection="1">
      <protection hidden="1"/>
    </xf>
    <xf numFmtId="4" fontId="83" fillId="41" borderId="34" xfId="43" applyNumberFormat="1" applyFont="1" applyBorder="1" applyAlignment="1" applyProtection="1">
      <protection hidden="1"/>
    </xf>
    <xf numFmtId="4" fontId="72" fillId="41" borderId="34" xfId="43" applyNumberFormat="1" applyFont="1" applyBorder="1" applyAlignment="1" applyProtection="1">
      <protection hidden="1"/>
    </xf>
    <xf numFmtId="4" fontId="73" fillId="41" borderId="12" xfId="43" applyNumberFormat="1" applyFont="1" applyAlignment="1" applyProtection="1">
      <protection hidden="1"/>
    </xf>
    <xf numFmtId="15" fontId="73" fillId="41" borderId="12" xfId="43" applyNumberFormat="1" applyFont="1" applyAlignment="1" applyProtection="1">
      <alignment horizontal="left"/>
      <protection hidden="1"/>
    </xf>
    <xf numFmtId="4" fontId="73" fillId="39" borderId="35" xfId="46" applyNumberFormat="1" applyFont="1" applyAlignment="1" applyProtection="1">
      <protection locked="0"/>
    </xf>
    <xf numFmtId="10" fontId="73" fillId="41" borderId="12" xfId="43" applyNumberFormat="1" applyFont="1" applyAlignment="1" applyProtection="1">
      <protection hidden="1"/>
    </xf>
    <xf numFmtId="15" fontId="57" fillId="41" borderId="12" xfId="43" applyNumberFormat="1" applyFont="1" applyAlignment="1" applyProtection="1">
      <alignment horizontal="left"/>
      <protection hidden="1"/>
    </xf>
    <xf numFmtId="0" fontId="57" fillId="41" borderId="12" xfId="43" applyFont="1" applyAlignment="1" applyProtection="1">
      <protection hidden="1"/>
    </xf>
    <xf numFmtId="0" fontId="57" fillId="41" borderId="13" xfId="43" applyFont="1" applyBorder="1" applyAlignment="1" applyProtection="1">
      <protection hidden="1"/>
    </xf>
    <xf numFmtId="4" fontId="57" fillId="3" borderId="36" xfId="2" applyNumberFormat="1" applyFont="1" applyFill="1" applyBorder="1" applyProtection="1">
      <protection hidden="1"/>
    </xf>
    <xf numFmtId="4" fontId="73" fillId="39" borderId="35" xfId="46" applyNumberFormat="1" applyFont="1" applyProtection="1">
      <protection locked="0"/>
    </xf>
    <xf numFmtId="15" fontId="57" fillId="41" borderId="12" xfId="43" applyNumberFormat="1" applyFont="1" applyAlignment="1" applyProtection="1">
      <protection hidden="1"/>
    </xf>
    <xf numFmtId="15" fontId="57" fillId="41" borderId="13" xfId="43" applyNumberFormat="1" applyFont="1" applyBorder="1" applyAlignment="1" applyProtection="1">
      <protection hidden="1"/>
    </xf>
    <xf numFmtId="4" fontId="57" fillId="3" borderId="36" xfId="0" applyNumberFormat="1" applyFont="1" applyFill="1" applyBorder="1" applyProtection="1">
      <protection hidden="1"/>
    </xf>
    <xf numFmtId="15" fontId="66" fillId="41" borderId="13" xfId="43" applyNumberFormat="1" applyFont="1" applyBorder="1" applyAlignment="1" applyProtection="1">
      <alignment horizontal="center" vertical="center"/>
      <protection hidden="1"/>
    </xf>
    <xf numFmtId="4" fontId="57" fillId="3" borderId="36" xfId="0" applyNumberFormat="1" applyFont="1" applyFill="1" applyBorder="1" applyAlignment="1" applyProtection="1">
      <alignment vertical="center"/>
      <protection hidden="1"/>
    </xf>
    <xf numFmtId="4" fontId="73" fillId="39" borderId="37" xfId="46" applyNumberFormat="1" applyFont="1" applyBorder="1" applyProtection="1">
      <protection locked="0"/>
    </xf>
    <xf numFmtId="10" fontId="73" fillId="39" borderId="35" xfId="46" applyNumberFormat="1" applyFont="1" applyProtection="1">
      <protection locked="0"/>
    </xf>
    <xf numFmtId="0" fontId="57" fillId="39" borderId="35" xfId="46" applyFont="1" applyAlignment="1" applyProtection="1">
      <alignment horizontal="center" vertical="center"/>
      <protection hidden="1"/>
    </xf>
    <xf numFmtId="15" fontId="73" fillId="39" borderId="35" xfId="46" applyNumberFormat="1" applyFont="1" applyProtection="1">
      <protection locked="0"/>
    </xf>
    <xf numFmtId="0" fontId="73" fillId="39" borderId="35" xfId="46" applyNumberFormat="1" applyFont="1" applyProtection="1">
      <protection locked="0"/>
    </xf>
    <xf numFmtId="9" fontId="73" fillId="39" borderId="35" xfId="46" quotePrefix="1" applyNumberFormat="1" applyFont="1" applyProtection="1">
      <protection locked="0"/>
    </xf>
    <xf numFmtId="15" fontId="73" fillId="39" borderId="35" xfId="46" applyNumberFormat="1" applyFont="1" applyAlignment="1" applyProtection="1">
      <alignment horizontal="center"/>
      <protection locked="0"/>
    </xf>
    <xf numFmtId="0" fontId="82" fillId="2" borderId="0" xfId="0" applyFont="1" applyFill="1" applyProtection="1">
      <protection hidden="1"/>
    </xf>
    <xf numFmtId="15" fontId="82" fillId="2" borderId="0" xfId="0" applyNumberFormat="1" applyFont="1" applyFill="1" applyProtection="1">
      <protection hidden="1"/>
    </xf>
    <xf numFmtId="15" fontId="86" fillId="2" borderId="0" xfId="0" applyNumberFormat="1" applyFont="1" applyFill="1" applyProtection="1">
      <protection hidden="1"/>
    </xf>
    <xf numFmtId="15" fontId="87" fillId="2" borderId="0" xfId="0" applyNumberFormat="1" applyFont="1" applyFill="1" applyProtection="1">
      <protection hidden="1"/>
    </xf>
    <xf numFmtId="0" fontId="57" fillId="37" borderId="0" xfId="42" applyFont="1" applyBorder="1" applyAlignment="1">
      <alignment horizontal="center" vertical="center"/>
      <protection hidden="1"/>
    </xf>
    <xf numFmtId="0" fontId="7" fillId="6" borderId="0" xfId="44" applyFont="1" applyAlignment="1">
      <alignment horizontal="center" vertical="center"/>
      <protection hidden="1"/>
    </xf>
    <xf numFmtId="0" fontId="8" fillId="6" borderId="0" xfId="44" applyFont="1" applyAlignment="1">
      <alignment horizontal="center" vertical="center"/>
      <protection hidden="1"/>
    </xf>
    <xf numFmtId="0" fontId="7" fillId="6" borderId="0" xfId="44" applyFont="1" applyAlignment="1">
      <alignment horizontal="center"/>
      <protection hidden="1"/>
    </xf>
    <xf numFmtId="0" fontId="7" fillId="6" borderId="21" xfId="44" applyFont="1" applyBorder="1" applyAlignment="1">
      <alignment horizontal="center"/>
      <protection hidden="1"/>
    </xf>
    <xf numFmtId="4" fontId="73" fillId="41" borderId="34" xfId="43" applyNumberFormat="1" applyFont="1" applyBorder="1" applyAlignment="1" applyProtection="1">
      <protection hidden="1"/>
    </xf>
    <xf numFmtId="4" fontId="57" fillId="41" borderId="39" xfId="43" applyNumberFormat="1" applyFont="1" applyBorder="1" applyAlignment="1" applyProtection="1">
      <protection hidden="1"/>
    </xf>
    <xf numFmtId="4" fontId="57" fillId="41" borderId="12" xfId="43" applyNumberFormat="1" applyFont="1" applyAlignment="1" applyProtection="1">
      <protection hidden="1"/>
    </xf>
    <xf numFmtId="164" fontId="73" fillId="41" borderId="12" xfId="43" applyNumberFormat="1" applyFont="1" applyAlignment="1" applyProtection="1">
      <protection hidden="1"/>
    </xf>
    <xf numFmtId="15" fontId="88" fillId="2" borderId="0" xfId="0" applyNumberFormat="1" applyFont="1" applyFill="1" applyProtection="1">
      <protection hidden="1"/>
    </xf>
    <xf numFmtId="0" fontId="66" fillId="37" borderId="11" xfId="42" applyFont="1" applyBorder="1" applyAlignment="1">
      <alignment horizontal="center" vertical="center" wrapText="1"/>
      <protection hidden="1"/>
    </xf>
    <xf numFmtId="0" fontId="90" fillId="6" borderId="21" xfId="48" applyFont="1" applyFill="1" applyBorder="1" applyAlignment="1" applyProtection="1">
      <alignment horizontal="center" vertical="center" wrapText="1"/>
      <protection hidden="1"/>
    </xf>
    <xf numFmtId="0" fontId="90" fillId="6" borderId="31" xfId="48" applyFont="1" applyFill="1" applyBorder="1" applyAlignment="1" applyProtection="1">
      <alignment horizontal="center" vertical="center" wrapText="1"/>
      <protection hidden="1"/>
    </xf>
    <xf numFmtId="0" fontId="66" fillId="37" borderId="11" xfId="42" applyFont="1" applyBorder="1" applyAlignment="1">
      <alignment horizontal="center" vertical="center"/>
      <protection hidden="1"/>
    </xf>
    <xf numFmtId="0" fontId="33" fillId="6" borderId="0" xfId="0" applyFont="1" applyFill="1" applyAlignment="1" applyProtection="1">
      <alignment horizontal="center" vertical="center"/>
      <protection hidden="1"/>
    </xf>
    <xf numFmtId="0" fontId="59" fillId="6" borderId="0" xfId="44" applyFont="1" applyAlignment="1">
      <alignment horizontal="center" vertical="center"/>
      <protection hidden="1"/>
    </xf>
    <xf numFmtId="0" fontId="61" fillId="2" borderId="0" xfId="0" applyFont="1" applyFill="1" applyAlignment="1" applyProtection="1">
      <alignment horizontal="center" vertical="top"/>
      <protection hidden="1"/>
    </xf>
    <xf numFmtId="0" fontId="69" fillId="9" borderId="14" xfId="10" applyFont="1" applyBorder="1" applyAlignment="1" applyProtection="1">
      <alignment horizontal="center" vertical="center"/>
      <protection hidden="1"/>
    </xf>
    <xf numFmtId="0" fontId="62" fillId="2" borderId="0" xfId="0" applyFont="1" applyFill="1" applyAlignment="1" applyProtection="1">
      <alignment horizontal="center" vertical="top"/>
      <protection hidden="1"/>
    </xf>
    <xf numFmtId="0" fontId="60" fillId="2" borderId="0" xfId="0" applyFont="1" applyFill="1" applyAlignment="1" applyProtection="1">
      <alignment horizontal="center" vertical="center"/>
      <protection hidden="1"/>
    </xf>
    <xf numFmtId="0" fontId="30" fillId="2" borderId="0" xfId="0" applyFont="1" applyFill="1" applyAlignment="1" applyProtection="1">
      <alignment horizontal="center" vertical="center"/>
      <protection hidden="1"/>
    </xf>
    <xf numFmtId="0" fontId="58" fillId="37" borderId="38" xfId="42" applyFont="1" applyBorder="1" applyAlignment="1">
      <alignment horizontal="center" vertical="center"/>
      <protection hidden="1"/>
    </xf>
    <xf numFmtId="0" fontId="58" fillId="37" borderId="0" xfId="42" applyFont="1" applyBorder="1" applyAlignment="1">
      <alignment horizontal="center" vertical="center"/>
      <protection hidden="1"/>
    </xf>
    <xf numFmtId="0" fontId="79" fillId="6" borderId="0" xfId="44" applyFont="1" applyAlignment="1">
      <alignment horizontal="center" vertical="center" wrapText="1"/>
      <protection hidden="1"/>
    </xf>
    <xf numFmtId="0" fontId="68" fillId="38" borderId="18" xfId="0" quotePrefix="1" applyFont="1" applyFill="1" applyBorder="1" applyAlignment="1" applyProtection="1">
      <alignment horizontal="center" vertical="center"/>
      <protection hidden="1"/>
    </xf>
    <xf numFmtId="0" fontId="68" fillId="38" borderId="19" xfId="0" quotePrefix="1" applyFont="1" applyFill="1" applyBorder="1" applyAlignment="1" applyProtection="1">
      <alignment horizontal="center" vertical="center"/>
      <protection hidden="1"/>
    </xf>
    <xf numFmtId="0" fontId="68" fillId="38" borderId="20" xfId="0" quotePrefix="1" applyFont="1" applyFill="1" applyBorder="1" applyAlignment="1" applyProtection="1">
      <alignment horizontal="center" vertical="center"/>
      <protection hidden="1"/>
    </xf>
    <xf numFmtId="0" fontId="65" fillId="39" borderId="35" xfId="46" applyFont="1" applyAlignment="1" applyProtection="1">
      <alignment horizontal="center" vertical="center" shrinkToFit="1"/>
      <protection locked="0"/>
    </xf>
    <xf numFmtId="0" fontId="65" fillId="39" borderId="35" xfId="46" applyFont="1" applyAlignment="1" applyProtection="1">
      <alignment horizontal="center" vertical="center"/>
      <protection locked="0"/>
    </xf>
    <xf numFmtId="0" fontId="32" fillId="5" borderId="0" xfId="0" applyFont="1" applyFill="1" applyAlignment="1" applyProtection="1">
      <alignment horizontal="center" vertical="center"/>
      <protection hidden="1"/>
    </xf>
    <xf numFmtId="0" fontId="68" fillId="38" borderId="15" xfId="0" applyFont="1" applyFill="1" applyBorder="1" applyAlignment="1" applyProtection="1">
      <alignment horizontal="center" vertical="center"/>
      <protection hidden="1"/>
    </xf>
    <xf numFmtId="0" fontId="68" fillId="38" borderId="16" xfId="0" applyFont="1" applyFill="1" applyBorder="1" applyAlignment="1" applyProtection="1">
      <alignment horizontal="center" vertical="center"/>
      <protection hidden="1"/>
    </xf>
    <xf numFmtId="0" fontId="68" fillId="38" borderId="17" xfId="0" applyFont="1" applyFill="1" applyBorder="1" applyAlignment="1" applyProtection="1">
      <alignment horizontal="center" vertical="center"/>
      <protection hidden="1"/>
    </xf>
    <xf numFmtId="0" fontId="65" fillId="41" borderId="12" xfId="43" applyFont="1" applyAlignment="1" applyProtection="1">
      <alignment horizontal="center" vertical="center"/>
    </xf>
    <xf numFmtId="0" fontId="57" fillId="37" borderId="0" xfId="42" applyFont="1" applyBorder="1" applyAlignment="1">
      <alignment horizontal="center" vertical="center"/>
      <protection hidden="1"/>
    </xf>
    <xf numFmtId="0" fontId="6" fillId="6" borderId="0" xfId="44" applyFont="1" applyAlignment="1">
      <alignment horizontal="center" vertical="center"/>
      <protection hidden="1"/>
    </xf>
    <xf numFmtId="0" fontId="7" fillId="6" borderId="0" xfId="44" applyFont="1" applyAlignment="1">
      <alignment horizontal="center" vertical="center"/>
      <protection hidden="1"/>
    </xf>
    <xf numFmtId="0" fontId="33" fillId="6" borderId="0" xfId="44" applyFont="1" applyAlignment="1">
      <alignment horizontal="center" vertical="center"/>
      <protection hidden="1"/>
    </xf>
    <xf numFmtId="0" fontId="78" fillId="37" borderId="0" xfId="42" applyFont="1" applyBorder="1" applyAlignment="1">
      <alignment horizontal="center" vertical="center"/>
      <protection hidden="1"/>
    </xf>
    <xf numFmtId="0" fontId="35" fillId="6" borderId="25" xfId="44" applyFont="1" applyBorder="1" applyAlignment="1">
      <alignment horizontal="center" vertical="center" wrapText="1"/>
      <protection hidden="1"/>
    </xf>
    <xf numFmtId="0" fontId="35" fillId="6" borderId="27" xfId="44" applyFont="1" applyBorder="1" applyAlignment="1">
      <alignment horizontal="center" vertical="center" wrapText="1"/>
      <protection hidden="1"/>
    </xf>
    <xf numFmtId="0" fontId="35" fillId="6" borderId="30" xfId="44" applyFont="1" applyBorder="1" applyAlignment="1">
      <alignment horizontal="center" vertical="center" wrapText="1"/>
      <protection hidden="1"/>
    </xf>
    <xf numFmtId="0" fontId="31" fillId="6" borderId="31" xfId="44" applyFont="1" applyBorder="1" applyAlignment="1">
      <alignment horizontal="center" vertical="center" wrapText="1"/>
      <protection hidden="1"/>
    </xf>
    <xf numFmtId="0" fontId="31" fillId="6" borderId="32" xfId="44" applyFont="1" applyBorder="1" applyAlignment="1">
      <alignment horizontal="center" vertical="center" wrapText="1"/>
      <protection hidden="1"/>
    </xf>
    <xf numFmtId="0" fontId="31" fillId="6" borderId="33" xfId="44" applyFont="1" applyBorder="1" applyAlignment="1">
      <alignment horizontal="center" vertical="center" wrapText="1"/>
      <protection hidden="1"/>
    </xf>
    <xf numFmtId="0" fontId="35" fillId="6" borderId="23" xfId="44" applyFont="1" applyBorder="1" applyAlignment="1">
      <alignment horizontal="center" vertical="center"/>
      <protection hidden="1"/>
    </xf>
    <xf numFmtId="0" fontId="35" fillId="6" borderId="26" xfId="44" applyFont="1" applyBorder="1" applyAlignment="1">
      <alignment horizontal="center" vertical="center"/>
      <protection hidden="1"/>
    </xf>
    <xf numFmtId="0" fontId="35" fillId="6" borderId="28" xfId="44" applyFont="1" applyBorder="1" applyAlignment="1">
      <alignment horizontal="center" vertical="center"/>
      <protection hidden="1"/>
    </xf>
    <xf numFmtId="0" fontId="35" fillId="6" borderId="24" xfId="44" applyFont="1" applyBorder="1" applyAlignment="1">
      <alignment horizontal="center" vertical="center" wrapText="1"/>
      <protection hidden="1"/>
    </xf>
    <xf numFmtId="0" fontId="35" fillId="6" borderId="0" xfId="44" applyFont="1" applyAlignment="1">
      <alignment horizontal="center" vertical="center" wrapText="1"/>
      <protection hidden="1"/>
    </xf>
    <xf numFmtId="0" fontId="35" fillId="6" borderId="29" xfId="44" applyFont="1" applyBorder="1" applyAlignment="1">
      <alignment horizontal="center" vertical="center" wrapText="1"/>
      <protection hidden="1"/>
    </xf>
    <xf numFmtId="0" fontId="7" fillId="6" borderId="0" xfId="44" applyFont="1" applyAlignment="1">
      <alignment horizontal="center" vertical="center" wrapText="1"/>
      <protection hidden="1"/>
    </xf>
    <xf numFmtId="0" fontId="8" fillId="6" borderId="0" xfId="44" applyFont="1" applyAlignment="1">
      <alignment horizontal="center" vertical="center" wrapText="1"/>
      <protection hidden="1"/>
    </xf>
    <xf numFmtId="0" fontId="8" fillId="6" borderId="0" xfId="44" applyFont="1" applyAlignment="1">
      <alignment horizontal="center" vertical="center"/>
      <protection hidden="1"/>
    </xf>
    <xf numFmtId="15" fontId="81" fillId="2" borderId="0" xfId="0" applyNumberFormat="1" applyFont="1" applyFill="1" applyAlignment="1" applyProtection="1">
      <alignment horizontal="right"/>
      <protection hidden="1"/>
    </xf>
    <xf numFmtId="15" fontId="81" fillId="2" borderId="0" xfId="0" quotePrefix="1" applyNumberFormat="1" applyFont="1" applyFill="1" applyAlignment="1" applyProtection="1">
      <alignment horizontal="center"/>
      <protection hidden="1"/>
    </xf>
    <xf numFmtId="0" fontId="76" fillId="37" borderId="0" xfId="42" applyFont="1" applyBorder="1" applyAlignment="1">
      <alignment horizontal="center" vertical="center"/>
      <protection hidden="1"/>
    </xf>
    <xf numFmtId="0" fontId="75" fillId="37" borderId="0" xfId="42" applyFont="1" applyBorder="1" applyAlignment="1">
      <alignment horizontal="center" vertical="center"/>
      <protection hidden="1"/>
    </xf>
    <xf numFmtId="0" fontId="9" fillId="6" borderId="21" xfId="44" applyFont="1" applyBorder="1" applyAlignment="1">
      <alignment horizontal="center" vertical="center"/>
      <protection hidden="1"/>
    </xf>
    <xf numFmtId="0" fontId="78" fillId="37" borderId="0" xfId="42" applyFont="1" applyBorder="1" applyAlignment="1">
      <alignment horizontal="center" vertical="center" wrapText="1"/>
      <protection hidden="1"/>
    </xf>
    <xf numFmtId="0" fontId="78" fillId="37" borderId="0" xfId="42" applyFont="1" applyBorder="1" applyAlignment="1">
      <protection hidden="1"/>
    </xf>
    <xf numFmtId="0" fontId="85" fillId="2" borderId="0" xfId="0" quotePrefix="1" applyFont="1" applyFill="1" applyAlignment="1" applyProtection="1">
      <alignment horizontal="left"/>
      <protection hidden="1"/>
    </xf>
    <xf numFmtId="0" fontId="33" fillId="6" borderId="21" xfId="44" applyFont="1" applyBorder="1" applyAlignment="1">
      <alignment horizontal="center" vertical="center"/>
      <protection hidden="1"/>
    </xf>
    <xf numFmtId="0" fontId="7" fillId="6" borderId="21" xfId="44" applyFont="1" applyBorder="1" applyAlignment="1">
      <alignment horizontal="center" wrapText="1"/>
      <protection hidden="1"/>
    </xf>
    <xf numFmtId="0" fontId="33" fillId="6" borderId="21" xfId="44" applyFont="1" applyBorder="1" applyAlignment="1">
      <alignment horizontal="center" vertical="center" wrapText="1"/>
      <protection hidden="1"/>
    </xf>
    <xf numFmtId="0" fontId="80" fillId="6" borderId="21" xfId="44" applyFont="1" applyBorder="1" applyAlignment="1">
      <alignment wrapText="1"/>
      <protection hidden="1"/>
    </xf>
    <xf numFmtId="0" fontId="84" fillId="2" borderId="0" xfId="0" applyFont="1" applyFill="1" applyAlignment="1" applyProtection="1">
      <alignment horizontal="center"/>
      <protection hidden="1"/>
    </xf>
    <xf numFmtId="0" fontId="80" fillId="6" borderId="21" xfId="44" applyFont="1" applyBorder="1" applyAlignment="1">
      <protection hidden="1"/>
    </xf>
    <xf numFmtId="0" fontId="91" fillId="42" borderId="40" xfId="10" applyFont="1" applyFill="1" applyBorder="1" applyAlignment="1" applyProtection="1">
      <alignment horizontal="center" vertical="center"/>
      <protection hidden="1"/>
    </xf>
    <xf numFmtId="0" fontId="91" fillId="42" borderId="41" xfId="10" applyFont="1" applyFill="1" applyBorder="1" applyAlignment="1" applyProtection="1">
      <alignment horizontal="center" vertical="center"/>
      <protection hidden="1"/>
    </xf>
    <xf numFmtId="0" fontId="91" fillId="42" borderId="42" xfId="10" applyFont="1" applyFill="1" applyBorder="1" applyAlignment="1" applyProtection="1">
      <alignment horizontal="center" vertical="center"/>
      <protection hidden="1"/>
    </xf>
    <xf numFmtId="0" fontId="92" fillId="43" borderId="0" xfId="0" applyFont="1" applyFill="1" applyAlignment="1" applyProtection="1">
      <alignment horizontal="center" vertical="center"/>
      <protection hidden="1"/>
    </xf>
    <xf numFmtId="0" fontId="93" fillId="43" borderId="0" xfId="0" applyFont="1" applyFill="1" applyAlignment="1" applyProtection="1">
      <alignment horizontal="center" vertical="center"/>
      <protection hidden="1"/>
    </xf>
  </cellXfs>
  <cellStyles count="49">
    <cellStyle name="20% - Énfasis1" xfId="19" builtinId="30" hidden="1"/>
    <cellStyle name="20% - Énfasis2" xfId="23" builtinId="34" hidden="1"/>
    <cellStyle name="20% - Énfasis3" xfId="27" builtinId="38" hidden="1"/>
    <cellStyle name="20% - Énfasis4" xfId="31" builtinId="42" hidden="1"/>
    <cellStyle name="20% - Énfasis5" xfId="35" builtinId="46" hidden="1"/>
    <cellStyle name="20% - Énfasis6" xfId="39" builtinId="50" hidden="1"/>
    <cellStyle name="40% - Énfasis1" xfId="20" builtinId="31" hidden="1"/>
    <cellStyle name="40% - Énfasis2" xfId="24" builtinId="35" hidden="1"/>
    <cellStyle name="40% - Énfasis3" xfId="28" builtinId="39" hidden="1"/>
    <cellStyle name="40% - Énfasis4" xfId="32" builtinId="43" hidden="1"/>
    <cellStyle name="40% - Énfasis5" xfId="36" builtinId="47" hidden="1"/>
    <cellStyle name="40% - Énfasis6" xfId="40" builtinId="51" hidden="1"/>
    <cellStyle name="60% - Énfasis1" xfId="21" builtinId="32" hidden="1"/>
    <cellStyle name="60% - Énfasis2" xfId="25" builtinId="36" hidden="1"/>
    <cellStyle name="60% - Énfasis3" xfId="29" builtinId="40" hidden="1"/>
    <cellStyle name="60% - Énfasis4" xfId="33" builtinId="44" hidden="1"/>
    <cellStyle name="60% - Énfasis5" xfId="37" builtinId="48" hidden="1"/>
    <cellStyle name="60% - Énfasis6" xfId="41" builtinId="52" hidden="1"/>
    <cellStyle name="Bueno" xfId="8" builtinId="26" hidden="1"/>
    <cellStyle name="Cálculo" xfId="13" builtinId="22" hidden="1"/>
    <cellStyle name="Celda de comprobación" xfId="15" builtinId="23" hidden="1"/>
    <cellStyle name="Celda vinculada" xfId="14" builtinId="24" hidden="1"/>
    <cellStyle name="Encabezado 1" xfId="4" builtinId="16" hidden="1"/>
    <cellStyle name="Encabezado 4" xfId="7" builtinId="19" hidden="1"/>
    <cellStyle name="Encabezado-CF" xfId="44" xr:uid="{00000000-0005-0000-0000-000018000000}"/>
    <cellStyle name="Énfasis1" xfId="18" builtinId="29" hidden="1"/>
    <cellStyle name="Énfasis2" xfId="22" builtinId="33" hidden="1"/>
    <cellStyle name="Énfasis3" xfId="26" builtinId="37" hidden="1"/>
    <cellStyle name="Énfasis4" xfId="30" builtinId="41" hidden="1"/>
    <cellStyle name="Énfasis5" xfId="34" builtinId="45" hidden="1"/>
    <cellStyle name="Énfasis6" xfId="38" builtinId="49" hidden="1"/>
    <cellStyle name="Entrada" xfId="11" builtinId="20" hidden="1"/>
    <cellStyle name="Formula2-CF" xfId="45" xr:uid="{00000000-0005-0000-0000-000020000000}"/>
    <cellStyle name="Formulas" xfId="43" xr:uid="{00000000-0005-0000-0000-000021000000}"/>
    <cellStyle name="Formula-SinBorde-CF" xfId="47" xr:uid="{00000000-0005-0000-0000-000022000000}"/>
    <cellStyle name="Hipervínculo" xfId="1" builtinId="8" hidden="1"/>
    <cellStyle name="Hipervínculo" xfId="48" builtinId="8"/>
    <cellStyle name="Hipervínculo CF" xfId="42" xr:uid="{00000000-0005-0000-0000-000024000000}"/>
    <cellStyle name="Incorrecto" xfId="9" builtinId="27" hidden="1"/>
    <cellStyle name="Millares" xfId="2" builtinId="3"/>
    <cellStyle name="Neutral" xfId="10" builtinId="28"/>
    <cellStyle name="Normal" xfId="0" builtinId="0"/>
    <cellStyle name="Notas" xfId="46" builtinId="10"/>
    <cellStyle name="Salida" xfId="12" builtinId="21" hidden="1"/>
    <cellStyle name="Texto de advertencia" xfId="16" builtinId="11" hidden="1"/>
    <cellStyle name="Título" xfId="3" builtinId="15" hidden="1"/>
    <cellStyle name="Título 2" xfId="5" builtinId="17" hidden="1"/>
    <cellStyle name="Título 3" xfId="6" builtinId="18" hidden="1"/>
    <cellStyle name="Total" xfId="17" builtinId="25" hidden="1"/>
  </cellStyles>
  <dxfs count="0"/>
  <tableStyles count="0" defaultTableStyle="TableStyleMedium2" defaultPivotStyle="PivotStyleLight16"/>
  <colors>
    <mruColors>
      <color rgb="FFDCFFFF"/>
      <color rgb="FFD7FFFF"/>
      <color rgb="FFCCFFFF"/>
      <color rgb="FFC8FFFF"/>
      <color rgb="FFF0FFFA"/>
      <color rgb="FFF5FFFF"/>
      <color rgb="FFE6FFFF"/>
      <color rgb="FFEBFFFF"/>
      <color rgb="FFFBE5F5"/>
      <color rgb="FFE1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INGRESOS Y EGRES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0</xdr:row>
      <xdr:rowOff>0</xdr:rowOff>
    </xdr:from>
    <xdr:to>
      <xdr:col>18</xdr:col>
      <xdr:colOff>28575</xdr:colOff>
      <xdr:row>0</xdr:row>
      <xdr:rowOff>0</xdr:rowOff>
    </xdr:to>
    <xdr:sp macro="" textlink="">
      <xdr:nvSpPr>
        <xdr:cNvPr id="2050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8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0</xdr:row>
      <xdr:rowOff>0</xdr:rowOff>
    </xdr:from>
    <xdr:to>
      <xdr:col>18</xdr:col>
      <xdr:colOff>28575</xdr:colOff>
      <xdr:row>0</xdr:row>
      <xdr:rowOff>0</xdr:rowOff>
    </xdr:to>
    <xdr:sp macro="" textlink="">
      <xdr:nvSpPr>
        <xdr:cNvPr id="7170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1C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985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1A4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0</xdr:row>
      <xdr:rowOff>0</xdr:rowOff>
    </xdr:from>
    <xdr:to>
      <xdr:col>18</xdr:col>
      <xdr:colOff>28575</xdr:colOff>
      <xdr:row>0</xdr:row>
      <xdr:rowOff>0</xdr:rowOff>
    </xdr:to>
    <xdr:sp macro="" textlink="">
      <xdr:nvSpPr>
        <xdr:cNvPr id="8194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20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009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1A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0</xdr:row>
      <xdr:rowOff>0</xdr:rowOff>
    </xdr:from>
    <xdr:to>
      <xdr:col>18</xdr:col>
      <xdr:colOff>28575</xdr:colOff>
      <xdr:row>0</xdr:row>
      <xdr:rowOff>0</xdr:rowOff>
    </xdr:to>
    <xdr:sp macro="" textlink="">
      <xdr:nvSpPr>
        <xdr:cNvPr id="12290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30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4033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1AC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0</xdr:row>
      <xdr:rowOff>0</xdr:rowOff>
    </xdr:from>
    <xdr:to>
      <xdr:col>18</xdr:col>
      <xdr:colOff>28575</xdr:colOff>
      <xdr:row>0</xdr:row>
      <xdr:rowOff>0</xdr:rowOff>
    </xdr:to>
    <xdr:sp macro="" textlink="">
      <xdr:nvSpPr>
        <xdr:cNvPr id="13314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34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5057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1B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0</xdr:row>
      <xdr:rowOff>0</xdr:rowOff>
    </xdr:from>
    <xdr:to>
      <xdr:col>18</xdr:col>
      <xdr:colOff>28575</xdr:colOff>
      <xdr:row>0</xdr:row>
      <xdr:rowOff>0</xdr:rowOff>
    </xdr:to>
    <xdr:sp macro="" textlink="">
      <xdr:nvSpPr>
        <xdr:cNvPr id="14338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38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6081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1B4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0</xdr:row>
      <xdr:rowOff>0</xdr:rowOff>
    </xdr:from>
    <xdr:to>
      <xdr:col>18</xdr:col>
      <xdr:colOff>28575</xdr:colOff>
      <xdr:row>0</xdr:row>
      <xdr:rowOff>0</xdr:rowOff>
    </xdr:to>
    <xdr:sp macro="" textlink="">
      <xdr:nvSpPr>
        <xdr:cNvPr id="3074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C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0</xdr:row>
      <xdr:rowOff>0</xdr:rowOff>
    </xdr:from>
    <xdr:to>
      <xdr:col>18</xdr:col>
      <xdr:colOff>28575</xdr:colOff>
      <xdr:row>0</xdr:row>
      <xdr:rowOff>0</xdr:rowOff>
    </xdr:to>
    <xdr:sp macro="" textlink="">
      <xdr:nvSpPr>
        <xdr:cNvPr id="15362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3C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7105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1B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889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194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0</xdr:row>
      <xdr:rowOff>0</xdr:rowOff>
    </xdr:from>
    <xdr:to>
      <xdr:col>18</xdr:col>
      <xdr:colOff>28575</xdr:colOff>
      <xdr:row>0</xdr:row>
      <xdr:rowOff>0</xdr:rowOff>
    </xdr:to>
    <xdr:sp macro="" textlink="">
      <xdr:nvSpPr>
        <xdr:cNvPr id="4098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10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913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19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0</xdr:row>
      <xdr:rowOff>0</xdr:rowOff>
    </xdr:from>
    <xdr:to>
      <xdr:col>18</xdr:col>
      <xdr:colOff>28575</xdr:colOff>
      <xdr:row>0</xdr:row>
      <xdr:rowOff>0</xdr:rowOff>
    </xdr:to>
    <xdr:sp macro="" textlink="">
      <xdr:nvSpPr>
        <xdr:cNvPr id="5122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14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937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19C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0</xdr:row>
      <xdr:rowOff>0</xdr:rowOff>
    </xdr:from>
    <xdr:to>
      <xdr:col>18</xdr:col>
      <xdr:colOff>28575</xdr:colOff>
      <xdr:row>0</xdr:row>
      <xdr:rowOff>0</xdr:rowOff>
    </xdr:to>
    <xdr:sp macro="" textlink="">
      <xdr:nvSpPr>
        <xdr:cNvPr id="6146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180000}"/>
            </a:ext>
          </a:extLst>
        </xdr:cNvPr>
        <xdr:cNvSpPr>
          <a:spLocks noChangeArrowheads="1"/>
        </xdr:cNvSpPr>
      </xdr:nvSpPr>
      <xdr:spPr bwMode="auto">
        <a:xfrm>
          <a:off x="9715500" y="0"/>
          <a:ext cx="638175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961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1A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MX" sz="1000" b="1" i="0" u="none" strike="noStrike" baseline="0">
              <a:solidFill>
                <a:srgbClr val="FFFFFF"/>
              </a:solidFill>
              <a:latin typeface="Arial Narrow"/>
            </a:rPr>
            <a:t>ATRAS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ntador.on-line.mx/" TargetMode="External"/><Relationship Id="rId2" Type="http://schemas.openxmlformats.org/officeDocument/2006/relationships/hyperlink" Target="mailto:Contacto@contadorfiscal.mx" TargetMode="External"/><Relationship Id="rId1" Type="http://schemas.openxmlformats.org/officeDocument/2006/relationships/hyperlink" Target="https://www.contadorfiscal.mx/activacion-rfc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s://www.contadorfiscal.mx/" TargetMode="External"/><Relationship Id="rId4" Type="http://schemas.openxmlformats.org/officeDocument/2006/relationships/hyperlink" Target="mailto:contacto@contadorfiscal.mx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6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7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8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0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1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2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3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contadorfiscal.mx/" TargetMode="External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3.5703125" style="13" customWidth="1"/>
    <col min="5" max="10" width="12.7109375" style="13" customWidth="1"/>
    <col min="11" max="11" width="4.7109375" style="13" customWidth="1"/>
    <col min="12" max="16384" width="11.42578125" style="13"/>
  </cols>
  <sheetData>
    <row r="1" spans="1:10" ht="17.45" customHeight="1" x14ac:dyDescent="0.2">
      <c r="A1" s="118" t="s">
        <v>184</v>
      </c>
    </row>
    <row r="2" spans="1:10" ht="17.45" customHeight="1" x14ac:dyDescent="0.2">
      <c r="A2" s="118"/>
      <c r="C2" s="121" t="s">
        <v>0</v>
      </c>
      <c r="D2" s="121"/>
      <c r="E2" s="121"/>
      <c r="F2" s="121"/>
      <c r="G2" s="121"/>
      <c r="H2" s="121"/>
      <c r="I2" s="121"/>
      <c r="J2" s="121"/>
    </row>
    <row r="3" spans="1:10" ht="17.45" customHeight="1" x14ac:dyDescent="0.2">
      <c r="A3" s="118"/>
      <c r="C3" s="121"/>
      <c r="D3" s="121"/>
      <c r="E3" s="121"/>
      <c r="F3" s="121"/>
      <c r="G3" s="121"/>
      <c r="H3" s="121"/>
      <c r="I3" s="121"/>
      <c r="J3" s="121"/>
    </row>
    <row r="4" spans="1:10" ht="17.45" customHeight="1" x14ac:dyDescent="0.2">
      <c r="A4" s="119"/>
      <c r="J4" s="11"/>
    </row>
    <row r="5" spans="1:10" ht="17.45" customHeight="1" x14ac:dyDescent="0.2">
      <c r="A5" s="120" t="s">
        <v>1</v>
      </c>
      <c r="C5" s="42" t="s">
        <v>2</v>
      </c>
      <c r="D5" s="11"/>
      <c r="E5" s="45" t="s">
        <v>3</v>
      </c>
      <c r="G5" s="42" t="s">
        <v>4</v>
      </c>
      <c r="I5" s="11"/>
      <c r="J5" s="11"/>
    </row>
    <row r="6" spans="1:10" ht="17.45" customHeight="1" x14ac:dyDescent="0.2">
      <c r="A6" s="120"/>
      <c r="C6" s="42"/>
      <c r="D6" s="11"/>
      <c r="E6" s="30"/>
      <c r="G6" s="42"/>
      <c r="I6" s="11"/>
      <c r="J6" s="11"/>
    </row>
    <row r="7" spans="1:10" ht="17.45" customHeight="1" x14ac:dyDescent="0.2">
      <c r="A7" s="53" t="s">
        <v>5</v>
      </c>
      <c r="C7" s="42" t="s">
        <v>6</v>
      </c>
      <c r="D7" s="11"/>
      <c r="E7" s="98" t="s">
        <v>7</v>
      </c>
      <c r="G7" s="42" t="s">
        <v>8</v>
      </c>
      <c r="I7" s="11"/>
      <c r="J7" s="11"/>
    </row>
    <row r="8" spans="1:10" ht="17.45" customHeight="1" x14ac:dyDescent="0.2">
      <c r="A8" s="53" t="s">
        <v>9</v>
      </c>
      <c r="C8" s="42"/>
      <c r="D8" s="11"/>
      <c r="E8" s="30"/>
      <c r="G8" s="42"/>
      <c r="I8" s="11"/>
      <c r="J8" s="11"/>
    </row>
    <row r="9" spans="1:10" ht="17.45" customHeight="1" x14ac:dyDescent="0.2">
      <c r="A9" s="53" t="s">
        <v>13</v>
      </c>
      <c r="C9" s="42" t="s">
        <v>10</v>
      </c>
      <c r="D9" s="11"/>
      <c r="E9" s="107" t="s">
        <v>11</v>
      </c>
      <c r="G9" s="42" t="s">
        <v>12</v>
      </c>
      <c r="I9" s="11"/>
      <c r="J9" s="11"/>
    </row>
    <row r="10" spans="1:10" ht="17.45" customHeight="1" x14ac:dyDescent="0.2">
      <c r="A10" s="53" t="s">
        <v>17</v>
      </c>
      <c r="C10" s="42"/>
      <c r="D10" s="11"/>
      <c r="E10" s="30"/>
      <c r="G10" s="42"/>
      <c r="I10" s="11"/>
    </row>
    <row r="11" spans="1:10" ht="17.45" customHeight="1" x14ac:dyDescent="0.2">
      <c r="A11" s="53"/>
      <c r="C11" s="42" t="s">
        <v>14</v>
      </c>
      <c r="D11" s="11"/>
      <c r="E11" s="108" t="s">
        <v>15</v>
      </c>
      <c r="G11" s="42" t="s">
        <v>16</v>
      </c>
      <c r="I11" s="11"/>
    </row>
    <row r="12" spans="1:10" ht="17.45" customHeight="1" x14ac:dyDescent="0.2">
      <c r="A12" s="53"/>
    </row>
    <row r="13" spans="1:10" ht="17.45" customHeight="1" x14ac:dyDescent="0.2">
      <c r="A13" s="53"/>
    </row>
    <row r="14" spans="1:10" ht="17.45" customHeight="1" x14ac:dyDescent="0.2">
      <c r="A14" s="53"/>
    </row>
    <row r="15" spans="1:10" ht="17.45" customHeight="1" x14ac:dyDescent="0.2">
      <c r="A15" s="117" t="s">
        <v>18</v>
      </c>
    </row>
    <row r="16" spans="1:10" ht="17.45" customHeight="1" x14ac:dyDescent="0.2">
      <c r="A16" s="117"/>
    </row>
    <row r="17" spans="1:16" ht="17.45" customHeight="1" x14ac:dyDescent="0.2">
      <c r="A17" s="52"/>
    </row>
    <row r="18" spans="1:16" ht="17.45" customHeight="1" x14ac:dyDescent="0.2">
      <c r="A18" s="49"/>
    </row>
    <row r="19" spans="1:16" ht="17.45" customHeight="1" x14ac:dyDescent="0.2">
      <c r="A19" s="49"/>
    </row>
    <row r="20" spans="1:16" ht="17.45" customHeight="1" x14ac:dyDescent="0.2">
      <c r="A20" s="49"/>
    </row>
    <row r="21" spans="1:16" ht="17.45" customHeight="1" x14ac:dyDescent="0.3">
      <c r="A21" s="49"/>
      <c r="K21" s="26"/>
    </row>
    <row r="22" spans="1:16" ht="17.45" customHeight="1" x14ac:dyDescent="0.3">
      <c r="A22" s="49"/>
      <c r="K22" s="7"/>
      <c r="M22" s="7"/>
      <c r="N22" s="7"/>
      <c r="O22" s="7"/>
      <c r="P22" s="7"/>
    </row>
    <row r="23" spans="1:16" ht="17.45" customHeight="1" x14ac:dyDescent="0.3">
      <c r="A23" s="49"/>
      <c r="K23" s="26"/>
      <c r="M23" s="7"/>
      <c r="N23" s="7"/>
      <c r="O23" s="7"/>
      <c r="P23" s="7"/>
    </row>
    <row r="24" spans="1:16" ht="17.45" customHeight="1" x14ac:dyDescent="0.3">
      <c r="A24" s="49"/>
      <c r="K24" s="7"/>
      <c r="M24" s="7"/>
      <c r="N24" s="7"/>
      <c r="O24" s="7"/>
      <c r="P24" s="7"/>
    </row>
    <row r="25" spans="1:16" ht="17.45" customHeight="1" x14ac:dyDescent="0.3">
      <c r="A25" s="49"/>
      <c r="K25" s="7"/>
      <c r="M25" s="7"/>
      <c r="N25" s="7"/>
      <c r="O25" s="7"/>
      <c r="P25" s="7"/>
    </row>
    <row r="26" spans="1:16" ht="17.45" customHeight="1" x14ac:dyDescent="0.3">
      <c r="A26" s="49"/>
      <c r="K26" s="7"/>
      <c r="M26" s="7"/>
      <c r="N26" s="7"/>
      <c r="O26" s="7"/>
      <c r="P26" s="7"/>
    </row>
    <row r="27" spans="1:16" ht="17.45" customHeight="1" x14ac:dyDescent="0.3">
      <c r="A27" s="49"/>
      <c r="K27" s="7"/>
      <c r="M27" s="7"/>
      <c r="N27" s="7"/>
      <c r="O27" s="7"/>
      <c r="P27" s="7"/>
    </row>
    <row r="28" spans="1:16" ht="17.45" customHeight="1" x14ac:dyDescent="0.3">
      <c r="A28" s="50"/>
      <c r="M28" s="7"/>
      <c r="N28" s="7"/>
      <c r="O28" s="7"/>
      <c r="P28" s="7"/>
    </row>
    <row r="29" spans="1:16" ht="17.45" customHeight="1" x14ac:dyDescent="0.2">
      <c r="A29" s="50"/>
    </row>
    <row r="30" spans="1:16" ht="17.45" customHeight="1" x14ac:dyDescent="0.2">
      <c r="A30" s="50"/>
    </row>
    <row r="31" spans="1:16" ht="17.45" customHeight="1" x14ac:dyDescent="0.2">
      <c r="A31" s="50"/>
    </row>
    <row r="32" spans="1:16" ht="17.45" customHeight="1" x14ac:dyDescent="0.2">
      <c r="A32" s="50"/>
    </row>
    <row r="33" spans="1:1" ht="17.45" customHeight="1" x14ac:dyDescent="0.2">
      <c r="A33" s="50"/>
    </row>
    <row r="34" spans="1:1" ht="17.45" customHeight="1" x14ac:dyDescent="0.2">
      <c r="A34" s="50"/>
    </row>
    <row r="35" spans="1:1" ht="17.45" customHeight="1" x14ac:dyDescent="0.2">
      <c r="A35" s="50"/>
    </row>
    <row r="36" spans="1:1" ht="17.45" customHeight="1" x14ac:dyDescent="0.2">
      <c r="A36" s="50"/>
    </row>
    <row r="37" spans="1:1" ht="17.45" customHeight="1" x14ac:dyDescent="0.2">
      <c r="A37" s="50"/>
    </row>
    <row r="38" spans="1:1" ht="17.45" customHeight="1" x14ac:dyDescent="0.2">
      <c r="A38" s="50"/>
    </row>
    <row r="39" spans="1:1" ht="17.45" customHeight="1" x14ac:dyDescent="0.2">
      <c r="A39" s="50"/>
    </row>
    <row r="40" spans="1:1" ht="17.45" customHeight="1" x14ac:dyDescent="0.2">
      <c r="A40" s="50"/>
    </row>
    <row r="41" spans="1:1" ht="17.45" customHeight="1" x14ac:dyDescent="0.2">
      <c r="A41" s="50"/>
    </row>
    <row r="42" spans="1:1" ht="17.45" customHeight="1" x14ac:dyDescent="0.2">
      <c r="A42" s="50"/>
    </row>
    <row r="43" spans="1:1" ht="17.45" customHeight="1" x14ac:dyDescent="0.2">
      <c r="A43" s="50"/>
    </row>
    <row r="44" spans="1:1" ht="17.45" customHeight="1" x14ac:dyDescent="0.2">
      <c r="A44" s="50"/>
    </row>
    <row r="45" spans="1:1" ht="17.45" customHeight="1" x14ac:dyDescent="0.2">
      <c r="A45" s="50"/>
    </row>
  </sheetData>
  <sheetProtection algorithmName="SHA-512" hashValue="/f8DlnucvFKAP6+hA3MlMjz8JtHgpVNRNyTmHpMg8ZkNdIGO4/3W3IwFainhrD31bdWMiF9ccrJBvvy7EfMNLQ==" saltValue="4/2nvFbA4kUoP4DpqV9HkA==" spinCount="100000" sheet="1" autoFilter="0"/>
  <mergeCells count="4">
    <mergeCell ref="A15:A16"/>
    <mergeCell ref="A1:A4"/>
    <mergeCell ref="A5:A6"/>
    <mergeCell ref="C2:J3"/>
  </mergeCells>
  <phoneticPr fontId="13" type="noConversion"/>
  <hyperlinks>
    <hyperlink ref="A15:A16" location="CONTACTO!A1" display="Contacto" xr:uid="{00000000-0004-0000-0100-000000000000}"/>
    <hyperlink ref="A5:A6" location="MENU!A1" display="M e n ú" xr:uid="{00000000-0004-0000-0100-000001000000}"/>
    <hyperlink ref="A8" location="'INGRESOS Y EGRESOS'!A1" display="Ingresos y Egresos" xr:uid="{00000000-0004-0000-0100-000008000000}"/>
    <hyperlink ref="A7" location="DATOS!A1" display="Datos de la Empresa" xr:uid="{00000000-0004-0000-0100-000009000000}"/>
    <hyperlink ref="A10" location="TARIFAS!A1" display="Tablas y Tarifas de ISR" xr:uid="{CAADE806-6D1D-48D4-8A44-46978F1BC8CD}"/>
    <hyperlink ref="A9" location="IMPUESTOS!A1" display="Impuestos" xr:uid="{0F8A1461-FD8C-4BEE-8115-E5013ED481FE}"/>
    <hyperlink ref="A1:A4" location="MENU!A1" display="PROGRAMA REGIMEN SIMPLIFICADO DE CONFIANZA" xr:uid="{87258389-FBCE-4C1E-A13D-EB1417CCF21D}"/>
  </hyperlinks>
  <printOptions horizontalCentered="1"/>
  <pageMargins left="0.78740157480314965" right="0.78740157480314965" top="0.98425196850393704" bottom="0.98425196850393704" header="0" footer="0"/>
  <pageSetup scale="63" orientation="landscape" r:id="rId1"/>
  <headerFooter alignWithMargins="0">
    <oddHeader>&amp;R&amp;"Calibri"&amp;10&amp;K000000 Confidencial&amp;1#_x000D_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6"/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8.7109375" style="11" customWidth="1"/>
    <col min="5" max="5" width="40.7109375" style="11" customWidth="1"/>
    <col min="6" max="6" width="12.28515625" style="17" customWidth="1"/>
    <col min="7" max="7" width="4.7109375" style="17" customWidth="1"/>
    <col min="8" max="12" width="12.28515625" style="17" customWidth="1"/>
    <col min="13" max="13" width="0.85546875" style="17" customWidth="1"/>
    <col min="14" max="17" width="11.7109375" style="17" customWidth="1"/>
    <col min="18" max="18" width="10.7109375" style="11" customWidth="1"/>
    <col min="19" max="19" width="30.7109375" style="11" customWidth="1"/>
    <col min="20" max="20" width="11.7109375" style="11" customWidth="1"/>
    <col min="21" max="23" width="10.7109375" style="11" customWidth="1"/>
    <col min="24" max="25" width="11.7109375" style="11" customWidth="1"/>
    <col min="26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F1" s="29"/>
      <c r="J1" s="161" t="s">
        <v>90</v>
      </c>
      <c r="K1" s="161"/>
      <c r="L1" s="161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</row>
    <row r="3" spans="1:17" ht="17.45" customHeight="1" x14ac:dyDescent="0.2">
      <c r="A3" s="118"/>
      <c r="C3" s="18"/>
    </row>
    <row r="4" spans="1:17" ht="17.45" customHeight="1" x14ac:dyDescent="0.3">
      <c r="A4" s="119"/>
      <c r="C4" s="46" t="s">
        <v>68</v>
      </c>
      <c r="J4" s="162" t="str">
        <f>"MARZO "&amp;DATOS!$E$10</f>
        <v>MARZO 2023</v>
      </c>
      <c r="K4" s="162"/>
      <c r="L4" s="162"/>
      <c r="M4" s="35"/>
      <c r="N4" s="34"/>
      <c r="O4" s="34"/>
      <c r="P4" s="34"/>
      <c r="Q4" s="34"/>
    </row>
    <row r="5" spans="1:17" ht="17.45" customHeight="1" x14ac:dyDescent="0.2">
      <c r="A5" s="120" t="s">
        <v>1</v>
      </c>
      <c r="C5" s="18"/>
    </row>
    <row r="6" spans="1:17" ht="17.45" customHeight="1" x14ac:dyDescent="0.2">
      <c r="A6" s="120"/>
      <c r="C6" s="143" t="s">
        <v>69</v>
      </c>
      <c r="D6" s="143" t="s">
        <v>70</v>
      </c>
      <c r="E6" s="143" t="s">
        <v>71</v>
      </c>
      <c r="F6" s="158" t="s">
        <v>72</v>
      </c>
      <c r="G6" s="143" t="s">
        <v>73</v>
      </c>
      <c r="H6" s="143" t="s">
        <v>52</v>
      </c>
      <c r="I6" s="143" t="s">
        <v>74</v>
      </c>
      <c r="J6" s="158" t="s">
        <v>75</v>
      </c>
      <c r="K6" s="158" t="s">
        <v>76</v>
      </c>
      <c r="L6" s="143" t="s">
        <v>77</v>
      </c>
      <c r="N6" s="158" t="s">
        <v>78</v>
      </c>
      <c r="O6" s="158" t="s">
        <v>79</v>
      </c>
      <c r="P6" s="158" t="s">
        <v>80</v>
      </c>
      <c r="Q6" s="158" t="s">
        <v>81</v>
      </c>
    </row>
    <row r="7" spans="1:17" ht="17.45" customHeight="1" x14ac:dyDescent="0.2">
      <c r="A7" s="53" t="s">
        <v>5</v>
      </c>
      <c r="C7" s="143"/>
      <c r="D7" s="143"/>
      <c r="E7" s="143"/>
      <c r="F7" s="158"/>
      <c r="G7" s="143"/>
      <c r="H7" s="160"/>
      <c r="I7" s="160"/>
      <c r="J7" s="158"/>
      <c r="K7" s="158"/>
      <c r="L7" s="160"/>
      <c r="N7" s="159"/>
      <c r="O7" s="159"/>
      <c r="P7" s="159"/>
      <c r="Q7" s="159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22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164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SUM(F9:F9)</f>
        <v>0</v>
      </c>
      <c r="G10" s="70"/>
      <c r="H10" s="70">
        <f>SUM(H9:H9)</f>
        <v>0</v>
      </c>
      <c r="I10" s="70">
        <f>SUM(I9:I9)</f>
        <v>0</v>
      </c>
      <c r="J10" s="70">
        <f>SUM(J9:J9)</f>
        <v>0</v>
      </c>
      <c r="K10" s="70">
        <f>SUM(K9:K9)</f>
        <v>0</v>
      </c>
      <c r="L10" s="70">
        <f>SUM(L9:L9)</f>
        <v>0</v>
      </c>
      <c r="N10" s="70">
        <f>SUM(N9:N9)</f>
        <v>0</v>
      </c>
      <c r="O10" s="70">
        <f>SUM(O9:O9)</f>
        <v>0</v>
      </c>
      <c r="P10" s="70">
        <f>SUM(P9:P9)</f>
        <v>0</v>
      </c>
      <c r="Q10" s="70">
        <f>SUM(Q9:Q9)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'ING-FEB'!F11+'ING-MAR'!F9</f>
        <v>0</v>
      </c>
      <c r="G11" s="69"/>
      <c r="H11" s="69">
        <f>'ING-FEB'!H11+'ING-MAR'!H9</f>
        <v>0</v>
      </c>
      <c r="I11" s="69">
        <f>'ING-FEB'!I11+'ING-MAR'!I9</f>
        <v>0</v>
      </c>
      <c r="J11" s="69">
        <f>'ING-FEB'!J11+'ING-MAR'!J9</f>
        <v>0</v>
      </c>
      <c r="K11" s="69">
        <f>'ING-FEB'!K11+'ING-MAR'!K9</f>
        <v>0</v>
      </c>
      <c r="L11" s="69">
        <f>F11+H11+I11-J11-K11</f>
        <v>0</v>
      </c>
      <c r="N11" s="69">
        <f>'ING-FEB'!N11+'ING-MAR'!N9</f>
        <v>0</v>
      </c>
      <c r="O11" s="69">
        <f>'ING-FEB'!O11+'ING-MAR'!O9</f>
        <v>0</v>
      </c>
      <c r="P11" s="69">
        <f>'ING-FEB'!P11+'ING-MAR'!P9</f>
        <v>0</v>
      </c>
      <c r="Q11" s="69">
        <f>'ING-FEB'!Q11+'ING-MAR'!Q9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22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99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4"/>
      <c r="N15" s="82" t="str">
        <f>IF($G15="E",F15,"")</f>
        <v/>
      </c>
      <c r="O15" s="82">
        <f t="shared" ref="O15:O78" si="0">IF($G15=0%,F15,"")</f>
        <v>0</v>
      </c>
      <c r="P15" s="82" t="str">
        <f>IF(OR($G15=8%,$G15=11%),$H15/$G15,"")</f>
        <v/>
      </c>
      <c r="Q15" s="82" t="str">
        <f t="shared" ref="Q15:Q80" si="1">IF(OR($G15=15%,$G15=16%),$H15/$G15,"")</f>
        <v/>
      </c>
    </row>
    <row r="16" spans="1:17" ht="17.45" customHeight="1" x14ac:dyDescent="0.2">
      <c r="A16" s="117"/>
      <c r="C16" s="99"/>
      <c r="D16" s="100"/>
      <c r="E16" s="90"/>
      <c r="F16" s="90"/>
      <c r="G16" s="101"/>
      <c r="H16" s="90"/>
      <c r="I16" s="90"/>
      <c r="J16" s="90"/>
      <c r="K16" s="90"/>
      <c r="L16" s="82" t="str">
        <f t="shared" ref="L16:L79" si="2">IF(F16&amp;H16&amp;I16&amp;J16&amp;K16="","",F16+H16+I16-J16-K16)</f>
        <v/>
      </c>
      <c r="M16" s="14"/>
      <c r="N16" s="82" t="str">
        <f t="shared" ref="N16:N79" si="3">IF($G16="E",F16,"")</f>
        <v/>
      </c>
      <c r="O16" s="82">
        <f t="shared" si="0"/>
        <v>0</v>
      </c>
      <c r="P16" s="82" t="str">
        <f t="shared" ref="P16:P79" si="4">IF(OR($G16=8%,$G16=11%),$H16/$G16,"")</f>
        <v/>
      </c>
      <c r="Q16" s="82" t="str">
        <f t="shared" si="1"/>
        <v/>
      </c>
    </row>
    <row r="17" spans="1:17" ht="17.45" customHeight="1" x14ac:dyDescent="0.2">
      <c r="A17" s="49"/>
      <c r="C17" s="99"/>
      <c r="D17" s="100"/>
      <c r="E17" s="90"/>
      <c r="F17" s="90"/>
      <c r="G17" s="101"/>
      <c r="H17" s="90"/>
      <c r="I17" s="90"/>
      <c r="J17" s="90"/>
      <c r="K17" s="90"/>
      <c r="L17" s="82" t="str">
        <f t="shared" si="2"/>
        <v/>
      </c>
      <c r="M17" s="14"/>
      <c r="N17" s="82" t="str">
        <f t="shared" si="3"/>
        <v/>
      </c>
      <c r="O17" s="82">
        <f t="shared" si="0"/>
        <v>0</v>
      </c>
      <c r="P17" s="82" t="str">
        <f t="shared" si="4"/>
        <v/>
      </c>
      <c r="Q17" s="82" t="str">
        <f t="shared" si="1"/>
        <v/>
      </c>
    </row>
    <row r="18" spans="1:17" ht="17.45" customHeight="1" x14ac:dyDescent="0.2">
      <c r="A18" s="49"/>
      <c r="C18" s="99"/>
      <c r="D18" s="100"/>
      <c r="E18" s="90"/>
      <c r="F18" s="90"/>
      <c r="G18" s="101"/>
      <c r="H18" s="90"/>
      <c r="I18" s="90"/>
      <c r="J18" s="90"/>
      <c r="K18" s="90"/>
      <c r="L18" s="82" t="str">
        <f t="shared" si="2"/>
        <v/>
      </c>
      <c r="M18" s="14"/>
      <c r="N18" s="82" t="str">
        <f t="shared" si="3"/>
        <v/>
      </c>
      <c r="O18" s="82">
        <f t="shared" si="0"/>
        <v>0</v>
      </c>
      <c r="P18" s="82" t="str">
        <f t="shared" si="4"/>
        <v/>
      </c>
      <c r="Q18" s="82" t="str">
        <f t="shared" si="1"/>
        <v/>
      </c>
    </row>
    <row r="19" spans="1:17" ht="17.45" customHeight="1" x14ac:dyDescent="0.2">
      <c r="A19" s="49"/>
      <c r="C19" s="99"/>
      <c r="D19" s="100"/>
      <c r="E19" s="90"/>
      <c r="F19" s="90"/>
      <c r="G19" s="101"/>
      <c r="H19" s="90"/>
      <c r="I19" s="90"/>
      <c r="J19" s="90"/>
      <c r="K19" s="90"/>
      <c r="L19" s="82" t="str">
        <f t="shared" si="2"/>
        <v/>
      </c>
      <c r="M19" s="14"/>
      <c r="N19" s="82" t="str">
        <f t="shared" si="3"/>
        <v/>
      </c>
      <c r="O19" s="82">
        <f t="shared" si="0"/>
        <v>0</v>
      </c>
      <c r="P19" s="82" t="str">
        <f t="shared" si="4"/>
        <v/>
      </c>
      <c r="Q19" s="82" t="str">
        <f t="shared" si="1"/>
        <v/>
      </c>
    </row>
    <row r="20" spans="1:17" ht="17.45" customHeight="1" x14ac:dyDescent="0.2">
      <c r="A20" s="49"/>
      <c r="C20" s="99"/>
      <c r="D20" s="100"/>
      <c r="E20" s="90"/>
      <c r="F20" s="90"/>
      <c r="G20" s="101"/>
      <c r="H20" s="90"/>
      <c r="I20" s="90"/>
      <c r="J20" s="90"/>
      <c r="K20" s="90"/>
      <c r="L20" s="82" t="str">
        <f t="shared" si="2"/>
        <v/>
      </c>
      <c r="M20" s="14"/>
      <c r="N20" s="82" t="str">
        <f t="shared" si="3"/>
        <v/>
      </c>
      <c r="O20" s="82">
        <f t="shared" si="0"/>
        <v>0</v>
      </c>
      <c r="P20" s="82" t="str">
        <f t="shared" si="4"/>
        <v/>
      </c>
      <c r="Q20" s="82" t="str">
        <f t="shared" si="1"/>
        <v/>
      </c>
    </row>
    <row r="21" spans="1:17" ht="17.45" customHeight="1" x14ac:dyDescent="0.2">
      <c r="A21" s="49"/>
      <c r="C21" s="99"/>
      <c r="D21" s="100"/>
      <c r="E21" s="90"/>
      <c r="F21" s="90"/>
      <c r="G21" s="101"/>
      <c r="H21" s="90"/>
      <c r="I21" s="90"/>
      <c r="J21" s="90"/>
      <c r="K21" s="90"/>
      <c r="L21" s="82" t="str">
        <f t="shared" si="2"/>
        <v/>
      </c>
      <c r="M21" s="14"/>
      <c r="N21" s="82" t="str">
        <f t="shared" si="3"/>
        <v/>
      </c>
      <c r="O21" s="82">
        <f t="shared" si="0"/>
        <v>0</v>
      </c>
      <c r="P21" s="82" t="str">
        <f t="shared" si="4"/>
        <v/>
      </c>
      <c r="Q21" s="82" t="str">
        <f t="shared" si="1"/>
        <v/>
      </c>
    </row>
    <row r="22" spans="1:17" ht="17.45" customHeight="1" x14ac:dyDescent="0.2">
      <c r="A22" s="49"/>
      <c r="C22" s="99"/>
      <c r="D22" s="100"/>
      <c r="E22" s="90"/>
      <c r="F22" s="90"/>
      <c r="G22" s="101"/>
      <c r="H22" s="90"/>
      <c r="I22" s="90"/>
      <c r="J22" s="90"/>
      <c r="K22" s="90"/>
      <c r="L22" s="82" t="str">
        <f t="shared" si="2"/>
        <v/>
      </c>
      <c r="M22" s="14"/>
      <c r="N22" s="82" t="str">
        <f t="shared" si="3"/>
        <v/>
      </c>
      <c r="O22" s="82">
        <f t="shared" si="0"/>
        <v>0</v>
      </c>
      <c r="P22" s="82" t="str">
        <f t="shared" si="4"/>
        <v/>
      </c>
      <c r="Q22" s="82" t="str">
        <f t="shared" si="1"/>
        <v/>
      </c>
    </row>
    <row r="23" spans="1:17" ht="17.45" customHeight="1" x14ac:dyDescent="0.2">
      <c r="A23" s="49"/>
      <c r="C23" s="99"/>
      <c r="D23" s="100"/>
      <c r="E23" s="90"/>
      <c r="F23" s="90"/>
      <c r="G23" s="101"/>
      <c r="H23" s="90"/>
      <c r="I23" s="90"/>
      <c r="J23" s="90"/>
      <c r="K23" s="90"/>
      <c r="L23" s="82" t="str">
        <f t="shared" si="2"/>
        <v/>
      </c>
      <c r="M23" s="14"/>
      <c r="N23" s="82" t="str">
        <f t="shared" si="3"/>
        <v/>
      </c>
      <c r="O23" s="82">
        <f t="shared" si="0"/>
        <v>0</v>
      </c>
      <c r="P23" s="82" t="str">
        <f t="shared" si="4"/>
        <v/>
      </c>
      <c r="Q23" s="82" t="str">
        <f t="shared" si="1"/>
        <v/>
      </c>
    </row>
    <row r="24" spans="1:17" ht="17.45" customHeight="1" x14ac:dyDescent="0.2">
      <c r="A24" s="49"/>
      <c r="C24" s="99"/>
      <c r="D24" s="100"/>
      <c r="E24" s="90"/>
      <c r="F24" s="90"/>
      <c r="G24" s="101"/>
      <c r="H24" s="90"/>
      <c r="I24" s="90"/>
      <c r="J24" s="90"/>
      <c r="K24" s="90"/>
      <c r="L24" s="82" t="str">
        <f t="shared" si="2"/>
        <v/>
      </c>
      <c r="M24" s="14"/>
      <c r="N24" s="82" t="str">
        <f t="shared" si="3"/>
        <v/>
      </c>
      <c r="O24" s="82">
        <f t="shared" si="0"/>
        <v>0</v>
      </c>
      <c r="P24" s="82" t="str">
        <f t="shared" si="4"/>
        <v/>
      </c>
      <c r="Q24" s="82" t="str">
        <f t="shared" si="1"/>
        <v/>
      </c>
    </row>
    <row r="25" spans="1:17" ht="17.45" customHeight="1" x14ac:dyDescent="0.2">
      <c r="A25" s="49"/>
      <c r="C25" s="99"/>
      <c r="D25" s="100"/>
      <c r="E25" s="90"/>
      <c r="F25" s="90"/>
      <c r="G25" s="101"/>
      <c r="H25" s="90"/>
      <c r="I25" s="90"/>
      <c r="J25" s="90"/>
      <c r="K25" s="90"/>
      <c r="L25" s="82" t="str">
        <f t="shared" si="2"/>
        <v/>
      </c>
      <c r="M25" s="14"/>
      <c r="N25" s="82" t="str">
        <f t="shared" si="3"/>
        <v/>
      </c>
      <c r="O25" s="82">
        <f t="shared" si="0"/>
        <v>0</v>
      </c>
      <c r="P25" s="82" t="str">
        <f t="shared" si="4"/>
        <v/>
      </c>
      <c r="Q25" s="82" t="str">
        <f t="shared" si="1"/>
        <v/>
      </c>
    </row>
    <row r="26" spans="1:17" ht="17.45" customHeight="1" x14ac:dyDescent="0.2">
      <c r="A26" s="50"/>
      <c r="C26" s="99"/>
      <c r="D26" s="100"/>
      <c r="E26" s="90"/>
      <c r="F26" s="90"/>
      <c r="G26" s="101"/>
      <c r="H26" s="90"/>
      <c r="I26" s="90"/>
      <c r="J26" s="90"/>
      <c r="K26" s="90"/>
      <c r="L26" s="82" t="str">
        <f t="shared" si="2"/>
        <v/>
      </c>
      <c r="M26" s="14"/>
      <c r="N26" s="82" t="str">
        <f t="shared" si="3"/>
        <v/>
      </c>
      <c r="O26" s="82">
        <f t="shared" si="0"/>
        <v>0</v>
      </c>
      <c r="P26" s="82" t="str">
        <f t="shared" si="4"/>
        <v/>
      </c>
      <c r="Q26" s="82" t="str">
        <f t="shared" si="1"/>
        <v/>
      </c>
    </row>
    <row r="27" spans="1:17" ht="17.45" customHeight="1" x14ac:dyDescent="0.2">
      <c r="A27" s="50"/>
      <c r="C27" s="99"/>
      <c r="D27" s="100"/>
      <c r="E27" s="90"/>
      <c r="F27" s="90"/>
      <c r="G27" s="101"/>
      <c r="H27" s="90"/>
      <c r="I27" s="90"/>
      <c r="J27" s="90"/>
      <c r="K27" s="90"/>
      <c r="L27" s="82" t="str">
        <f t="shared" si="2"/>
        <v/>
      </c>
      <c r="M27" s="14"/>
      <c r="N27" s="82" t="str">
        <f t="shared" si="3"/>
        <v/>
      </c>
      <c r="O27" s="82">
        <f t="shared" si="0"/>
        <v>0</v>
      </c>
      <c r="P27" s="82" t="str">
        <f t="shared" si="4"/>
        <v/>
      </c>
      <c r="Q27" s="82" t="str">
        <f t="shared" si="1"/>
        <v/>
      </c>
    </row>
    <row r="28" spans="1:17" ht="17.45" customHeight="1" x14ac:dyDescent="0.2">
      <c r="A28" s="50"/>
      <c r="C28" s="99"/>
      <c r="D28" s="100"/>
      <c r="E28" s="90"/>
      <c r="F28" s="90"/>
      <c r="G28" s="101"/>
      <c r="H28" s="90"/>
      <c r="I28" s="90"/>
      <c r="J28" s="90"/>
      <c r="K28" s="90"/>
      <c r="L28" s="82" t="str">
        <f t="shared" si="2"/>
        <v/>
      </c>
      <c r="M28" s="14"/>
      <c r="N28" s="82" t="str">
        <f t="shared" si="3"/>
        <v/>
      </c>
      <c r="O28" s="82">
        <f t="shared" si="0"/>
        <v>0</v>
      </c>
      <c r="P28" s="82" t="str">
        <f t="shared" si="4"/>
        <v/>
      </c>
      <c r="Q28" s="82" t="str">
        <f t="shared" si="1"/>
        <v/>
      </c>
    </row>
    <row r="29" spans="1:17" ht="17.45" customHeight="1" x14ac:dyDescent="0.2">
      <c r="A29" s="50"/>
      <c r="C29" s="99"/>
      <c r="D29" s="100"/>
      <c r="E29" s="90"/>
      <c r="F29" s="90"/>
      <c r="G29" s="101"/>
      <c r="H29" s="90"/>
      <c r="I29" s="90"/>
      <c r="J29" s="90"/>
      <c r="K29" s="90"/>
      <c r="L29" s="82" t="str">
        <f t="shared" si="2"/>
        <v/>
      </c>
      <c r="M29" s="14"/>
      <c r="N29" s="82" t="str">
        <f t="shared" si="3"/>
        <v/>
      </c>
      <c r="O29" s="82">
        <f t="shared" si="0"/>
        <v>0</v>
      </c>
      <c r="P29" s="82" t="str">
        <f t="shared" si="4"/>
        <v/>
      </c>
      <c r="Q29" s="82" t="str">
        <f t="shared" si="1"/>
        <v/>
      </c>
    </row>
    <row r="30" spans="1:17" ht="17.45" customHeight="1" x14ac:dyDescent="0.2">
      <c r="A30" s="50"/>
      <c r="C30" s="99"/>
      <c r="D30" s="100"/>
      <c r="E30" s="90"/>
      <c r="F30" s="90"/>
      <c r="G30" s="101"/>
      <c r="H30" s="90"/>
      <c r="I30" s="90"/>
      <c r="J30" s="90"/>
      <c r="K30" s="90"/>
      <c r="L30" s="82" t="str">
        <f t="shared" si="2"/>
        <v/>
      </c>
      <c r="M30" s="14"/>
      <c r="N30" s="82" t="str">
        <f t="shared" si="3"/>
        <v/>
      </c>
      <c r="O30" s="82">
        <f t="shared" si="0"/>
        <v>0</v>
      </c>
      <c r="P30" s="82" t="str">
        <f t="shared" si="4"/>
        <v/>
      </c>
      <c r="Q30" s="82" t="str">
        <f t="shared" si="1"/>
        <v/>
      </c>
    </row>
    <row r="31" spans="1:17" ht="17.45" customHeight="1" x14ac:dyDescent="0.2">
      <c r="A31" s="50"/>
      <c r="C31" s="99"/>
      <c r="D31" s="100"/>
      <c r="E31" s="90"/>
      <c r="F31" s="90"/>
      <c r="G31" s="101"/>
      <c r="H31" s="90"/>
      <c r="I31" s="90"/>
      <c r="J31" s="90"/>
      <c r="K31" s="90"/>
      <c r="L31" s="82" t="str">
        <f t="shared" si="2"/>
        <v/>
      </c>
      <c r="M31" s="14"/>
      <c r="N31" s="82" t="str">
        <f t="shared" si="3"/>
        <v/>
      </c>
      <c r="O31" s="82">
        <f t="shared" si="0"/>
        <v>0</v>
      </c>
      <c r="P31" s="82" t="str">
        <f t="shared" si="4"/>
        <v/>
      </c>
      <c r="Q31" s="82" t="str">
        <f t="shared" si="1"/>
        <v/>
      </c>
    </row>
    <row r="32" spans="1:17" ht="17.45" customHeight="1" x14ac:dyDescent="0.2">
      <c r="A32" s="50"/>
      <c r="C32" s="99"/>
      <c r="D32" s="100"/>
      <c r="E32" s="90"/>
      <c r="F32" s="90"/>
      <c r="G32" s="101"/>
      <c r="H32" s="90"/>
      <c r="I32" s="90"/>
      <c r="J32" s="90"/>
      <c r="K32" s="90"/>
      <c r="L32" s="82" t="str">
        <f t="shared" si="2"/>
        <v/>
      </c>
      <c r="M32" s="14"/>
      <c r="N32" s="82" t="str">
        <f t="shared" si="3"/>
        <v/>
      </c>
      <c r="O32" s="82">
        <f t="shared" si="0"/>
        <v>0</v>
      </c>
      <c r="P32" s="82" t="str">
        <f t="shared" si="4"/>
        <v/>
      </c>
      <c r="Q32" s="82" t="str">
        <f t="shared" si="1"/>
        <v/>
      </c>
    </row>
    <row r="33" spans="1:17" ht="17.45" customHeight="1" x14ac:dyDescent="0.2">
      <c r="A33" s="50"/>
      <c r="C33" s="99"/>
      <c r="D33" s="100"/>
      <c r="E33" s="90"/>
      <c r="F33" s="90"/>
      <c r="G33" s="101"/>
      <c r="H33" s="90"/>
      <c r="I33" s="90"/>
      <c r="J33" s="90"/>
      <c r="K33" s="90"/>
      <c r="L33" s="82" t="str">
        <f t="shared" si="2"/>
        <v/>
      </c>
      <c r="M33" s="14"/>
      <c r="N33" s="82" t="str">
        <f t="shared" si="3"/>
        <v/>
      </c>
      <c r="O33" s="82">
        <f t="shared" si="0"/>
        <v>0</v>
      </c>
      <c r="P33" s="82" t="str">
        <f t="shared" si="4"/>
        <v/>
      </c>
      <c r="Q33" s="82" t="str">
        <f t="shared" si="1"/>
        <v/>
      </c>
    </row>
    <row r="34" spans="1:17" ht="17.45" customHeight="1" x14ac:dyDescent="0.2">
      <c r="A34" s="50"/>
      <c r="C34" s="99"/>
      <c r="D34" s="100"/>
      <c r="E34" s="90"/>
      <c r="F34" s="90"/>
      <c r="G34" s="101"/>
      <c r="H34" s="90"/>
      <c r="I34" s="90"/>
      <c r="J34" s="90"/>
      <c r="K34" s="90"/>
      <c r="L34" s="82" t="str">
        <f t="shared" si="2"/>
        <v/>
      </c>
      <c r="M34" s="14"/>
      <c r="N34" s="82" t="str">
        <f t="shared" si="3"/>
        <v/>
      </c>
      <c r="O34" s="82">
        <f t="shared" si="0"/>
        <v>0</v>
      </c>
      <c r="P34" s="82" t="str">
        <f t="shared" si="4"/>
        <v/>
      </c>
      <c r="Q34" s="82" t="str">
        <f t="shared" si="1"/>
        <v/>
      </c>
    </row>
    <row r="35" spans="1:17" ht="17.45" customHeight="1" x14ac:dyDescent="0.2">
      <c r="A35" s="50"/>
      <c r="C35" s="99"/>
      <c r="D35" s="100"/>
      <c r="E35" s="90"/>
      <c r="F35" s="90"/>
      <c r="G35" s="101"/>
      <c r="H35" s="90"/>
      <c r="I35" s="90"/>
      <c r="J35" s="90"/>
      <c r="K35" s="90"/>
      <c r="L35" s="82" t="str">
        <f t="shared" si="2"/>
        <v/>
      </c>
      <c r="M35" s="14"/>
      <c r="N35" s="82" t="str">
        <f t="shared" si="3"/>
        <v/>
      </c>
      <c r="O35" s="82">
        <f t="shared" si="0"/>
        <v>0</v>
      </c>
      <c r="P35" s="82" t="str">
        <f t="shared" si="4"/>
        <v/>
      </c>
      <c r="Q35" s="82" t="str">
        <f t="shared" si="1"/>
        <v/>
      </c>
    </row>
    <row r="36" spans="1:17" ht="17.45" customHeight="1" x14ac:dyDescent="0.2">
      <c r="A36" s="50"/>
      <c r="C36" s="99"/>
      <c r="D36" s="100"/>
      <c r="E36" s="90"/>
      <c r="F36" s="90"/>
      <c r="G36" s="101"/>
      <c r="H36" s="90"/>
      <c r="I36" s="90"/>
      <c r="J36" s="90"/>
      <c r="K36" s="90"/>
      <c r="L36" s="82" t="str">
        <f t="shared" si="2"/>
        <v/>
      </c>
      <c r="M36" s="14"/>
      <c r="N36" s="82" t="str">
        <f t="shared" si="3"/>
        <v/>
      </c>
      <c r="O36" s="82">
        <f t="shared" si="0"/>
        <v>0</v>
      </c>
      <c r="P36" s="82" t="str">
        <f t="shared" si="4"/>
        <v/>
      </c>
      <c r="Q36" s="82" t="str">
        <f t="shared" si="1"/>
        <v/>
      </c>
    </row>
    <row r="37" spans="1:17" ht="17.45" customHeight="1" x14ac:dyDescent="0.2">
      <c r="A37" s="50"/>
      <c r="C37" s="99"/>
      <c r="D37" s="100"/>
      <c r="E37" s="90"/>
      <c r="F37" s="90"/>
      <c r="G37" s="101"/>
      <c r="H37" s="90"/>
      <c r="I37" s="90"/>
      <c r="J37" s="90"/>
      <c r="K37" s="90"/>
      <c r="L37" s="82" t="str">
        <f t="shared" si="2"/>
        <v/>
      </c>
      <c r="M37" s="14"/>
      <c r="N37" s="82" t="str">
        <f t="shared" si="3"/>
        <v/>
      </c>
      <c r="O37" s="82">
        <f t="shared" si="0"/>
        <v>0</v>
      </c>
      <c r="P37" s="82" t="str">
        <f t="shared" si="4"/>
        <v/>
      </c>
      <c r="Q37" s="82" t="str">
        <f t="shared" si="1"/>
        <v/>
      </c>
    </row>
    <row r="38" spans="1:17" ht="17.45" customHeight="1" x14ac:dyDescent="0.2">
      <c r="A38" s="50"/>
      <c r="C38" s="99"/>
      <c r="D38" s="100"/>
      <c r="E38" s="90"/>
      <c r="F38" s="90"/>
      <c r="G38" s="101"/>
      <c r="H38" s="90"/>
      <c r="I38" s="90"/>
      <c r="J38" s="90"/>
      <c r="K38" s="90"/>
      <c r="L38" s="82" t="str">
        <f t="shared" si="2"/>
        <v/>
      </c>
      <c r="M38" s="14"/>
      <c r="N38" s="82" t="str">
        <f t="shared" si="3"/>
        <v/>
      </c>
      <c r="O38" s="82">
        <f t="shared" si="0"/>
        <v>0</v>
      </c>
      <c r="P38" s="82" t="str">
        <f t="shared" si="4"/>
        <v/>
      </c>
      <c r="Q38" s="82" t="str">
        <f t="shared" si="1"/>
        <v/>
      </c>
    </row>
    <row r="39" spans="1:17" ht="17.45" customHeight="1" x14ac:dyDescent="0.2">
      <c r="A39" s="50"/>
      <c r="C39" s="99"/>
      <c r="D39" s="100"/>
      <c r="E39" s="90"/>
      <c r="F39" s="90"/>
      <c r="G39" s="101"/>
      <c r="H39" s="90"/>
      <c r="I39" s="90"/>
      <c r="J39" s="90"/>
      <c r="K39" s="90"/>
      <c r="L39" s="82" t="str">
        <f t="shared" si="2"/>
        <v/>
      </c>
      <c r="M39" s="14"/>
      <c r="N39" s="82" t="str">
        <f t="shared" si="3"/>
        <v/>
      </c>
      <c r="O39" s="82">
        <f t="shared" si="0"/>
        <v>0</v>
      </c>
      <c r="P39" s="82" t="str">
        <f t="shared" si="4"/>
        <v/>
      </c>
      <c r="Q39" s="82" t="str">
        <f t="shared" si="1"/>
        <v/>
      </c>
    </row>
    <row r="40" spans="1:17" ht="17.45" customHeight="1" x14ac:dyDescent="0.2">
      <c r="A40" s="50"/>
      <c r="C40" s="99"/>
      <c r="D40" s="100"/>
      <c r="E40" s="90"/>
      <c r="F40" s="90"/>
      <c r="G40" s="101"/>
      <c r="H40" s="90"/>
      <c r="I40" s="90"/>
      <c r="J40" s="90"/>
      <c r="K40" s="90"/>
      <c r="L40" s="82" t="str">
        <f t="shared" si="2"/>
        <v/>
      </c>
      <c r="M40" s="14"/>
      <c r="N40" s="82" t="str">
        <f t="shared" si="3"/>
        <v/>
      </c>
      <c r="O40" s="82">
        <f t="shared" si="0"/>
        <v>0</v>
      </c>
      <c r="P40" s="82" t="str">
        <f t="shared" si="4"/>
        <v/>
      </c>
      <c r="Q40" s="82" t="str">
        <f t="shared" si="1"/>
        <v/>
      </c>
    </row>
    <row r="41" spans="1:17" ht="17.45" customHeight="1" x14ac:dyDescent="0.2">
      <c r="A41" s="50"/>
      <c r="C41" s="99"/>
      <c r="D41" s="100"/>
      <c r="E41" s="90"/>
      <c r="F41" s="90"/>
      <c r="G41" s="101"/>
      <c r="H41" s="90"/>
      <c r="I41" s="90"/>
      <c r="J41" s="90"/>
      <c r="K41" s="90"/>
      <c r="L41" s="82" t="str">
        <f t="shared" si="2"/>
        <v/>
      </c>
      <c r="M41" s="14"/>
      <c r="N41" s="82" t="str">
        <f t="shared" si="3"/>
        <v/>
      </c>
      <c r="O41" s="82">
        <f t="shared" si="0"/>
        <v>0</v>
      </c>
      <c r="P41" s="82" t="str">
        <f t="shared" si="4"/>
        <v/>
      </c>
      <c r="Q41" s="82" t="str">
        <f t="shared" si="1"/>
        <v/>
      </c>
    </row>
    <row r="42" spans="1:17" ht="17.45" customHeight="1" x14ac:dyDescent="0.2">
      <c r="A42" s="50"/>
      <c r="C42" s="99"/>
      <c r="D42" s="100"/>
      <c r="E42" s="90"/>
      <c r="F42" s="90"/>
      <c r="G42" s="101"/>
      <c r="H42" s="90"/>
      <c r="I42" s="90"/>
      <c r="J42" s="90"/>
      <c r="K42" s="90"/>
      <c r="L42" s="82" t="str">
        <f t="shared" si="2"/>
        <v/>
      </c>
      <c r="M42" s="14"/>
      <c r="N42" s="82" t="str">
        <f t="shared" si="3"/>
        <v/>
      </c>
      <c r="O42" s="82">
        <f t="shared" si="0"/>
        <v>0</v>
      </c>
      <c r="P42" s="82" t="str">
        <f t="shared" si="4"/>
        <v/>
      </c>
      <c r="Q42" s="82" t="str">
        <f t="shared" si="1"/>
        <v/>
      </c>
    </row>
    <row r="43" spans="1:17" ht="17.45" customHeight="1" x14ac:dyDescent="0.2">
      <c r="A43" s="50"/>
      <c r="C43" s="99"/>
      <c r="D43" s="100"/>
      <c r="E43" s="90"/>
      <c r="F43" s="90"/>
      <c r="G43" s="101"/>
      <c r="H43" s="90"/>
      <c r="I43" s="90"/>
      <c r="J43" s="90"/>
      <c r="K43" s="90"/>
      <c r="L43" s="82" t="str">
        <f t="shared" si="2"/>
        <v/>
      </c>
      <c r="M43" s="14"/>
      <c r="N43" s="82" t="str">
        <f t="shared" si="3"/>
        <v/>
      </c>
      <c r="O43" s="82">
        <f t="shared" si="0"/>
        <v>0</v>
      </c>
      <c r="P43" s="82" t="str">
        <f t="shared" si="4"/>
        <v/>
      </c>
      <c r="Q43" s="82" t="str">
        <f t="shared" si="1"/>
        <v/>
      </c>
    </row>
    <row r="44" spans="1:17" ht="17.45" customHeight="1" x14ac:dyDescent="0.2">
      <c r="C44" s="99"/>
      <c r="D44" s="100"/>
      <c r="E44" s="90"/>
      <c r="F44" s="90"/>
      <c r="G44" s="101"/>
      <c r="H44" s="90"/>
      <c r="I44" s="90"/>
      <c r="J44" s="90"/>
      <c r="K44" s="90"/>
      <c r="L44" s="82" t="str">
        <f t="shared" si="2"/>
        <v/>
      </c>
      <c r="M44" s="14"/>
      <c r="N44" s="82" t="str">
        <f t="shared" si="3"/>
        <v/>
      </c>
      <c r="O44" s="82">
        <f t="shared" si="0"/>
        <v>0</v>
      </c>
      <c r="P44" s="82" t="str">
        <f t="shared" si="4"/>
        <v/>
      </c>
      <c r="Q44" s="82" t="str">
        <f t="shared" si="1"/>
        <v/>
      </c>
    </row>
    <row r="45" spans="1:17" ht="17.45" customHeight="1" x14ac:dyDescent="0.2">
      <c r="C45" s="99"/>
      <c r="D45" s="100"/>
      <c r="E45" s="90"/>
      <c r="F45" s="90"/>
      <c r="G45" s="101"/>
      <c r="H45" s="90"/>
      <c r="I45" s="90"/>
      <c r="J45" s="90"/>
      <c r="K45" s="90"/>
      <c r="L45" s="82" t="str">
        <f t="shared" si="2"/>
        <v/>
      </c>
      <c r="M45" s="14"/>
      <c r="N45" s="82" t="str">
        <f t="shared" si="3"/>
        <v/>
      </c>
      <c r="O45" s="82">
        <f t="shared" si="0"/>
        <v>0</v>
      </c>
      <c r="P45" s="82" t="str">
        <f t="shared" si="4"/>
        <v/>
      </c>
      <c r="Q45" s="82" t="str">
        <f t="shared" si="1"/>
        <v/>
      </c>
    </row>
    <row r="46" spans="1:17" ht="17.45" customHeight="1" x14ac:dyDescent="0.2">
      <c r="C46" s="99"/>
      <c r="D46" s="100"/>
      <c r="E46" s="90"/>
      <c r="F46" s="90"/>
      <c r="G46" s="101"/>
      <c r="H46" s="90"/>
      <c r="I46" s="90"/>
      <c r="J46" s="90"/>
      <c r="K46" s="90"/>
      <c r="L46" s="82" t="str">
        <f t="shared" si="2"/>
        <v/>
      </c>
      <c r="M46" s="14"/>
      <c r="N46" s="82" t="str">
        <f t="shared" si="3"/>
        <v/>
      </c>
      <c r="O46" s="82">
        <f t="shared" si="0"/>
        <v>0</v>
      </c>
      <c r="P46" s="82" t="str">
        <f t="shared" si="4"/>
        <v/>
      </c>
      <c r="Q46" s="82" t="str">
        <f t="shared" si="1"/>
        <v/>
      </c>
    </row>
    <row r="47" spans="1:17" ht="17.45" customHeight="1" x14ac:dyDescent="0.2">
      <c r="C47" s="99"/>
      <c r="D47" s="100"/>
      <c r="E47" s="90"/>
      <c r="F47" s="90"/>
      <c r="G47" s="101"/>
      <c r="H47" s="90"/>
      <c r="I47" s="90"/>
      <c r="J47" s="90"/>
      <c r="K47" s="90"/>
      <c r="L47" s="82" t="str">
        <f t="shared" si="2"/>
        <v/>
      </c>
      <c r="M47" s="14"/>
      <c r="N47" s="82" t="str">
        <f t="shared" si="3"/>
        <v/>
      </c>
      <c r="O47" s="82">
        <f t="shared" si="0"/>
        <v>0</v>
      </c>
      <c r="P47" s="82" t="str">
        <f t="shared" si="4"/>
        <v/>
      </c>
      <c r="Q47" s="82" t="str">
        <f t="shared" si="1"/>
        <v/>
      </c>
    </row>
    <row r="48" spans="1:17" ht="17.45" customHeight="1" x14ac:dyDescent="0.2">
      <c r="C48" s="99"/>
      <c r="D48" s="100"/>
      <c r="E48" s="90"/>
      <c r="F48" s="90"/>
      <c r="G48" s="101"/>
      <c r="H48" s="90"/>
      <c r="I48" s="90"/>
      <c r="J48" s="90"/>
      <c r="K48" s="90"/>
      <c r="L48" s="82" t="str">
        <f t="shared" si="2"/>
        <v/>
      </c>
      <c r="M48" s="14"/>
      <c r="N48" s="82" t="str">
        <f t="shared" si="3"/>
        <v/>
      </c>
      <c r="O48" s="82">
        <f t="shared" si="0"/>
        <v>0</v>
      </c>
      <c r="P48" s="82" t="str">
        <f t="shared" si="4"/>
        <v/>
      </c>
      <c r="Q48" s="82" t="str">
        <f t="shared" si="1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2"/>
        <v/>
      </c>
      <c r="M49" s="14"/>
      <c r="N49" s="82" t="str">
        <f t="shared" si="3"/>
        <v/>
      </c>
      <c r="O49" s="82">
        <f t="shared" si="0"/>
        <v>0</v>
      </c>
      <c r="P49" s="82" t="str">
        <f t="shared" si="4"/>
        <v/>
      </c>
      <c r="Q49" s="82" t="str">
        <f t="shared" si="1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2"/>
        <v/>
      </c>
      <c r="M50" s="14"/>
      <c r="N50" s="82" t="str">
        <f t="shared" si="3"/>
        <v/>
      </c>
      <c r="O50" s="82">
        <f t="shared" si="0"/>
        <v>0</v>
      </c>
      <c r="P50" s="82" t="str">
        <f t="shared" si="4"/>
        <v/>
      </c>
      <c r="Q50" s="82" t="str">
        <f t="shared" si="1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2"/>
        <v/>
      </c>
      <c r="M51" s="14"/>
      <c r="N51" s="82" t="str">
        <f t="shared" si="3"/>
        <v/>
      </c>
      <c r="O51" s="82">
        <f t="shared" si="0"/>
        <v>0</v>
      </c>
      <c r="P51" s="82" t="str">
        <f t="shared" si="4"/>
        <v/>
      </c>
      <c r="Q51" s="82" t="str">
        <f t="shared" si="1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2"/>
        <v/>
      </c>
      <c r="M52" s="14"/>
      <c r="N52" s="82" t="str">
        <f t="shared" si="3"/>
        <v/>
      </c>
      <c r="O52" s="82">
        <f t="shared" si="0"/>
        <v>0</v>
      </c>
      <c r="P52" s="82" t="str">
        <f t="shared" si="4"/>
        <v/>
      </c>
      <c r="Q52" s="82" t="str">
        <f t="shared" si="1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2"/>
        <v/>
      </c>
      <c r="M53" s="14"/>
      <c r="N53" s="82" t="str">
        <f t="shared" si="3"/>
        <v/>
      </c>
      <c r="O53" s="82">
        <f t="shared" si="0"/>
        <v>0</v>
      </c>
      <c r="P53" s="82" t="str">
        <f t="shared" si="4"/>
        <v/>
      </c>
      <c r="Q53" s="82" t="str">
        <f t="shared" si="1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2"/>
        <v/>
      </c>
      <c r="M54" s="14"/>
      <c r="N54" s="82" t="str">
        <f t="shared" si="3"/>
        <v/>
      </c>
      <c r="O54" s="82">
        <f t="shared" si="0"/>
        <v>0</v>
      </c>
      <c r="P54" s="82" t="str">
        <f t="shared" si="4"/>
        <v/>
      </c>
      <c r="Q54" s="82" t="str">
        <f t="shared" si="1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2"/>
        <v/>
      </c>
      <c r="N55" s="82" t="str">
        <f t="shared" si="3"/>
        <v/>
      </c>
      <c r="O55" s="82">
        <f t="shared" si="0"/>
        <v>0</v>
      </c>
      <c r="P55" s="82" t="str">
        <f t="shared" si="4"/>
        <v/>
      </c>
      <c r="Q55" s="82" t="str">
        <f t="shared" si="1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2"/>
        <v/>
      </c>
      <c r="N56" s="82" t="str">
        <f t="shared" si="3"/>
        <v/>
      </c>
      <c r="O56" s="82">
        <f t="shared" si="0"/>
        <v>0</v>
      </c>
      <c r="P56" s="82" t="str">
        <f t="shared" si="4"/>
        <v/>
      </c>
      <c r="Q56" s="82" t="str">
        <f t="shared" si="1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2"/>
        <v/>
      </c>
      <c r="N57" s="82" t="str">
        <f t="shared" si="3"/>
        <v/>
      </c>
      <c r="O57" s="82">
        <f t="shared" si="0"/>
        <v>0</v>
      </c>
      <c r="P57" s="82" t="str">
        <f t="shared" si="4"/>
        <v/>
      </c>
      <c r="Q57" s="82" t="str">
        <f t="shared" si="1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2"/>
        <v/>
      </c>
      <c r="N58" s="82" t="str">
        <f t="shared" si="3"/>
        <v/>
      </c>
      <c r="O58" s="82">
        <f t="shared" si="0"/>
        <v>0</v>
      </c>
      <c r="P58" s="82" t="str">
        <f t="shared" si="4"/>
        <v/>
      </c>
      <c r="Q58" s="82" t="str">
        <f t="shared" si="1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2"/>
        <v/>
      </c>
      <c r="N59" s="82" t="str">
        <f t="shared" si="3"/>
        <v/>
      </c>
      <c r="O59" s="82">
        <f t="shared" si="0"/>
        <v>0</v>
      </c>
      <c r="P59" s="82" t="str">
        <f t="shared" si="4"/>
        <v/>
      </c>
      <c r="Q59" s="82" t="str">
        <f t="shared" si="1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2"/>
        <v/>
      </c>
      <c r="N60" s="82" t="str">
        <f t="shared" si="3"/>
        <v/>
      </c>
      <c r="O60" s="82">
        <f t="shared" si="0"/>
        <v>0</v>
      </c>
      <c r="P60" s="82" t="str">
        <f t="shared" si="4"/>
        <v/>
      </c>
      <c r="Q60" s="82" t="str">
        <f t="shared" si="1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2"/>
        <v/>
      </c>
      <c r="N61" s="82" t="str">
        <f t="shared" si="3"/>
        <v/>
      </c>
      <c r="O61" s="82">
        <f t="shared" si="0"/>
        <v>0</v>
      </c>
      <c r="P61" s="82" t="str">
        <f t="shared" si="4"/>
        <v/>
      </c>
      <c r="Q61" s="82" t="str">
        <f t="shared" si="1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2"/>
        <v/>
      </c>
      <c r="N62" s="82" t="str">
        <f t="shared" si="3"/>
        <v/>
      </c>
      <c r="O62" s="82">
        <f t="shared" si="0"/>
        <v>0</v>
      </c>
      <c r="P62" s="82" t="str">
        <f t="shared" si="4"/>
        <v/>
      </c>
      <c r="Q62" s="82" t="str">
        <f t="shared" si="1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2"/>
        <v/>
      </c>
      <c r="N63" s="82" t="str">
        <f t="shared" si="3"/>
        <v/>
      </c>
      <c r="O63" s="82">
        <f t="shared" si="0"/>
        <v>0</v>
      </c>
      <c r="P63" s="82" t="str">
        <f t="shared" si="4"/>
        <v/>
      </c>
      <c r="Q63" s="82" t="str">
        <f t="shared" si="1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2"/>
        <v/>
      </c>
      <c r="N64" s="82" t="str">
        <f t="shared" si="3"/>
        <v/>
      </c>
      <c r="O64" s="82">
        <f t="shared" si="0"/>
        <v>0</v>
      </c>
      <c r="P64" s="82" t="str">
        <f t="shared" si="4"/>
        <v/>
      </c>
      <c r="Q64" s="82" t="str">
        <f t="shared" si="1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2"/>
        <v/>
      </c>
      <c r="N65" s="82" t="str">
        <f t="shared" si="3"/>
        <v/>
      </c>
      <c r="O65" s="82">
        <f t="shared" si="0"/>
        <v>0</v>
      </c>
      <c r="P65" s="82" t="str">
        <f t="shared" si="4"/>
        <v/>
      </c>
      <c r="Q65" s="82" t="str">
        <f t="shared" si="1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2"/>
        <v/>
      </c>
      <c r="N66" s="82" t="str">
        <f t="shared" si="3"/>
        <v/>
      </c>
      <c r="O66" s="82">
        <f t="shared" si="0"/>
        <v>0</v>
      </c>
      <c r="P66" s="82" t="str">
        <f t="shared" si="4"/>
        <v/>
      </c>
      <c r="Q66" s="82" t="str">
        <f t="shared" si="1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2"/>
        <v/>
      </c>
      <c r="N67" s="82" t="str">
        <f t="shared" si="3"/>
        <v/>
      </c>
      <c r="O67" s="82">
        <f t="shared" si="0"/>
        <v>0</v>
      </c>
      <c r="P67" s="82" t="str">
        <f t="shared" si="4"/>
        <v/>
      </c>
      <c r="Q67" s="82" t="str">
        <f t="shared" si="1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2"/>
        <v/>
      </c>
      <c r="N68" s="82" t="str">
        <f t="shared" si="3"/>
        <v/>
      </c>
      <c r="O68" s="82">
        <f t="shared" si="0"/>
        <v>0</v>
      </c>
      <c r="P68" s="82" t="str">
        <f t="shared" si="4"/>
        <v/>
      </c>
      <c r="Q68" s="82" t="str">
        <f t="shared" si="1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2"/>
        <v/>
      </c>
      <c r="N69" s="82" t="str">
        <f t="shared" si="3"/>
        <v/>
      </c>
      <c r="O69" s="82">
        <f t="shared" si="0"/>
        <v>0</v>
      </c>
      <c r="P69" s="82" t="str">
        <f t="shared" si="4"/>
        <v/>
      </c>
      <c r="Q69" s="82" t="str">
        <f t="shared" si="1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2"/>
        <v/>
      </c>
      <c r="N70" s="82" t="str">
        <f t="shared" si="3"/>
        <v/>
      </c>
      <c r="O70" s="82">
        <f t="shared" si="0"/>
        <v>0</v>
      </c>
      <c r="P70" s="82" t="str">
        <f t="shared" si="4"/>
        <v/>
      </c>
      <c r="Q70" s="82" t="str">
        <f t="shared" si="1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2"/>
        <v/>
      </c>
      <c r="N71" s="82" t="str">
        <f t="shared" si="3"/>
        <v/>
      </c>
      <c r="O71" s="82">
        <f t="shared" si="0"/>
        <v>0</v>
      </c>
      <c r="P71" s="82" t="str">
        <f t="shared" si="4"/>
        <v/>
      </c>
      <c r="Q71" s="82" t="str">
        <f t="shared" si="1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2"/>
        <v/>
      </c>
      <c r="N72" s="82" t="str">
        <f t="shared" si="3"/>
        <v/>
      </c>
      <c r="O72" s="82">
        <f t="shared" si="0"/>
        <v>0</v>
      </c>
      <c r="P72" s="82" t="str">
        <f t="shared" si="4"/>
        <v/>
      </c>
      <c r="Q72" s="82" t="str">
        <f t="shared" si="1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2"/>
        <v/>
      </c>
      <c r="N73" s="82" t="str">
        <f t="shared" si="3"/>
        <v/>
      </c>
      <c r="O73" s="82">
        <f t="shared" si="0"/>
        <v>0</v>
      </c>
      <c r="P73" s="82" t="str">
        <f t="shared" si="4"/>
        <v/>
      </c>
      <c r="Q73" s="82" t="str">
        <f t="shared" si="1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2"/>
        <v/>
      </c>
      <c r="N74" s="82" t="str">
        <f t="shared" si="3"/>
        <v/>
      </c>
      <c r="O74" s="82">
        <f t="shared" si="0"/>
        <v>0</v>
      </c>
      <c r="P74" s="82" t="str">
        <f t="shared" si="4"/>
        <v/>
      </c>
      <c r="Q74" s="82" t="str">
        <f t="shared" si="1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2"/>
        <v/>
      </c>
      <c r="N75" s="82" t="str">
        <f t="shared" si="3"/>
        <v/>
      </c>
      <c r="O75" s="82">
        <f t="shared" si="0"/>
        <v>0</v>
      </c>
      <c r="P75" s="82" t="str">
        <f t="shared" si="4"/>
        <v/>
      </c>
      <c r="Q75" s="82" t="str">
        <f t="shared" si="1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2"/>
        <v/>
      </c>
      <c r="N76" s="82" t="str">
        <f t="shared" si="3"/>
        <v/>
      </c>
      <c r="O76" s="82">
        <f t="shared" si="0"/>
        <v>0</v>
      </c>
      <c r="P76" s="82" t="str">
        <f t="shared" si="4"/>
        <v/>
      </c>
      <c r="Q76" s="82" t="str">
        <f t="shared" si="1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2"/>
        <v/>
      </c>
      <c r="N77" s="82" t="str">
        <f t="shared" si="3"/>
        <v/>
      </c>
      <c r="O77" s="82">
        <f t="shared" si="0"/>
        <v>0</v>
      </c>
      <c r="P77" s="82" t="str">
        <f t="shared" si="4"/>
        <v/>
      </c>
      <c r="Q77" s="82" t="str">
        <f t="shared" si="1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2"/>
        <v/>
      </c>
      <c r="N78" s="82" t="str">
        <f t="shared" si="3"/>
        <v/>
      </c>
      <c r="O78" s="82">
        <f t="shared" si="0"/>
        <v>0</v>
      </c>
      <c r="P78" s="82" t="str">
        <f t="shared" si="4"/>
        <v/>
      </c>
      <c r="Q78" s="82" t="str">
        <f t="shared" si="1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2"/>
        <v/>
      </c>
      <c r="N79" s="82" t="str">
        <f t="shared" si="3"/>
        <v/>
      </c>
      <c r="O79" s="82">
        <f t="shared" ref="O79:O142" si="5">IF($G79=0%,F79,"")</f>
        <v>0</v>
      </c>
      <c r="P79" s="82" t="str">
        <f t="shared" si="4"/>
        <v/>
      </c>
      <c r="Q79" s="82" t="str">
        <f t="shared" si="1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6">IF(F80&amp;H80&amp;I80&amp;J80&amp;K80="","",F80+H80+I80-J80-K80)</f>
        <v/>
      </c>
      <c r="N80" s="82" t="str">
        <f t="shared" ref="N80:N143" si="7">IF($G80="E",F80,"")</f>
        <v/>
      </c>
      <c r="O80" s="82">
        <f t="shared" si="5"/>
        <v>0</v>
      </c>
      <c r="P80" s="82" t="str">
        <f t="shared" ref="P80:P143" si="8">IF(OR($G80=8%,$G80=11%),$H80/$G80,"")</f>
        <v/>
      </c>
      <c r="Q80" s="82" t="str">
        <f t="shared" si="1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6"/>
        <v/>
      </c>
      <c r="N81" s="82" t="str">
        <f t="shared" si="7"/>
        <v/>
      </c>
      <c r="O81" s="82">
        <f t="shared" si="5"/>
        <v>0</v>
      </c>
      <c r="P81" s="82" t="str">
        <f t="shared" si="8"/>
        <v/>
      </c>
      <c r="Q81" s="82" t="str">
        <f t="shared" ref="Q81:Q144" si="9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6"/>
        <v/>
      </c>
      <c r="N82" s="82" t="str">
        <f t="shared" si="7"/>
        <v/>
      </c>
      <c r="O82" s="82">
        <f t="shared" si="5"/>
        <v>0</v>
      </c>
      <c r="P82" s="82" t="str">
        <f t="shared" si="8"/>
        <v/>
      </c>
      <c r="Q82" s="82" t="str">
        <f t="shared" si="9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6"/>
        <v/>
      </c>
      <c r="N83" s="82" t="str">
        <f t="shared" si="7"/>
        <v/>
      </c>
      <c r="O83" s="82">
        <f t="shared" si="5"/>
        <v>0</v>
      </c>
      <c r="P83" s="82" t="str">
        <f t="shared" si="8"/>
        <v/>
      </c>
      <c r="Q83" s="82" t="str">
        <f t="shared" si="9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6"/>
        <v/>
      </c>
      <c r="N84" s="82" t="str">
        <f t="shared" si="7"/>
        <v/>
      </c>
      <c r="O84" s="82">
        <f t="shared" si="5"/>
        <v>0</v>
      </c>
      <c r="P84" s="82" t="str">
        <f t="shared" si="8"/>
        <v/>
      </c>
      <c r="Q84" s="82" t="str">
        <f t="shared" si="9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6"/>
        <v/>
      </c>
      <c r="N85" s="82" t="str">
        <f t="shared" si="7"/>
        <v/>
      </c>
      <c r="O85" s="82">
        <f t="shared" si="5"/>
        <v>0</v>
      </c>
      <c r="P85" s="82" t="str">
        <f t="shared" si="8"/>
        <v/>
      </c>
      <c r="Q85" s="82" t="str">
        <f t="shared" si="9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6"/>
        <v/>
      </c>
      <c r="N86" s="82" t="str">
        <f t="shared" si="7"/>
        <v/>
      </c>
      <c r="O86" s="82">
        <f t="shared" si="5"/>
        <v>0</v>
      </c>
      <c r="P86" s="82" t="str">
        <f t="shared" si="8"/>
        <v/>
      </c>
      <c r="Q86" s="82" t="str">
        <f t="shared" si="9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6"/>
        <v/>
      </c>
      <c r="N87" s="82" t="str">
        <f t="shared" si="7"/>
        <v/>
      </c>
      <c r="O87" s="82">
        <f t="shared" si="5"/>
        <v>0</v>
      </c>
      <c r="P87" s="82" t="str">
        <f t="shared" si="8"/>
        <v/>
      </c>
      <c r="Q87" s="82" t="str">
        <f t="shared" si="9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6"/>
        <v/>
      </c>
      <c r="N88" s="82" t="str">
        <f t="shared" si="7"/>
        <v/>
      </c>
      <c r="O88" s="82">
        <f t="shared" si="5"/>
        <v>0</v>
      </c>
      <c r="P88" s="82" t="str">
        <f t="shared" si="8"/>
        <v/>
      </c>
      <c r="Q88" s="82" t="str">
        <f t="shared" si="9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6"/>
        <v/>
      </c>
      <c r="N89" s="82" t="str">
        <f t="shared" si="7"/>
        <v/>
      </c>
      <c r="O89" s="82">
        <f t="shared" si="5"/>
        <v>0</v>
      </c>
      <c r="P89" s="82" t="str">
        <f t="shared" si="8"/>
        <v/>
      </c>
      <c r="Q89" s="82" t="str">
        <f t="shared" si="9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6"/>
        <v/>
      </c>
      <c r="N90" s="82" t="str">
        <f t="shared" si="7"/>
        <v/>
      </c>
      <c r="O90" s="82">
        <f t="shared" si="5"/>
        <v>0</v>
      </c>
      <c r="P90" s="82" t="str">
        <f t="shared" si="8"/>
        <v/>
      </c>
      <c r="Q90" s="82" t="str">
        <f t="shared" si="9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6"/>
        <v/>
      </c>
      <c r="N91" s="82" t="str">
        <f t="shared" si="7"/>
        <v/>
      </c>
      <c r="O91" s="82">
        <f t="shared" si="5"/>
        <v>0</v>
      </c>
      <c r="P91" s="82" t="str">
        <f t="shared" si="8"/>
        <v/>
      </c>
      <c r="Q91" s="82" t="str">
        <f t="shared" si="9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6"/>
        <v/>
      </c>
      <c r="N92" s="82" t="str">
        <f t="shared" si="7"/>
        <v/>
      </c>
      <c r="O92" s="82">
        <f t="shared" si="5"/>
        <v>0</v>
      </c>
      <c r="P92" s="82" t="str">
        <f t="shared" si="8"/>
        <v/>
      </c>
      <c r="Q92" s="82" t="str">
        <f t="shared" si="9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6"/>
        <v/>
      </c>
      <c r="N93" s="82" t="str">
        <f t="shared" si="7"/>
        <v/>
      </c>
      <c r="O93" s="82">
        <f t="shared" si="5"/>
        <v>0</v>
      </c>
      <c r="P93" s="82" t="str">
        <f t="shared" si="8"/>
        <v/>
      </c>
      <c r="Q93" s="82" t="str">
        <f t="shared" si="9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6"/>
        <v/>
      </c>
      <c r="N94" s="82" t="str">
        <f t="shared" si="7"/>
        <v/>
      </c>
      <c r="O94" s="82">
        <f t="shared" si="5"/>
        <v>0</v>
      </c>
      <c r="P94" s="82" t="str">
        <f t="shared" si="8"/>
        <v/>
      </c>
      <c r="Q94" s="82" t="str">
        <f t="shared" si="9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6"/>
        <v/>
      </c>
      <c r="N95" s="82" t="str">
        <f t="shared" si="7"/>
        <v/>
      </c>
      <c r="O95" s="82">
        <f t="shared" si="5"/>
        <v>0</v>
      </c>
      <c r="P95" s="82" t="str">
        <f t="shared" si="8"/>
        <v/>
      </c>
      <c r="Q95" s="82" t="str">
        <f t="shared" si="9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6"/>
        <v/>
      </c>
      <c r="N96" s="82" t="str">
        <f t="shared" si="7"/>
        <v/>
      </c>
      <c r="O96" s="82">
        <f t="shared" si="5"/>
        <v>0</v>
      </c>
      <c r="P96" s="82" t="str">
        <f t="shared" si="8"/>
        <v/>
      </c>
      <c r="Q96" s="82" t="str">
        <f t="shared" si="9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6"/>
        <v/>
      </c>
      <c r="N97" s="82" t="str">
        <f t="shared" si="7"/>
        <v/>
      </c>
      <c r="O97" s="82">
        <f t="shared" si="5"/>
        <v>0</v>
      </c>
      <c r="P97" s="82" t="str">
        <f t="shared" si="8"/>
        <v/>
      </c>
      <c r="Q97" s="82" t="str">
        <f t="shared" si="9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6"/>
        <v/>
      </c>
      <c r="N98" s="82" t="str">
        <f t="shared" si="7"/>
        <v/>
      </c>
      <c r="O98" s="82">
        <f t="shared" si="5"/>
        <v>0</v>
      </c>
      <c r="P98" s="82" t="str">
        <f t="shared" si="8"/>
        <v/>
      </c>
      <c r="Q98" s="82" t="str">
        <f t="shared" si="9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6"/>
        <v/>
      </c>
      <c r="N99" s="82" t="str">
        <f t="shared" si="7"/>
        <v/>
      </c>
      <c r="O99" s="82">
        <f t="shared" si="5"/>
        <v>0</v>
      </c>
      <c r="P99" s="82" t="str">
        <f t="shared" si="8"/>
        <v/>
      </c>
      <c r="Q99" s="82" t="str">
        <f t="shared" si="9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6"/>
        <v/>
      </c>
      <c r="N100" s="82" t="str">
        <f t="shared" si="7"/>
        <v/>
      </c>
      <c r="O100" s="82">
        <f t="shared" si="5"/>
        <v>0</v>
      </c>
      <c r="P100" s="82" t="str">
        <f t="shared" si="8"/>
        <v/>
      </c>
      <c r="Q100" s="82" t="str">
        <f t="shared" si="9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6"/>
        <v/>
      </c>
      <c r="N101" s="82" t="str">
        <f t="shared" si="7"/>
        <v/>
      </c>
      <c r="O101" s="82">
        <f t="shared" si="5"/>
        <v>0</v>
      </c>
      <c r="P101" s="82" t="str">
        <f t="shared" si="8"/>
        <v/>
      </c>
      <c r="Q101" s="82" t="str">
        <f t="shared" si="9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6"/>
        <v/>
      </c>
      <c r="N102" s="82" t="str">
        <f t="shared" si="7"/>
        <v/>
      </c>
      <c r="O102" s="82">
        <f t="shared" si="5"/>
        <v>0</v>
      </c>
      <c r="P102" s="82" t="str">
        <f t="shared" si="8"/>
        <v/>
      </c>
      <c r="Q102" s="82" t="str">
        <f t="shared" si="9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6"/>
        <v/>
      </c>
      <c r="N103" s="82" t="str">
        <f t="shared" si="7"/>
        <v/>
      </c>
      <c r="O103" s="82">
        <f t="shared" si="5"/>
        <v>0</v>
      </c>
      <c r="P103" s="82" t="str">
        <f t="shared" si="8"/>
        <v/>
      </c>
      <c r="Q103" s="82" t="str">
        <f t="shared" si="9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6"/>
        <v/>
      </c>
      <c r="N104" s="82" t="str">
        <f t="shared" si="7"/>
        <v/>
      </c>
      <c r="O104" s="82">
        <f t="shared" si="5"/>
        <v>0</v>
      </c>
      <c r="P104" s="82" t="str">
        <f t="shared" si="8"/>
        <v/>
      </c>
      <c r="Q104" s="82" t="str">
        <f t="shared" si="9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6"/>
        <v/>
      </c>
      <c r="N105" s="82" t="str">
        <f t="shared" si="7"/>
        <v/>
      </c>
      <c r="O105" s="82">
        <f t="shared" si="5"/>
        <v>0</v>
      </c>
      <c r="P105" s="82" t="str">
        <f t="shared" si="8"/>
        <v/>
      </c>
      <c r="Q105" s="82" t="str">
        <f t="shared" si="9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6"/>
        <v/>
      </c>
      <c r="N106" s="82" t="str">
        <f t="shared" si="7"/>
        <v/>
      </c>
      <c r="O106" s="82">
        <f t="shared" si="5"/>
        <v>0</v>
      </c>
      <c r="P106" s="82" t="str">
        <f t="shared" si="8"/>
        <v/>
      </c>
      <c r="Q106" s="82" t="str">
        <f t="shared" si="9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6"/>
        <v/>
      </c>
      <c r="N107" s="82" t="str">
        <f t="shared" si="7"/>
        <v/>
      </c>
      <c r="O107" s="82">
        <f t="shared" si="5"/>
        <v>0</v>
      </c>
      <c r="P107" s="82" t="str">
        <f t="shared" si="8"/>
        <v/>
      </c>
      <c r="Q107" s="82" t="str">
        <f t="shared" si="9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6"/>
        <v/>
      </c>
      <c r="N108" s="82" t="str">
        <f t="shared" si="7"/>
        <v/>
      </c>
      <c r="O108" s="82">
        <f t="shared" si="5"/>
        <v>0</v>
      </c>
      <c r="P108" s="82" t="str">
        <f t="shared" si="8"/>
        <v/>
      </c>
      <c r="Q108" s="82" t="str">
        <f t="shared" si="9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6"/>
        <v/>
      </c>
      <c r="N109" s="82" t="str">
        <f t="shared" si="7"/>
        <v/>
      </c>
      <c r="O109" s="82">
        <f t="shared" si="5"/>
        <v>0</v>
      </c>
      <c r="P109" s="82" t="str">
        <f t="shared" si="8"/>
        <v/>
      </c>
      <c r="Q109" s="82" t="str">
        <f t="shared" si="9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6"/>
        <v/>
      </c>
      <c r="N110" s="82" t="str">
        <f t="shared" si="7"/>
        <v/>
      </c>
      <c r="O110" s="82">
        <f t="shared" si="5"/>
        <v>0</v>
      </c>
      <c r="P110" s="82" t="str">
        <f t="shared" si="8"/>
        <v/>
      </c>
      <c r="Q110" s="82" t="str">
        <f t="shared" si="9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6"/>
        <v/>
      </c>
      <c r="N111" s="82" t="str">
        <f t="shared" si="7"/>
        <v/>
      </c>
      <c r="O111" s="82">
        <f t="shared" si="5"/>
        <v>0</v>
      </c>
      <c r="P111" s="82" t="str">
        <f t="shared" si="8"/>
        <v/>
      </c>
      <c r="Q111" s="82" t="str">
        <f t="shared" si="9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6"/>
        <v/>
      </c>
      <c r="N112" s="82" t="str">
        <f t="shared" si="7"/>
        <v/>
      </c>
      <c r="O112" s="82">
        <f t="shared" si="5"/>
        <v>0</v>
      </c>
      <c r="P112" s="82" t="str">
        <f t="shared" si="8"/>
        <v/>
      </c>
      <c r="Q112" s="82" t="str">
        <f t="shared" si="9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6"/>
        <v/>
      </c>
      <c r="N113" s="82" t="str">
        <f t="shared" si="7"/>
        <v/>
      </c>
      <c r="O113" s="82">
        <f t="shared" si="5"/>
        <v>0</v>
      </c>
      <c r="P113" s="82" t="str">
        <f t="shared" si="8"/>
        <v/>
      </c>
      <c r="Q113" s="82" t="str">
        <f t="shared" si="9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6"/>
        <v/>
      </c>
      <c r="N114" s="82" t="str">
        <f t="shared" si="7"/>
        <v/>
      </c>
      <c r="O114" s="82">
        <f t="shared" si="5"/>
        <v>0</v>
      </c>
      <c r="P114" s="82" t="str">
        <f t="shared" si="8"/>
        <v/>
      </c>
      <c r="Q114" s="82" t="str">
        <f t="shared" si="9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6"/>
        <v/>
      </c>
      <c r="N115" s="82" t="str">
        <f t="shared" si="7"/>
        <v/>
      </c>
      <c r="O115" s="82">
        <f t="shared" si="5"/>
        <v>0</v>
      </c>
      <c r="P115" s="82" t="str">
        <f t="shared" si="8"/>
        <v/>
      </c>
      <c r="Q115" s="82" t="str">
        <f t="shared" si="9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6"/>
        <v/>
      </c>
      <c r="N116" s="82" t="str">
        <f t="shared" si="7"/>
        <v/>
      </c>
      <c r="O116" s="82">
        <f t="shared" si="5"/>
        <v>0</v>
      </c>
      <c r="P116" s="82" t="str">
        <f t="shared" si="8"/>
        <v/>
      </c>
      <c r="Q116" s="82" t="str">
        <f t="shared" si="9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6"/>
        <v/>
      </c>
      <c r="N117" s="82" t="str">
        <f t="shared" si="7"/>
        <v/>
      </c>
      <c r="O117" s="82">
        <f t="shared" si="5"/>
        <v>0</v>
      </c>
      <c r="P117" s="82" t="str">
        <f t="shared" si="8"/>
        <v/>
      </c>
      <c r="Q117" s="82" t="str">
        <f t="shared" si="9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6"/>
        <v/>
      </c>
      <c r="N118" s="82" t="str">
        <f t="shared" si="7"/>
        <v/>
      </c>
      <c r="O118" s="82">
        <f t="shared" si="5"/>
        <v>0</v>
      </c>
      <c r="P118" s="82" t="str">
        <f t="shared" si="8"/>
        <v/>
      </c>
      <c r="Q118" s="82" t="str">
        <f t="shared" si="9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6"/>
        <v/>
      </c>
      <c r="N119" s="82" t="str">
        <f t="shared" si="7"/>
        <v/>
      </c>
      <c r="O119" s="82">
        <f t="shared" si="5"/>
        <v>0</v>
      </c>
      <c r="P119" s="82" t="str">
        <f t="shared" si="8"/>
        <v/>
      </c>
      <c r="Q119" s="82" t="str">
        <f t="shared" si="9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6"/>
        <v/>
      </c>
      <c r="N120" s="82" t="str">
        <f t="shared" si="7"/>
        <v/>
      </c>
      <c r="O120" s="82">
        <f t="shared" si="5"/>
        <v>0</v>
      </c>
      <c r="P120" s="82" t="str">
        <f t="shared" si="8"/>
        <v/>
      </c>
      <c r="Q120" s="82" t="str">
        <f t="shared" si="9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6"/>
        <v/>
      </c>
      <c r="N121" s="82" t="str">
        <f t="shared" si="7"/>
        <v/>
      </c>
      <c r="O121" s="82">
        <f t="shared" si="5"/>
        <v>0</v>
      </c>
      <c r="P121" s="82" t="str">
        <f t="shared" si="8"/>
        <v/>
      </c>
      <c r="Q121" s="82" t="str">
        <f t="shared" si="9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6"/>
        <v/>
      </c>
      <c r="N122" s="82" t="str">
        <f t="shared" si="7"/>
        <v/>
      </c>
      <c r="O122" s="82">
        <f t="shared" si="5"/>
        <v>0</v>
      </c>
      <c r="P122" s="82" t="str">
        <f t="shared" si="8"/>
        <v/>
      </c>
      <c r="Q122" s="82" t="str">
        <f t="shared" si="9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6"/>
        <v/>
      </c>
      <c r="N123" s="82" t="str">
        <f t="shared" si="7"/>
        <v/>
      </c>
      <c r="O123" s="82">
        <f t="shared" si="5"/>
        <v>0</v>
      </c>
      <c r="P123" s="82" t="str">
        <f t="shared" si="8"/>
        <v/>
      </c>
      <c r="Q123" s="82" t="str">
        <f t="shared" si="9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6"/>
        <v/>
      </c>
      <c r="N124" s="82" t="str">
        <f t="shared" si="7"/>
        <v/>
      </c>
      <c r="O124" s="82">
        <f t="shared" si="5"/>
        <v>0</v>
      </c>
      <c r="P124" s="82" t="str">
        <f t="shared" si="8"/>
        <v/>
      </c>
      <c r="Q124" s="82" t="str">
        <f t="shared" si="9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6"/>
        <v/>
      </c>
      <c r="N125" s="82" t="str">
        <f t="shared" si="7"/>
        <v/>
      </c>
      <c r="O125" s="82">
        <f t="shared" si="5"/>
        <v>0</v>
      </c>
      <c r="P125" s="82" t="str">
        <f t="shared" si="8"/>
        <v/>
      </c>
      <c r="Q125" s="82" t="str">
        <f t="shared" si="9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6"/>
        <v/>
      </c>
      <c r="N126" s="82" t="str">
        <f t="shared" si="7"/>
        <v/>
      </c>
      <c r="O126" s="82">
        <f t="shared" si="5"/>
        <v>0</v>
      </c>
      <c r="P126" s="82" t="str">
        <f t="shared" si="8"/>
        <v/>
      </c>
      <c r="Q126" s="82" t="str">
        <f t="shared" si="9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6"/>
        <v/>
      </c>
      <c r="N127" s="82" t="str">
        <f t="shared" si="7"/>
        <v/>
      </c>
      <c r="O127" s="82">
        <f t="shared" si="5"/>
        <v>0</v>
      </c>
      <c r="P127" s="82" t="str">
        <f t="shared" si="8"/>
        <v/>
      </c>
      <c r="Q127" s="82" t="str">
        <f t="shared" si="9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6"/>
        <v/>
      </c>
      <c r="N128" s="82" t="str">
        <f t="shared" si="7"/>
        <v/>
      </c>
      <c r="O128" s="82">
        <f t="shared" si="5"/>
        <v>0</v>
      </c>
      <c r="P128" s="82" t="str">
        <f t="shared" si="8"/>
        <v/>
      </c>
      <c r="Q128" s="82" t="str">
        <f t="shared" si="9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6"/>
        <v/>
      </c>
      <c r="N129" s="82" t="str">
        <f t="shared" si="7"/>
        <v/>
      </c>
      <c r="O129" s="82">
        <f t="shared" si="5"/>
        <v>0</v>
      </c>
      <c r="P129" s="82" t="str">
        <f t="shared" si="8"/>
        <v/>
      </c>
      <c r="Q129" s="82" t="str">
        <f t="shared" si="9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6"/>
        <v/>
      </c>
      <c r="N130" s="82" t="str">
        <f t="shared" si="7"/>
        <v/>
      </c>
      <c r="O130" s="82">
        <f t="shared" si="5"/>
        <v>0</v>
      </c>
      <c r="P130" s="82" t="str">
        <f t="shared" si="8"/>
        <v/>
      </c>
      <c r="Q130" s="82" t="str">
        <f t="shared" si="9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6"/>
        <v/>
      </c>
      <c r="N131" s="82" t="str">
        <f t="shared" si="7"/>
        <v/>
      </c>
      <c r="O131" s="82">
        <f t="shared" si="5"/>
        <v>0</v>
      </c>
      <c r="P131" s="82" t="str">
        <f t="shared" si="8"/>
        <v/>
      </c>
      <c r="Q131" s="82" t="str">
        <f t="shared" si="9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6"/>
        <v/>
      </c>
      <c r="N132" s="82" t="str">
        <f t="shared" si="7"/>
        <v/>
      </c>
      <c r="O132" s="82">
        <f t="shared" si="5"/>
        <v>0</v>
      </c>
      <c r="P132" s="82" t="str">
        <f t="shared" si="8"/>
        <v/>
      </c>
      <c r="Q132" s="82" t="str">
        <f t="shared" si="9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6"/>
        <v/>
      </c>
      <c r="N133" s="82" t="str">
        <f t="shared" si="7"/>
        <v/>
      </c>
      <c r="O133" s="82">
        <f t="shared" si="5"/>
        <v>0</v>
      </c>
      <c r="P133" s="82" t="str">
        <f t="shared" si="8"/>
        <v/>
      </c>
      <c r="Q133" s="82" t="str">
        <f t="shared" si="9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6"/>
        <v/>
      </c>
      <c r="N134" s="82" t="str">
        <f t="shared" si="7"/>
        <v/>
      </c>
      <c r="O134" s="82">
        <f t="shared" si="5"/>
        <v>0</v>
      </c>
      <c r="P134" s="82" t="str">
        <f t="shared" si="8"/>
        <v/>
      </c>
      <c r="Q134" s="82" t="str">
        <f t="shared" si="9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6"/>
        <v/>
      </c>
      <c r="N135" s="82" t="str">
        <f t="shared" si="7"/>
        <v/>
      </c>
      <c r="O135" s="82">
        <f t="shared" si="5"/>
        <v>0</v>
      </c>
      <c r="P135" s="82" t="str">
        <f t="shared" si="8"/>
        <v/>
      </c>
      <c r="Q135" s="82" t="str">
        <f t="shared" si="9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6"/>
        <v/>
      </c>
      <c r="N136" s="82" t="str">
        <f t="shared" si="7"/>
        <v/>
      </c>
      <c r="O136" s="82">
        <f t="shared" si="5"/>
        <v>0</v>
      </c>
      <c r="P136" s="82" t="str">
        <f t="shared" si="8"/>
        <v/>
      </c>
      <c r="Q136" s="82" t="str">
        <f t="shared" si="9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6"/>
        <v/>
      </c>
      <c r="N137" s="82" t="str">
        <f t="shared" si="7"/>
        <v/>
      </c>
      <c r="O137" s="82">
        <f t="shared" si="5"/>
        <v>0</v>
      </c>
      <c r="P137" s="82" t="str">
        <f t="shared" si="8"/>
        <v/>
      </c>
      <c r="Q137" s="82" t="str">
        <f t="shared" si="9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6"/>
        <v/>
      </c>
      <c r="N138" s="82" t="str">
        <f t="shared" si="7"/>
        <v/>
      </c>
      <c r="O138" s="82">
        <f t="shared" si="5"/>
        <v>0</v>
      </c>
      <c r="P138" s="82" t="str">
        <f t="shared" si="8"/>
        <v/>
      </c>
      <c r="Q138" s="82" t="str">
        <f t="shared" si="9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6"/>
        <v/>
      </c>
      <c r="N139" s="82" t="str">
        <f t="shared" si="7"/>
        <v/>
      </c>
      <c r="O139" s="82">
        <f t="shared" si="5"/>
        <v>0</v>
      </c>
      <c r="P139" s="82" t="str">
        <f t="shared" si="8"/>
        <v/>
      </c>
      <c r="Q139" s="82" t="str">
        <f t="shared" si="9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6"/>
        <v/>
      </c>
      <c r="N140" s="82" t="str">
        <f t="shared" si="7"/>
        <v/>
      </c>
      <c r="O140" s="82">
        <f t="shared" si="5"/>
        <v>0</v>
      </c>
      <c r="P140" s="82" t="str">
        <f t="shared" si="8"/>
        <v/>
      </c>
      <c r="Q140" s="82" t="str">
        <f t="shared" si="9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6"/>
        <v/>
      </c>
      <c r="N141" s="82" t="str">
        <f t="shared" si="7"/>
        <v/>
      </c>
      <c r="O141" s="82">
        <f t="shared" si="5"/>
        <v>0</v>
      </c>
      <c r="P141" s="82" t="str">
        <f t="shared" si="8"/>
        <v/>
      </c>
      <c r="Q141" s="82" t="str">
        <f t="shared" si="9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6"/>
        <v/>
      </c>
      <c r="N142" s="82" t="str">
        <f t="shared" si="7"/>
        <v/>
      </c>
      <c r="O142" s="82">
        <f t="shared" si="5"/>
        <v>0</v>
      </c>
      <c r="P142" s="82" t="str">
        <f t="shared" si="8"/>
        <v/>
      </c>
      <c r="Q142" s="82" t="str">
        <f t="shared" si="9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6"/>
        <v/>
      </c>
      <c r="N143" s="82" t="str">
        <f t="shared" si="7"/>
        <v/>
      </c>
      <c r="O143" s="82">
        <f t="shared" ref="O143:O206" si="10">IF($G143=0%,F143,"")</f>
        <v>0</v>
      </c>
      <c r="P143" s="82" t="str">
        <f t="shared" si="8"/>
        <v/>
      </c>
      <c r="Q143" s="82" t="str">
        <f t="shared" si="9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1">IF(F144&amp;H144&amp;I144&amp;J144&amp;K144="","",F144+H144+I144-J144-K144)</f>
        <v/>
      </c>
      <c r="N144" s="82" t="str">
        <f t="shared" ref="N144:N207" si="12">IF($G144="E",F144,"")</f>
        <v/>
      </c>
      <c r="O144" s="82">
        <f t="shared" si="10"/>
        <v>0</v>
      </c>
      <c r="P144" s="82" t="str">
        <f t="shared" ref="P144:P207" si="13">IF(OR($G144=8%,$G144=11%),$H144/$G144,"")</f>
        <v/>
      </c>
      <c r="Q144" s="82" t="str">
        <f t="shared" si="9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1"/>
        <v/>
      </c>
      <c r="N145" s="82" t="str">
        <f t="shared" si="12"/>
        <v/>
      </c>
      <c r="O145" s="82">
        <f t="shared" si="10"/>
        <v>0</v>
      </c>
      <c r="P145" s="82" t="str">
        <f t="shared" si="13"/>
        <v/>
      </c>
      <c r="Q145" s="82" t="str">
        <f t="shared" ref="Q145:Q208" si="14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1"/>
        <v/>
      </c>
      <c r="N146" s="82" t="str">
        <f t="shared" si="12"/>
        <v/>
      </c>
      <c r="O146" s="82">
        <f t="shared" si="10"/>
        <v>0</v>
      </c>
      <c r="P146" s="82" t="str">
        <f t="shared" si="13"/>
        <v/>
      </c>
      <c r="Q146" s="82" t="str">
        <f t="shared" si="14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1"/>
        <v/>
      </c>
      <c r="N147" s="82" t="str">
        <f t="shared" si="12"/>
        <v/>
      </c>
      <c r="O147" s="82">
        <f t="shared" si="10"/>
        <v>0</v>
      </c>
      <c r="P147" s="82" t="str">
        <f t="shared" si="13"/>
        <v/>
      </c>
      <c r="Q147" s="82" t="str">
        <f t="shared" si="14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1"/>
        <v/>
      </c>
      <c r="N148" s="82" t="str">
        <f t="shared" si="12"/>
        <v/>
      </c>
      <c r="O148" s="82">
        <f t="shared" si="10"/>
        <v>0</v>
      </c>
      <c r="P148" s="82" t="str">
        <f t="shared" si="13"/>
        <v/>
      </c>
      <c r="Q148" s="82" t="str">
        <f t="shared" si="14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1"/>
        <v/>
      </c>
      <c r="N149" s="82" t="str">
        <f t="shared" si="12"/>
        <v/>
      </c>
      <c r="O149" s="82">
        <f t="shared" si="10"/>
        <v>0</v>
      </c>
      <c r="P149" s="82" t="str">
        <f t="shared" si="13"/>
        <v/>
      </c>
      <c r="Q149" s="82" t="str">
        <f t="shared" si="14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1"/>
        <v/>
      </c>
      <c r="N150" s="82" t="str">
        <f t="shared" si="12"/>
        <v/>
      </c>
      <c r="O150" s="82">
        <f t="shared" si="10"/>
        <v>0</v>
      </c>
      <c r="P150" s="82" t="str">
        <f t="shared" si="13"/>
        <v/>
      </c>
      <c r="Q150" s="82" t="str">
        <f t="shared" si="14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1"/>
        <v/>
      </c>
      <c r="N151" s="82" t="str">
        <f t="shared" si="12"/>
        <v/>
      </c>
      <c r="O151" s="82">
        <f t="shared" si="10"/>
        <v>0</v>
      </c>
      <c r="P151" s="82" t="str">
        <f t="shared" si="13"/>
        <v/>
      </c>
      <c r="Q151" s="82" t="str">
        <f t="shared" si="14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1"/>
        <v/>
      </c>
      <c r="N152" s="82" t="str">
        <f t="shared" si="12"/>
        <v/>
      </c>
      <c r="O152" s="82">
        <f t="shared" si="10"/>
        <v>0</v>
      </c>
      <c r="P152" s="82" t="str">
        <f t="shared" si="13"/>
        <v/>
      </c>
      <c r="Q152" s="82" t="str">
        <f t="shared" si="14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1"/>
        <v/>
      </c>
      <c r="N153" s="82" t="str">
        <f t="shared" si="12"/>
        <v/>
      </c>
      <c r="O153" s="82">
        <f t="shared" si="10"/>
        <v>0</v>
      </c>
      <c r="P153" s="82" t="str">
        <f t="shared" si="13"/>
        <v/>
      </c>
      <c r="Q153" s="82" t="str">
        <f t="shared" si="14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1"/>
        <v/>
      </c>
      <c r="N154" s="82" t="str">
        <f t="shared" si="12"/>
        <v/>
      </c>
      <c r="O154" s="82">
        <f t="shared" si="10"/>
        <v>0</v>
      </c>
      <c r="P154" s="82" t="str">
        <f t="shared" si="13"/>
        <v/>
      </c>
      <c r="Q154" s="82" t="str">
        <f t="shared" si="14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1"/>
        <v/>
      </c>
      <c r="N155" s="82" t="str">
        <f t="shared" si="12"/>
        <v/>
      </c>
      <c r="O155" s="82">
        <f t="shared" si="10"/>
        <v>0</v>
      </c>
      <c r="P155" s="82" t="str">
        <f t="shared" si="13"/>
        <v/>
      </c>
      <c r="Q155" s="82" t="str">
        <f t="shared" si="14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1"/>
        <v/>
      </c>
      <c r="N156" s="82" t="str">
        <f t="shared" si="12"/>
        <v/>
      </c>
      <c r="O156" s="82">
        <f t="shared" si="10"/>
        <v>0</v>
      </c>
      <c r="P156" s="82" t="str">
        <f t="shared" si="13"/>
        <v/>
      </c>
      <c r="Q156" s="82" t="str">
        <f t="shared" si="14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1"/>
        <v/>
      </c>
      <c r="N157" s="82" t="str">
        <f t="shared" si="12"/>
        <v/>
      </c>
      <c r="O157" s="82">
        <f t="shared" si="10"/>
        <v>0</v>
      </c>
      <c r="P157" s="82" t="str">
        <f t="shared" si="13"/>
        <v/>
      </c>
      <c r="Q157" s="82" t="str">
        <f t="shared" si="14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1"/>
        <v/>
      </c>
      <c r="N158" s="82" t="str">
        <f t="shared" si="12"/>
        <v/>
      </c>
      <c r="O158" s="82">
        <f t="shared" si="10"/>
        <v>0</v>
      </c>
      <c r="P158" s="82" t="str">
        <f t="shared" si="13"/>
        <v/>
      </c>
      <c r="Q158" s="82" t="str">
        <f t="shared" si="14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1"/>
        <v/>
      </c>
      <c r="N159" s="82" t="str">
        <f t="shared" si="12"/>
        <v/>
      </c>
      <c r="O159" s="82">
        <f t="shared" si="10"/>
        <v>0</v>
      </c>
      <c r="P159" s="82" t="str">
        <f t="shared" si="13"/>
        <v/>
      </c>
      <c r="Q159" s="82" t="str">
        <f t="shared" si="14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1"/>
        <v/>
      </c>
      <c r="N160" s="82" t="str">
        <f t="shared" si="12"/>
        <v/>
      </c>
      <c r="O160" s="82">
        <f t="shared" si="10"/>
        <v>0</v>
      </c>
      <c r="P160" s="82" t="str">
        <f t="shared" si="13"/>
        <v/>
      </c>
      <c r="Q160" s="82" t="str">
        <f t="shared" si="14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1"/>
        <v/>
      </c>
      <c r="N161" s="82" t="str">
        <f t="shared" si="12"/>
        <v/>
      </c>
      <c r="O161" s="82">
        <f t="shared" si="10"/>
        <v>0</v>
      </c>
      <c r="P161" s="82" t="str">
        <f t="shared" si="13"/>
        <v/>
      </c>
      <c r="Q161" s="82" t="str">
        <f t="shared" si="14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1"/>
        <v/>
      </c>
      <c r="N162" s="82" t="str">
        <f t="shared" si="12"/>
        <v/>
      </c>
      <c r="O162" s="82">
        <f t="shared" si="10"/>
        <v>0</v>
      </c>
      <c r="P162" s="82" t="str">
        <f t="shared" si="13"/>
        <v/>
      </c>
      <c r="Q162" s="82" t="str">
        <f t="shared" si="14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1"/>
        <v/>
      </c>
      <c r="N163" s="82" t="str">
        <f t="shared" si="12"/>
        <v/>
      </c>
      <c r="O163" s="82">
        <f t="shared" si="10"/>
        <v>0</v>
      </c>
      <c r="P163" s="82" t="str">
        <f t="shared" si="13"/>
        <v/>
      </c>
      <c r="Q163" s="82" t="str">
        <f t="shared" si="14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1"/>
        <v/>
      </c>
      <c r="N164" s="82" t="str">
        <f t="shared" si="12"/>
        <v/>
      </c>
      <c r="O164" s="82">
        <f t="shared" si="10"/>
        <v>0</v>
      </c>
      <c r="P164" s="82" t="str">
        <f t="shared" si="13"/>
        <v/>
      </c>
      <c r="Q164" s="82" t="str">
        <f t="shared" si="14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1"/>
        <v/>
      </c>
      <c r="N165" s="82" t="str">
        <f t="shared" si="12"/>
        <v/>
      </c>
      <c r="O165" s="82">
        <f t="shared" si="10"/>
        <v>0</v>
      </c>
      <c r="P165" s="82" t="str">
        <f t="shared" si="13"/>
        <v/>
      </c>
      <c r="Q165" s="82" t="str">
        <f t="shared" si="14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1"/>
        <v/>
      </c>
      <c r="N166" s="82" t="str">
        <f t="shared" si="12"/>
        <v/>
      </c>
      <c r="O166" s="82">
        <f t="shared" si="10"/>
        <v>0</v>
      </c>
      <c r="P166" s="82" t="str">
        <f t="shared" si="13"/>
        <v/>
      </c>
      <c r="Q166" s="82" t="str">
        <f t="shared" si="14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1"/>
        <v/>
      </c>
      <c r="N167" s="82" t="str">
        <f t="shared" si="12"/>
        <v/>
      </c>
      <c r="O167" s="82">
        <f t="shared" si="10"/>
        <v>0</v>
      </c>
      <c r="P167" s="82" t="str">
        <f t="shared" si="13"/>
        <v/>
      </c>
      <c r="Q167" s="82" t="str">
        <f t="shared" si="14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1"/>
        <v/>
      </c>
      <c r="N168" s="82" t="str">
        <f t="shared" si="12"/>
        <v/>
      </c>
      <c r="O168" s="82">
        <f t="shared" si="10"/>
        <v>0</v>
      </c>
      <c r="P168" s="82" t="str">
        <f t="shared" si="13"/>
        <v/>
      </c>
      <c r="Q168" s="82" t="str">
        <f t="shared" si="14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1"/>
        <v/>
      </c>
      <c r="N169" s="82" t="str">
        <f t="shared" si="12"/>
        <v/>
      </c>
      <c r="O169" s="82">
        <f t="shared" si="10"/>
        <v>0</v>
      </c>
      <c r="P169" s="82" t="str">
        <f t="shared" si="13"/>
        <v/>
      </c>
      <c r="Q169" s="82" t="str">
        <f t="shared" si="14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1"/>
        <v/>
      </c>
      <c r="N170" s="82" t="str">
        <f t="shared" si="12"/>
        <v/>
      </c>
      <c r="O170" s="82">
        <f t="shared" si="10"/>
        <v>0</v>
      </c>
      <c r="P170" s="82" t="str">
        <f t="shared" si="13"/>
        <v/>
      </c>
      <c r="Q170" s="82" t="str">
        <f t="shared" si="14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1"/>
        <v/>
      </c>
      <c r="N171" s="82" t="str">
        <f t="shared" si="12"/>
        <v/>
      </c>
      <c r="O171" s="82">
        <f t="shared" si="10"/>
        <v>0</v>
      </c>
      <c r="P171" s="82" t="str">
        <f t="shared" si="13"/>
        <v/>
      </c>
      <c r="Q171" s="82" t="str">
        <f t="shared" si="14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1"/>
        <v/>
      </c>
      <c r="N172" s="82" t="str">
        <f t="shared" si="12"/>
        <v/>
      </c>
      <c r="O172" s="82">
        <f t="shared" si="10"/>
        <v>0</v>
      </c>
      <c r="P172" s="82" t="str">
        <f t="shared" si="13"/>
        <v/>
      </c>
      <c r="Q172" s="82" t="str">
        <f t="shared" si="14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1"/>
        <v/>
      </c>
      <c r="N173" s="82" t="str">
        <f t="shared" si="12"/>
        <v/>
      </c>
      <c r="O173" s="82">
        <f t="shared" si="10"/>
        <v>0</v>
      </c>
      <c r="P173" s="82" t="str">
        <f t="shared" si="13"/>
        <v/>
      </c>
      <c r="Q173" s="82" t="str">
        <f t="shared" si="14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1"/>
        <v/>
      </c>
      <c r="N174" s="82" t="str">
        <f t="shared" si="12"/>
        <v/>
      </c>
      <c r="O174" s="82">
        <f t="shared" si="10"/>
        <v>0</v>
      </c>
      <c r="P174" s="82" t="str">
        <f t="shared" si="13"/>
        <v/>
      </c>
      <c r="Q174" s="82" t="str">
        <f t="shared" si="14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1"/>
        <v/>
      </c>
      <c r="N175" s="82" t="str">
        <f t="shared" si="12"/>
        <v/>
      </c>
      <c r="O175" s="82">
        <f t="shared" si="10"/>
        <v>0</v>
      </c>
      <c r="P175" s="82" t="str">
        <f t="shared" si="13"/>
        <v/>
      </c>
      <c r="Q175" s="82" t="str">
        <f t="shared" si="14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1"/>
        <v/>
      </c>
      <c r="N176" s="82" t="str">
        <f t="shared" si="12"/>
        <v/>
      </c>
      <c r="O176" s="82">
        <f t="shared" si="10"/>
        <v>0</v>
      </c>
      <c r="P176" s="82" t="str">
        <f t="shared" si="13"/>
        <v/>
      </c>
      <c r="Q176" s="82" t="str">
        <f t="shared" si="14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1"/>
        <v/>
      </c>
      <c r="N177" s="82" t="str">
        <f t="shared" si="12"/>
        <v/>
      </c>
      <c r="O177" s="82">
        <f t="shared" si="10"/>
        <v>0</v>
      </c>
      <c r="P177" s="82" t="str">
        <f t="shared" si="13"/>
        <v/>
      </c>
      <c r="Q177" s="82" t="str">
        <f t="shared" si="14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1"/>
        <v/>
      </c>
      <c r="N178" s="82" t="str">
        <f t="shared" si="12"/>
        <v/>
      </c>
      <c r="O178" s="82">
        <f t="shared" si="10"/>
        <v>0</v>
      </c>
      <c r="P178" s="82" t="str">
        <f t="shared" si="13"/>
        <v/>
      </c>
      <c r="Q178" s="82" t="str">
        <f t="shared" si="14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1"/>
        <v/>
      </c>
      <c r="N179" s="82" t="str">
        <f t="shared" si="12"/>
        <v/>
      </c>
      <c r="O179" s="82">
        <f t="shared" si="10"/>
        <v>0</v>
      </c>
      <c r="P179" s="82" t="str">
        <f t="shared" si="13"/>
        <v/>
      </c>
      <c r="Q179" s="82" t="str">
        <f t="shared" si="14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1"/>
        <v/>
      </c>
      <c r="N180" s="82" t="str">
        <f t="shared" si="12"/>
        <v/>
      </c>
      <c r="O180" s="82">
        <f t="shared" si="10"/>
        <v>0</v>
      </c>
      <c r="P180" s="82" t="str">
        <f t="shared" si="13"/>
        <v/>
      </c>
      <c r="Q180" s="82" t="str">
        <f t="shared" si="14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1"/>
        <v/>
      </c>
      <c r="N181" s="82" t="str">
        <f t="shared" si="12"/>
        <v/>
      </c>
      <c r="O181" s="82">
        <f t="shared" si="10"/>
        <v>0</v>
      </c>
      <c r="P181" s="82" t="str">
        <f t="shared" si="13"/>
        <v/>
      </c>
      <c r="Q181" s="82" t="str">
        <f t="shared" si="14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1"/>
        <v/>
      </c>
      <c r="N182" s="82" t="str">
        <f t="shared" si="12"/>
        <v/>
      </c>
      <c r="O182" s="82">
        <f t="shared" si="10"/>
        <v>0</v>
      </c>
      <c r="P182" s="82" t="str">
        <f t="shared" si="13"/>
        <v/>
      </c>
      <c r="Q182" s="82" t="str">
        <f t="shared" si="14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1"/>
        <v/>
      </c>
      <c r="N183" s="82" t="str">
        <f t="shared" si="12"/>
        <v/>
      </c>
      <c r="O183" s="82">
        <f t="shared" si="10"/>
        <v>0</v>
      </c>
      <c r="P183" s="82" t="str">
        <f t="shared" si="13"/>
        <v/>
      </c>
      <c r="Q183" s="82" t="str">
        <f t="shared" si="14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1"/>
        <v/>
      </c>
      <c r="N184" s="82" t="str">
        <f t="shared" si="12"/>
        <v/>
      </c>
      <c r="O184" s="82">
        <f t="shared" si="10"/>
        <v>0</v>
      </c>
      <c r="P184" s="82" t="str">
        <f t="shared" si="13"/>
        <v/>
      </c>
      <c r="Q184" s="82" t="str">
        <f t="shared" si="14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1"/>
        <v/>
      </c>
      <c r="N185" s="82" t="str">
        <f t="shared" si="12"/>
        <v/>
      </c>
      <c r="O185" s="82">
        <f t="shared" si="10"/>
        <v>0</v>
      </c>
      <c r="P185" s="82" t="str">
        <f t="shared" si="13"/>
        <v/>
      </c>
      <c r="Q185" s="82" t="str">
        <f t="shared" si="14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1"/>
        <v/>
      </c>
      <c r="N186" s="82" t="str">
        <f t="shared" si="12"/>
        <v/>
      </c>
      <c r="O186" s="82">
        <f t="shared" si="10"/>
        <v>0</v>
      </c>
      <c r="P186" s="82" t="str">
        <f t="shared" si="13"/>
        <v/>
      </c>
      <c r="Q186" s="82" t="str">
        <f t="shared" si="14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1"/>
        <v/>
      </c>
      <c r="N187" s="82" t="str">
        <f t="shared" si="12"/>
        <v/>
      </c>
      <c r="O187" s="82">
        <f t="shared" si="10"/>
        <v>0</v>
      </c>
      <c r="P187" s="82" t="str">
        <f t="shared" si="13"/>
        <v/>
      </c>
      <c r="Q187" s="82" t="str">
        <f t="shared" si="14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1"/>
        <v/>
      </c>
      <c r="N188" s="82" t="str">
        <f t="shared" si="12"/>
        <v/>
      </c>
      <c r="O188" s="82">
        <f t="shared" si="10"/>
        <v>0</v>
      </c>
      <c r="P188" s="82" t="str">
        <f t="shared" si="13"/>
        <v/>
      </c>
      <c r="Q188" s="82" t="str">
        <f t="shared" si="14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1"/>
        <v/>
      </c>
      <c r="N189" s="82" t="str">
        <f t="shared" si="12"/>
        <v/>
      </c>
      <c r="O189" s="82">
        <f t="shared" si="10"/>
        <v>0</v>
      </c>
      <c r="P189" s="82" t="str">
        <f t="shared" si="13"/>
        <v/>
      </c>
      <c r="Q189" s="82" t="str">
        <f t="shared" si="14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1"/>
        <v/>
      </c>
      <c r="N190" s="82" t="str">
        <f t="shared" si="12"/>
        <v/>
      </c>
      <c r="O190" s="82">
        <f t="shared" si="10"/>
        <v>0</v>
      </c>
      <c r="P190" s="82" t="str">
        <f t="shared" si="13"/>
        <v/>
      </c>
      <c r="Q190" s="82" t="str">
        <f t="shared" si="14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1"/>
        <v/>
      </c>
      <c r="N191" s="82" t="str">
        <f t="shared" si="12"/>
        <v/>
      </c>
      <c r="O191" s="82">
        <f t="shared" si="10"/>
        <v>0</v>
      </c>
      <c r="P191" s="82" t="str">
        <f t="shared" si="13"/>
        <v/>
      </c>
      <c r="Q191" s="82" t="str">
        <f t="shared" si="14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1"/>
        <v/>
      </c>
      <c r="N192" s="82" t="str">
        <f t="shared" si="12"/>
        <v/>
      </c>
      <c r="O192" s="82">
        <f t="shared" si="10"/>
        <v>0</v>
      </c>
      <c r="P192" s="82" t="str">
        <f t="shared" si="13"/>
        <v/>
      </c>
      <c r="Q192" s="82" t="str">
        <f t="shared" si="14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1"/>
        <v/>
      </c>
      <c r="N193" s="82" t="str">
        <f t="shared" si="12"/>
        <v/>
      </c>
      <c r="O193" s="82">
        <f t="shared" si="10"/>
        <v>0</v>
      </c>
      <c r="P193" s="82" t="str">
        <f t="shared" si="13"/>
        <v/>
      </c>
      <c r="Q193" s="82" t="str">
        <f t="shared" si="14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1"/>
        <v/>
      </c>
      <c r="N194" s="82" t="str">
        <f t="shared" si="12"/>
        <v/>
      </c>
      <c r="O194" s="82">
        <f t="shared" si="10"/>
        <v>0</v>
      </c>
      <c r="P194" s="82" t="str">
        <f t="shared" si="13"/>
        <v/>
      </c>
      <c r="Q194" s="82" t="str">
        <f t="shared" si="14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1"/>
        <v/>
      </c>
      <c r="N195" s="82" t="str">
        <f t="shared" si="12"/>
        <v/>
      </c>
      <c r="O195" s="82">
        <f t="shared" si="10"/>
        <v>0</v>
      </c>
      <c r="P195" s="82" t="str">
        <f t="shared" si="13"/>
        <v/>
      </c>
      <c r="Q195" s="82" t="str">
        <f t="shared" si="14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1"/>
        <v/>
      </c>
      <c r="N196" s="82" t="str">
        <f t="shared" si="12"/>
        <v/>
      </c>
      <c r="O196" s="82">
        <f t="shared" si="10"/>
        <v>0</v>
      </c>
      <c r="P196" s="82" t="str">
        <f t="shared" si="13"/>
        <v/>
      </c>
      <c r="Q196" s="82" t="str">
        <f t="shared" si="14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1"/>
        <v/>
      </c>
      <c r="N197" s="82" t="str">
        <f t="shared" si="12"/>
        <v/>
      </c>
      <c r="O197" s="82">
        <f t="shared" si="10"/>
        <v>0</v>
      </c>
      <c r="P197" s="82" t="str">
        <f t="shared" si="13"/>
        <v/>
      </c>
      <c r="Q197" s="82" t="str">
        <f t="shared" si="14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1"/>
        <v/>
      </c>
      <c r="N198" s="82" t="str">
        <f t="shared" si="12"/>
        <v/>
      </c>
      <c r="O198" s="82">
        <f t="shared" si="10"/>
        <v>0</v>
      </c>
      <c r="P198" s="82" t="str">
        <f t="shared" si="13"/>
        <v/>
      </c>
      <c r="Q198" s="82" t="str">
        <f t="shared" si="14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1"/>
        <v/>
      </c>
      <c r="N199" s="82" t="str">
        <f t="shared" si="12"/>
        <v/>
      </c>
      <c r="O199" s="82">
        <f t="shared" si="10"/>
        <v>0</v>
      </c>
      <c r="P199" s="82" t="str">
        <f t="shared" si="13"/>
        <v/>
      </c>
      <c r="Q199" s="82" t="str">
        <f t="shared" si="14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1"/>
        <v/>
      </c>
      <c r="N200" s="82" t="str">
        <f t="shared" si="12"/>
        <v/>
      </c>
      <c r="O200" s="82">
        <f t="shared" si="10"/>
        <v>0</v>
      </c>
      <c r="P200" s="82" t="str">
        <f t="shared" si="13"/>
        <v/>
      </c>
      <c r="Q200" s="82" t="str">
        <f t="shared" si="14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1"/>
        <v/>
      </c>
      <c r="N201" s="82" t="str">
        <f t="shared" si="12"/>
        <v/>
      </c>
      <c r="O201" s="82">
        <f t="shared" si="10"/>
        <v>0</v>
      </c>
      <c r="P201" s="82" t="str">
        <f t="shared" si="13"/>
        <v/>
      </c>
      <c r="Q201" s="82" t="str">
        <f t="shared" si="14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1"/>
        <v/>
      </c>
      <c r="N202" s="82" t="str">
        <f t="shared" si="12"/>
        <v/>
      </c>
      <c r="O202" s="82">
        <f t="shared" si="10"/>
        <v>0</v>
      </c>
      <c r="P202" s="82" t="str">
        <f t="shared" si="13"/>
        <v/>
      </c>
      <c r="Q202" s="82" t="str">
        <f t="shared" si="14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1"/>
        <v/>
      </c>
      <c r="N203" s="82" t="str">
        <f t="shared" si="12"/>
        <v/>
      </c>
      <c r="O203" s="82">
        <f t="shared" si="10"/>
        <v>0</v>
      </c>
      <c r="P203" s="82" t="str">
        <f t="shared" si="13"/>
        <v/>
      </c>
      <c r="Q203" s="82" t="str">
        <f t="shared" si="14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1"/>
        <v/>
      </c>
      <c r="N204" s="82" t="str">
        <f t="shared" si="12"/>
        <v/>
      </c>
      <c r="O204" s="82">
        <f t="shared" si="10"/>
        <v>0</v>
      </c>
      <c r="P204" s="82" t="str">
        <f t="shared" si="13"/>
        <v/>
      </c>
      <c r="Q204" s="82" t="str">
        <f t="shared" si="14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1"/>
        <v/>
      </c>
      <c r="N205" s="82" t="str">
        <f t="shared" si="12"/>
        <v/>
      </c>
      <c r="O205" s="82">
        <f t="shared" si="10"/>
        <v>0</v>
      </c>
      <c r="P205" s="82" t="str">
        <f t="shared" si="13"/>
        <v/>
      </c>
      <c r="Q205" s="82" t="str">
        <f t="shared" si="14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1"/>
        <v/>
      </c>
      <c r="N206" s="82" t="str">
        <f t="shared" si="12"/>
        <v/>
      </c>
      <c r="O206" s="82">
        <f t="shared" si="10"/>
        <v>0</v>
      </c>
      <c r="P206" s="82" t="str">
        <f t="shared" si="13"/>
        <v/>
      </c>
      <c r="Q206" s="82" t="str">
        <f t="shared" si="14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1"/>
        <v/>
      </c>
      <c r="N207" s="82" t="str">
        <f t="shared" si="12"/>
        <v/>
      </c>
      <c r="O207" s="82">
        <f t="shared" ref="O207:O270" si="15">IF($G207=0%,F207,"")</f>
        <v>0</v>
      </c>
      <c r="P207" s="82" t="str">
        <f t="shared" si="13"/>
        <v/>
      </c>
      <c r="Q207" s="82" t="str">
        <f t="shared" si="14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6">IF(F208&amp;H208&amp;I208&amp;J208&amp;K208="","",F208+H208+I208-J208-K208)</f>
        <v/>
      </c>
      <c r="N208" s="82" t="str">
        <f t="shared" ref="N208:N271" si="17">IF($G208="E",F208,"")</f>
        <v/>
      </c>
      <c r="O208" s="82">
        <f t="shared" si="15"/>
        <v>0</v>
      </c>
      <c r="P208" s="82" t="str">
        <f t="shared" ref="P208:P271" si="18">IF(OR($G208=8%,$G208=11%),$H208/$G208,"")</f>
        <v/>
      </c>
      <c r="Q208" s="82" t="str">
        <f t="shared" si="14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6"/>
        <v/>
      </c>
      <c r="N209" s="82" t="str">
        <f t="shared" si="17"/>
        <v/>
      </c>
      <c r="O209" s="82">
        <f t="shared" si="15"/>
        <v>0</v>
      </c>
      <c r="P209" s="82" t="str">
        <f t="shared" si="18"/>
        <v/>
      </c>
      <c r="Q209" s="82" t="str">
        <f t="shared" ref="Q209:Q272" si="19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6"/>
        <v/>
      </c>
      <c r="N210" s="82" t="str">
        <f t="shared" si="17"/>
        <v/>
      </c>
      <c r="O210" s="82">
        <f t="shared" si="15"/>
        <v>0</v>
      </c>
      <c r="P210" s="82" t="str">
        <f t="shared" si="18"/>
        <v/>
      </c>
      <c r="Q210" s="82" t="str">
        <f t="shared" si="19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6"/>
        <v/>
      </c>
      <c r="N211" s="82" t="str">
        <f t="shared" si="17"/>
        <v/>
      </c>
      <c r="O211" s="82">
        <f t="shared" si="15"/>
        <v>0</v>
      </c>
      <c r="P211" s="82" t="str">
        <f t="shared" si="18"/>
        <v/>
      </c>
      <c r="Q211" s="82" t="str">
        <f t="shared" si="19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6"/>
        <v/>
      </c>
      <c r="N212" s="82" t="str">
        <f t="shared" si="17"/>
        <v/>
      </c>
      <c r="O212" s="82">
        <f t="shared" si="15"/>
        <v>0</v>
      </c>
      <c r="P212" s="82" t="str">
        <f t="shared" si="18"/>
        <v/>
      </c>
      <c r="Q212" s="82" t="str">
        <f t="shared" si="19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6"/>
        <v/>
      </c>
      <c r="N213" s="82" t="str">
        <f t="shared" si="17"/>
        <v/>
      </c>
      <c r="O213" s="82">
        <f t="shared" si="15"/>
        <v>0</v>
      </c>
      <c r="P213" s="82" t="str">
        <f t="shared" si="18"/>
        <v/>
      </c>
      <c r="Q213" s="82" t="str">
        <f t="shared" si="19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6"/>
        <v/>
      </c>
      <c r="N214" s="82" t="str">
        <f t="shared" si="17"/>
        <v/>
      </c>
      <c r="O214" s="82">
        <f t="shared" si="15"/>
        <v>0</v>
      </c>
      <c r="P214" s="82" t="str">
        <f t="shared" si="18"/>
        <v/>
      </c>
      <c r="Q214" s="82" t="str">
        <f t="shared" si="19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6"/>
        <v/>
      </c>
      <c r="N215" s="82" t="str">
        <f t="shared" si="17"/>
        <v/>
      </c>
      <c r="O215" s="82">
        <f t="shared" si="15"/>
        <v>0</v>
      </c>
      <c r="P215" s="82" t="str">
        <f t="shared" si="18"/>
        <v/>
      </c>
      <c r="Q215" s="82" t="str">
        <f t="shared" si="19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6"/>
        <v/>
      </c>
      <c r="N216" s="82" t="str">
        <f t="shared" si="17"/>
        <v/>
      </c>
      <c r="O216" s="82">
        <f t="shared" si="15"/>
        <v>0</v>
      </c>
      <c r="P216" s="82" t="str">
        <f t="shared" si="18"/>
        <v/>
      </c>
      <c r="Q216" s="82" t="str">
        <f t="shared" si="19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6"/>
        <v/>
      </c>
      <c r="N217" s="82" t="str">
        <f t="shared" si="17"/>
        <v/>
      </c>
      <c r="O217" s="82">
        <f t="shared" si="15"/>
        <v>0</v>
      </c>
      <c r="P217" s="82" t="str">
        <f t="shared" si="18"/>
        <v/>
      </c>
      <c r="Q217" s="82" t="str">
        <f t="shared" si="19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6"/>
        <v/>
      </c>
      <c r="N218" s="82" t="str">
        <f t="shared" si="17"/>
        <v/>
      </c>
      <c r="O218" s="82">
        <f t="shared" si="15"/>
        <v>0</v>
      </c>
      <c r="P218" s="82" t="str">
        <f t="shared" si="18"/>
        <v/>
      </c>
      <c r="Q218" s="82" t="str">
        <f t="shared" si="19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6"/>
        <v/>
      </c>
      <c r="N219" s="82" t="str">
        <f t="shared" si="17"/>
        <v/>
      </c>
      <c r="O219" s="82">
        <f t="shared" si="15"/>
        <v>0</v>
      </c>
      <c r="P219" s="82" t="str">
        <f t="shared" si="18"/>
        <v/>
      </c>
      <c r="Q219" s="82" t="str">
        <f t="shared" si="19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6"/>
        <v/>
      </c>
      <c r="N220" s="82" t="str">
        <f t="shared" si="17"/>
        <v/>
      </c>
      <c r="O220" s="82">
        <f t="shared" si="15"/>
        <v>0</v>
      </c>
      <c r="P220" s="82" t="str">
        <f t="shared" si="18"/>
        <v/>
      </c>
      <c r="Q220" s="82" t="str">
        <f t="shared" si="19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6"/>
        <v/>
      </c>
      <c r="N221" s="82" t="str">
        <f t="shared" si="17"/>
        <v/>
      </c>
      <c r="O221" s="82">
        <f t="shared" si="15"/>
        <v>0</v>
      </c>
      <c r="P221" s="82" t="str">
        <f t="shared" si="18"/>
        <v/>
      </c>
      <c r="Q221" s="82" t="str">
        <f t="shared" si="19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6"/>
        <v/>
      </c>
      <c r="N222" s="82" t="str">
        <f t="shared" si="17"/>
        <v/>
      </c>
      <c r="O222" s="82">
        <f t="shared" si="15"/>
        <v>0</v>
      </c>
      <c r="P222" s="82" t="str">
        <f t="shared" si="18"/>
        <v/>
      </c>
      <c r="Q222" s="82" t="str">
        <f t="shared" si="19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6"/>
        <v/>
      </c>
      <c r="N223" s="82" t="str">
        <f t="shared" si="17"/>
        <v/>
      </c>
      <c r="O223" s="82">
        <f t="shared" si="15"/>
        <v>0</v>
      </c>
      <c r="P223" s="82" t="str">
        <f t="shared" si="18"/>
        <v/>
      </c>
      <c r="Q223" s="82" t="str">
        <f t="shared" si="19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6"/>
        <v/>
      </c>
      <c r="N224" s="82" t="str">
        <f t="shared" si="17"/>
        <v/>
      </c>
      <c r="O224" s="82">
        <f t="shared" si="15"/>
        <v>0</v>
      </c>
      <c r="P224" s="82" t="str">
        <f t="shared" si="18"/>
        <v/>
      </c>
      <c r="Q224" s="82" t="str">
        <f t="shared" si="19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6"/>
        <v/>
      </c>
      <c r="N225" s="82" t="str">
        <f t="shared" si="17"/>
        <v/>
      </c>
      <c r="O225" s="82">
        <f t="shared" si="15"/>
        <v>0</v>
      </c>
      <c r="P225" s="82" t="str">
        <f t="shared" si="18"/>
        <v/>
      </c>
      <c r="Q225" s="82" t="str">
        <f t="shared" si="19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6"/>
        <v/>
      </c>
      <c r="N226" s="82" t="str">
        <f t="shared" si="17"/>
        <v/>
      </c>
      <c r="O226" s="82">
        <f t="shared" si="15"/>
        <v>0</v>
      </c>
      <c r="P226" s="82" t="str">
        <f t="shared" si="18"/>
        <v/>
      </c>
      <c r="Q226" s="82" t="str">
        <f t="shared" si="19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6"/>
        <v/>
      </c>
      <c r="N227" s="82" t="str">
        <f t="shared" si="17"/>
        <v/>
      </c>
      <c r="O227" s="82">
        <f t="shared" si="15"/>
        <v>0</v>
      </c>
      <c r="P227" s="82" t="str">
        <f t="shared" si="18"/>
        <v/>
      </c>
      <c r="Q227" s="82" t="str">
        <f t="shared" si="19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6"/>
        <v/>
      </c>
      <c r="N228" s="82" t="str">
        <f t="shared" si="17"/>
        <v/>
      </c>
      <c r="O228" s="82">
        <f t="shared" si="15"/>
        <v>0</v>
      </c>
      <c r="P228" s="82" t="str">
        <f t="shared" si="18"/>
        <v/>
      </c>
      <c r="Q228" s="82" t="str">
        <f t="shared" si="19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6"/>
        <v/>
      </c>
      <c r="N229" s="82" t="str">
        <f t="shared" si="17"/>
        <v/>
      </c>
      <c r="O229" s="82">
        <f t="shared" si="15"/>
        <v>0</v>
      </c>
      <c r="P229" s="82" t="str">
        <f t="shared" si="18"/>
        <v/>
      </c>
      <c r="Q229" s="82" t="str">
        <f t="shared" si="19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6"/>
        <v/>
      </c>
      <c r="N230" s="82" t="str">
        <f t="shared" si="17"/>
        <v/>
      </c>
      <c r="O230" s="82">
        <f t="shared" si="15"/>
        <v>0</v>
      </c>
      <c r="P230" s="82" t="str">
        <f t="shared" si="18"/>
        <v/>
      </c>
      <c r="Q230" s="82" t="str">
        <f t="shared" si="19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6"/>
        <v/>
      </c>
      <c r="N231" s="82" t="str">
        <f t="shared" si="17"/>
        <v/>
      </c>
      <c r="O231" s="82">
        <f t="shared" si="15"/>
        <v>0</v>
      </c>
      <c r="P231" s="82" t="str">
        <f t="shared" si="18"/>
        <v/>
      </c>
      <c r="Q231" s="82" t="str">
        <f t="shared" si="19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6"/>
        <v/>
      </c>
      <c r="N232" s="82" t="str">
        <f t="shared" si="17"/>
        <v/>
      </c>
      <c r="O232" s="82">
        <f t="shared" si="15"/>
        <v>0</v>
      </c>
      <c r="P232" s="82" t="str">
        <f t="shared" si="18"/>
        <v/>
      </c>
      <c r="Q232" s="82" t="str">
        <f t="shared" si="19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6"/>
        <v/>
      </c>
      <c r="N233" s="82" t="str">
        <f t="shared" si="17"/>
        <v/>
      </c>
      <c r="O233" s="82">
        <f t="shared" si="15"/>
        <v>0</v>
      </c>
      <c r="P233" s="82" t="str">
        <f t="shared" si="18"/>
        <v/>
      </c>
      <c r="Q233" s="82" t="str">
        <f t="shared" si="19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6"/>
        <v/>
      </c>
      <c r="N234" s="82" t="str">
        <f t="shared" si="17"/>
        <v/>
      </c>
      <c r="O234" s="82">
        <f t="shared" si="15"/>
        <v>0</v>
      </c>
      <c r="P234" s="82" t="str">
        <f t="shared" si="18"/>
        <v/>
      </c>
      <c r="Q234" s="82" t="str">
        <f t="shared" si="19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6"/>
        <v/>
      </c>
      <c r="N235" s="82" t="str">
        <f t="shared" si="17"/>
        <v/>
      </c>
      <c r="O235" s="82">
        <f t="shared" si="15"/>
        <v>0</v>
      </c>
      <c r="P235" s="82" t="str">
        <f t="shared" si="18"/>
        <v/>
      </c>
      <c r="Q235" s="82" t="str">
        <f t="shared" si="19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6"/>
        <v/>
      </c>
      <c r="N236" s="82" t="str">
        <f t="shared" si="17"/>
        <v/>
      </c>
      <c r="O236" s="82">
        <f t="shared" si="15"/>
        <v>0</v>
      </c>
      <c r="P236" s="82" t="str">
        <f t="shared" si="18"/>
        <v/>
      </c>
      <c r="Q236" s="82" t="str">
        <f t="shared" si="19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6"/>
        <v/>
      </c>
      <c r="N237" s="82" t="str">
        <f t="shared" si="17"/>
        <v/>
      </c>
      <c r="O237" s="82">
        <f t="shared" si="15"/>
        <v>0</v>
      </c>
      <c r="P237" s="82" t="str">
        <f t="shared" si="18"/>
        <v/>
      </c>
      <c r="Q237" s="82" t="str">
        <f t="shared" si="19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6"/>
        <v/>
      </c>
      <c r="N238" s="82" t="str">
        <f t="shared" si="17"/>
        <v/>
      </c>
      <c r="O238" s="82">
        <f t="shared" si="15"/>
        <v>0</v>
      </c>
      <c r="P238" s="82" t="str">
        <f t="shared" si="18"/>
        <v/>
      </c>
      <c r="Q238" s="82" t="str">
        <f t="shared" si="19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6"/>
        <v/>
      </c>
      <c r="N239" s="82" t="str">
        <f t="shared" si="17"/>
        <v/>
      </c>
      <c r="O239" s="82">
        <f t="shared" si="15"/>
        <v>0</v>
      </c>
      <c r="P239" s="82" t="str">
        <f t="shared" si="18"/>
        <v/>
      </c>
      <c r="Q239" s="82" t="str">
        <f t="shared" si="19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6"/>
        <v/>
      </c>
      <c r="N240" s="82" t="str">
        <f t="shared" si="17"/>
        <v/>
      </c>
      <c r="O240" s="82">
        <f t="shared" si="15"/>
        <v>0</v>
      </c>
      <c r="P240" s="82" t="str">
        <f t="shared" si="18"/>
        <v/>
      </c>
      <c r="Q240" s="82" t="str">
        <f t="shared" si="19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6"/>
        <v/>
      </c>
      <c r="N241" s="82" t="str">
        <f t="shared" si="17"/>
        <v/>
      </c>
      <c r="O241" s="82">
        <f t="shared" si="15"/>
        <v>0</v>
      </c>
      <c r="P241" s="82" t="str">
        <f t="shared" si="18"/>
        <v/>
      </c>
      <c r="Q241" s="82" t="str">
        <f t="shared" si="19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6"/>
        <v/>
      </c>
      <c r="N242" s="82" t="str">
        <f t="shared" si="17"/>
        <v/>
      </c>
      <c r="O242" s="82">
        <f t="shared" si="15"/>
        <v>0</v>
      </c>
      <c r="P242" s="82" t="str">
        <f t="shared" si="18"/>
        <v/>
      </c>
      <c r="Q242" s="82" t="str">
        <f t="shared" si="19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6"/>
        <v/>
      </c>
      <c r="N243" s="82" t="str">
        <f t="shared" si="17"/>
        <v/>
      </c>
      <c r="O243" s="82">
        <f t="shared" si="15"/>
        <v>0</v>
      </c>
      <c r="P243" s="82" t="str">
        <f t="shared" si="18"/>
        <v/>
      </c>
      <c r="Q243" s="82" t="str">
        <f t="shared" si="19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6"/>
        <v/>
      </c>
      <c r="N244" s="82" t="str">
        <f t="shared" si="17"/>
        <v/>
      </c>
      <c r="O244" s="82">
        <f t="shared" si="15"/>
        <v>0</v>
      </c>
      <c r="P244" s="82" t="str">
        <f t="shared" si="18"/>
        <v/>
      </c>
      <c r="Q244" s="82" t="str">
        <f t="shared" si="19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6"/>
        <v/>
      </c>
      <c r="N245" s="82" t="str">
        <f t="shared" si="17"/>
        <v/>
      </c>
      <c r="O245" s="82">
        <f t="shared" si="15"/>
        <v>0</v>
      </c>
      <c r="P245" s="82" t="str">
        <f t="shared" si="18"/>
        <v/>
      </c>
      <c r="Q245" s="82" t="str">
        <f t="shared" si="19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6"/>
        <v/>
      </c>
      <c r="N246" s="82" t="str">
        <f t="shared" si="17"/>
        <v/>
      </c>
      <c r="O246" s="82">
        <f t="shared" si="15"/>
        <v>0</v>
      </c>
      <c r="P246" s="82" t="str">
        <f t="shared" si="18"/>
        <v/>
      </c>
      <c r="Q246" s="82" t="str">
        <f t="shared" si="19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6"/>
        <v/>
      </c>
      <c r="N247" s="82" t="str">
        <f t="shared" si="17"/>
        <v/>
      </c>
      <c r="O247" s="82">
        <f t="shared" si="15"/>
        <v>0</v>
      </c>
      <c r="P247" s="82" t="str">
        <f t="shared" si="18"/>
        <v/>
      </c>
      <c r="Q247" s="82" t="str">
        <f t="shared" si="19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6"/>
        <v/>
      </c>
      <c r="N248" s="82" t="str">
        <f t="shared" si="17"/>
        <v/>
      </c>
      <c r="O248" s="82">
        <f t="shared" si="15"/>
        <v>0</v>
      </c>
      <c r="P248" s="82" t="str">
        <f t="shared" si="18"/>
        <v/>
      </c>
      <c r="Q248" s="82" t="str">
        <f t="shared" si="19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6"/>
        <v/>
      </c>
      <c r="N249" s="82" t="str">
        <f t="shared" si="17"/>
        <v/>
      </c>
      <c r="O249" s="82">
        <f t="shared" si="15"/>
        <v>0</v>
      </c>
      <c r="P249" s="82" t="str">
        <f t="shared" si="18"/>
        <v/>
      </c>
      <c r="Q249" s="82" t="str">
        <f t="shared" si="19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6"/>
        <v/>
      </c>
      <c r="N250" s="82" t="str">
        <f t="shared" si="17"/>
        <v/>
      </c>
      <c r="O250" s="82">
        <f t="shared" si="15"/>
        <v>0</v>
      </c>
      <c r="P250" s="82" t="str">
        <f t="shared" si="18"/>
        <v/>
      </c>
      <c r="Q250" s="82" t="str">
        <f t="shared" si="19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6"/>
        <v/>
      </c>
      <c r="N251" s="82" t="str">
        <f t="shared" si="17"/>
        <v/>
      </c>
      <c r="O251" s="82">
        <f t="shared" si="15"/>
        <v>0</v>
      </c>
      <c r="P251" s="82" t="str">
        <f t="shared" si="18"/>
        <v/>
      </c>
      <c r="Q251" s="82" t="str">
        <f t="shared" si="19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6"/>
        <v/>
      </c>
      <c r="N252" s="82" t="str">
        <f t="shared" si="17"/>
        <v/>
      </c>
      <c r="O252" s="82">
        <f t="shared" si="15"/>
        <v>0</v>
      </c>
      <c r="P252" s="82" t="str">
        <f t="shared" si="18"/>
        <v/>
      </c>
      <c r="Q252" s="82" t="str">
        <f t="shared" si="19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6"/>
        <v/>
      </c>
      <c r="N253" s="82" t="str">
        <f t="shared" si="17"/>
        <v/>
      </c>
      <c r="O253" s="82">
        <f t="shared" si="15"/>
        <v>0</v>
      </c>
      <c r="P253" s="82" t="str">
        <f t="shared" si="18"/>
        <v/>
      </c>
      <c r="Q253" s="82" t="str">
        <f t="shared" si="19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6"/>
        <v/>
      </c>
      <c r="N254" s="82" t="str">
        <f t="shared" si="17"/>
        <v/>
      </c>
      <c r="O254" s="82">
        <f t="shared" si="15"/>
        <v>0</v>
      </c>
      <c r="P254" s="82" t="str">
        <f t="shared" si="18"/>
        <v/>
      </c>
      <c r="Q254" s="82" t="str">
        <f t="shared" si="19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6"/>
        <v/>
      </c>
      <c r="N255" s="82" t="str">
        <f t="shared" si="17"/>
        <v/>
      </c>
      <c r="O255" s="82">
        <f t="shared" si="15"/>
        <v>0</v>
      </c>
      <c r="P255" s="82" t="str">
        <f t="shared" si="18"/>
        <v/>
      </c>
      <c r="Q255" s="82" t="str">
        <f t="shared" si="19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6"/>
        <v/>
      </c>
      <c r="N256" s="82" t="str">
        <f t="shared" si="17"/>
        <v/>
      </c>
      <c r="O256" s="82">
        <f t="shared" si="15"/>
        <v>0</v>
      </c>
      <c r="P256" s="82" t="str">
        <f t="shared" si="18"/>
        <v/>
      </c>
      <c r="Q256" s="82" t="str">
        <f t="shared" si="19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6"/>
        <v/>
      </c>
      <c r="N257" s="82" t="str">
        <f t="shared" si="17"/>
        <v/>
      </c>
      <c r="O257" s="82">
        <f t="shared" si="15"/>
        <v>0</v>
      </c>
      <c r="P257" s="82" t="str">
        <f t="shared" si="18"/>
        <v/>
      </c>
      <c r="Q257" s="82" t="str">
        <f t="shared" si="19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6"/>
        <v/>
      </c>
      <c r="N258" s="82" t="str">
        <f t="shared" si="17"/>
        <v/>
      </c>
      <c r="O258" s="82">
        <f t="shared" si="15"/>
        <v>0</v>
      </c>
      <c r="P258" s="82" t="str">
        <f t="shared" si="18"/>
        <v/>
      </c>
      <c r="Q258" s="82" t="str">
        <f t="shared" si="19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6"/>
        <v/>
      </c>
      <c r="N259" s="82" t="str">
        <f t="shared" si="17"/>
        <v/>
      </c>
      <c r="O259" s="82">
        <f t="shared" si="15"/>
        <v>0</v>
      </c>
      <c r="P259" s="82" t="str">
        <f t="shared" si="18"/>
        <v/>
      </c>
      <c r="Q259" s="82" t="str">
        <f t="shared" si="19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6"/>
        <v/>
      </c>
      <c r="N260" s="82" t="str">
        <f t="shared" si="17"/>
        <v/>
      </c>
      <c r="O260" s="82">
        <f t="shared" si="15"/>
        <v>0</v>
      </c>
      <c r="P260" s="82" t="str">
        <f t="shared" si="18"/>
        <v/>
      </c>
      <c r="Q260" s="82" t="str">
        <f t="shared" si="19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6"/>
        <v/>
      </c>
      <c r="N261" s="82" t="str">
        <f t="shared" si="17"/>
        <v/>
      </c>
      <c r="O261" s="82">
        <f t="shared" si="15"/>
        <v>0</v>
      </c>
      <c r="P261" s="82" t="str">
        <f t="shared" si="18"/>
        <v/>
      </c>
      <c r="Q261" s="82" t="str">
        <f t="shared" si="19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6"/>
        <v/>
      </c>
      <c r="N262" s="82" t="str">
        <f t="shared" si="17"/>
        <v/>
      </c>
      <c r="O262" s="82">
        <f t="shared" si="15"/>
        <v>0</v>
      </c>
      <c r="P262" s="82" t="str">
        <f t="shared" si="18"/>
        <v/>
      </c>
      <c r="Q262" s="82" t="str">
        <f t="shared" si="19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6"/>
        <v/>
      </c>
      <c r="N263" s="82" t="str">
        <f t="shared" si="17"/>
        <v/>
      </c>
      <c r="O263" s="82">
        <f t="shared" si="15"/>
        <v>0</v>
      </c>
      <c r="P263" s="82" t="str">
        <f t="shared" si="18"/>
        <v/>
      </c>
      <c r="Q263" s="82" t="str">
        <f t="shared" si="19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6"/>
        <v/>
      </c>
      <c r="N264" s="82" t="str">
        <f t="shared" si="17"/>
        <v/>
      </c>
      <c r="O264" s="82">
        <f t="shared" si="15"/>
        <v>0</v>
      </c>
      <c r="P264" s="82" t="str">
        <f t="shared" si="18"/>
        <v/>
      </c>
      <c r="Q264" s="82" t="str">
        <f t="shared" si="19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6"/>
        <v/>
      </c>
      <c r="N265" s="82" t="str">
        <f t="shared" si="17"/>
        <v/>
      </c>
      <c r="O265" s="82">
        <f t="shared" si="15"/>
        <v>0</v>
      </c>
      <c r="P265" s="82" t="str">
        <f t="shared" si="18"/>
        <v/>
      </c>
      <c r="Q265" s="82" t="str">
        <f t="shared" si="19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6"/>
        <v/>
      </c>
      <c r="N266" s="82" t="str">
        <f t="shared" si="17"/>
        <v/>
      </c>
      <c r="O266" s="82">
        <f t="shared" si="15"/>
        <v>0</v>
      </c>
      <c r="P266" s="82" t="str">
        <f t="shared" si="18"/>
        <v/>
      </c>
      <c r="Q266" s="82" t="str">
        <f t="shared" si="19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6"/>
        <v/>
      </c>
      <c r="N267" s="82" t="str">
        <f t="shared" si="17"/>
        <v/>
      </c>
      <c r="O267" s="82">
        <f t="shared" si="15"/>
        <v>0</v>
      </c>
      <c r="P267" s="82" t="str">
        <f t="shared" si="18"/>
        <v/>
      </c>
      <c r="Q267" s="82" t="str">
        <f t="shared" si="19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6"/>
        <v/>
      </c>
      <c r="N268" s="82" t="str">
        <f t="shared" si="17"/>
        <v/>
      </c>
      <c r="O268" s="82">
        <f t="shared" si="15"/>
        <v>0</v>
      </c>
      <c r="P268" s="82" t="str">
        <f t="shared" si="18"/>
        <v/>
      </c>
      <c r="Q268" s="82" t="str">
        <f t="shared" si="19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6"/>
        <v/>
      </c>
      <c r="N269" s="82" t="str">
        <f t="shared" si="17"/>
        <v/>
      </c>
      <c r="O269" s="82">
        <f t="shared" si="15"/>
        <v>0</v>
      </c>
      <c r="P269" s="82" t="str">
        <f t="shared" si="18"/>
        <v/>
      </c>
      <c r="Q269" s="82" t="str">
        <f t="shared" si="19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6"/>
        <v/>
      </c>
      <c r="N270" s="82" t="str">
        <f t="shared" si="17"/>
        <v/>
      </c>
      <c r="O270" s="82">
        <f t="shared" si="15"/>
        <v>0</v>
      </c>
      <c r="P270" s="82" t="str">
        <f t="shared" si="18"/>
        <v/>
      </c>
      <c r="Q270" s="82" t="str">
        <f t="shared" si="19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6"/>
        <v/>
      </c>
      <c r="N271" s="82" t="str">
        <f t="shared" si="17"/>
        <v/>
      </c>
      <c r="O271" s="82">
        <f t="shared" ref="O271:O334" si="20">IF($G271=0%,F271,"")</f>
        <v>0</v>
      </c>
      <c r="P271" s="82" t="str">
        <f t="shared" si="18"/>
        <v/>
      </c>
      <c r="Q271" s="82" t="str">
        <f t="shared" si="19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1">IF(F272&amp;H272&amp;I272&amp;J272&amp;K272="","",F272+H272+I272-J272-K272)</f>
        <v/>
      </c>
      <c r="N272" s="82" t="str">
        <f t="shared" ref="N272:N335" si="22">IF($G272="E",F272,"")</f>
        <v/>
      </c>
      <c r="O272" s="82">
        <f t="shared" si="20"/>
        <v>0</v>
      </c>
      <c r="P272" s="82" t="str">
        <f t="shared" ref="P272:P335" si="23">IF(OR($G272=8%,$G272=11%),$H272/$G272,"")</f>
        <v/>
      </c>
      <c r="Q272" s="82" t="str">
        <f t="shared" si="19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1"/>
        <v/>
      </c>
      <c r="N273" s="82" t="str">
        <f t="shared" si="22"/>
        <v/>
      </c>
      <c r="O273" s="82">
        <f t="shared" si="20"/>
        <v>0</v>
      </c>
      <c r="P273" s="82" t="str">
        <f t="shared" si="23"/>
        <v/>
      </c>
      <c r="Q273" s="82" t="str">
        <f t="shared" ref="Q273:Q336" si="24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1"/>
        <v/>
      </c>
      <c r="N274" s="82" t="str">
        <f t="shared" si="22"/>
        <v/>
      </c>
      <c r="O274" s="82">
        <f t="shared" si="20"/>
        <v>0</v>
      </c>
      <c r="P274" s="82" t="str">
        <f t="shared" si="23"/>
        <v/>
      </c>
      <c r="Q274" s="82" t="str">
        <f t="shared" si="24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1"/>
        <v/>
      </c>
      <c r="N275" s="82" t="str">
        <f t="shared" si="22"/>
        <v/>
      </c>
      <c r="O275" s="82">
        <f t="shared" si="20"/>
        <v>0</v>
      </c>
      <c r="P275" s="82" t="str">
        <f t="shared" si="23"/>
        <v/>
      </c>
      <c r="Q275" s="82" t="str">
        <f t="shared" si="24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1"/>
        <v/>
      </c>
      <c r="N276" s="82" t="str">
        <f t="shared" si="22"/>
        <v/>
      </c>
      <c r="O276" s="82">
        <f t="shared" si="20"/>
        <v>0</v>
      </c>
      <c r="P276" s="82" t="str">
        <f t="shared" si="23"/>
        <v/>
      </c>
      <c r="Q276" s="82" t="str">
        <f t="shared" si="24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1"/>
        <v/>
      </c>
      <c r="N277" s="82" t="str">
        <f t="shared" si="22"/>
        <v/>
      </c>
      <c r="O277" s="82">
        <f t="shared" si="20"/>
        <v>0</v>
      </c>
      <c r="P277" s="82" t="str">
        <f t="shared" si="23"/>
        <v/>
      </c>
      <c r="Q277" s="82" t="str">
        <f t="shared" si="24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1"/>
        <v/>
      </c>
      <c r="N278" s="82" t="str">
        <f t="shared" si="22"/>
        <v/>
      </c>
      <c r="O278" s="82">
        <f t="shared" si="20"/>
        <v>0</v>
      </c>
      <c r="P278" s="82" t="str">
        <f t="shared" si="23"/>
        <v/>
      </c>
      <c r="Q278" s="82" t="str">
        <f t="shared" si="24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1"/>
        <v/>
      </c>
      <c r="N279" s="82" t="str">
        <f t="shared" si="22"/>
        <v/>
      </c>
      <c r="O279" s="82">
        <f t="shared" si="20"/>
        <v>0</v>
      </c>
      <c r="P279" s="82" t="str">
        <f t="shared" si="23"/>
        <v/>
      </c>
      <c r="Q279" s="82" t="str">
        <f t="shared" si="24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1"/>
        <v/>
      </c>
      <c r="N280" s="82" t="str">
        <f t="shared" si="22"/>
        <v/>
      </c>
      <c r="O280" s="82">
        <f t="shared" si="20"/>
        <v>0</v>
      </c>
      <c r="P280" s="82" t="str">
        <f t="shared" si="23"/>
        <v/>
      </c>
      <c r="Q280" s="82" t="str">
        <f t="shared" si="24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1"/>
        <v/>
      </c>
      <c r="N281" s="82" t="str">
        <f t="shared" si="22"/>
        <v/>
      </c>
      <c r="O281" s="82">
        <f t="shared" si="20"/>
        <v>0</v>
      </c>
      <c r="P281" s="82" t="str">
        <f t="shared" si="23"/>
        <v/>
      </c>
      <c r="Q281" s="82" t="str">
        <f t="shared" si="24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1"/>
        <v/>
      </c>
      <c r="N282" s="82" t="str">
        <f t="shared" si="22"/>
        <v/>
      </c>
      <c r="O282" s="82">
        <f t="shared" si="20"/>
        <v>0</v>
      </c>
      <c r="P282" s="82" t="str">
        <f t="shared" si="23"/>
        <v/>
      </c>
      <c r="Q282" s="82" t="str">
        <f t="shared" si="24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1"/>
        <v/>
      </c>
      <c r="N283" s="82" t="str">
        <f t="shared" si="22"/>
        <v/>
      </c>
      <c r="O283" s="82">
        <f t="shared" si="20"/>
        <v>0</v>
      </c>
      <c r="P283" s="82" t="str">
        <f t="shared" si="23"/>
        <v/>
      </c>
      <c r="Q283" s="82" t="str">
        <f t="shared" si="24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1"/>
        <v/>
      </c>
      <c r="N284" s="82" t="str">
        <f t="shared" si="22"/>
        <v/>
      </c>
      <c r="O284" s="82">
        <f t="shared" si="20"/>
        <v>0</v>
      </c>
      <c r="P284" s="82" t="str">
        <f t="shared" si="23"/>
        <v/>
      </c>
      <c r="Q284" s="82" t="str">
        <f t="shared" si="24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1"/>
        <v/>
      </c>
      <c r="N285" s="82" t="str">
        <f t="shared" si="22"/>
        <v/>
      </c>
      <c r="O285" s="82">
        <f t="shared" si="20"/>
        <v>0</v>
      </c>
      <c r="P285" s="82" t="str">
        <f t="shared" si="23"/>
        <v/>
      </c>
      <c r="Q285" s="82" t="str">
        <f t="shared" si="24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1"/>
        <v/>
      </c>
      <c r="N286" s="82" t="str">
        <f t="shared" si="22"/>
        <v/>
      </c>
      <c r="O286" s="82">
        <f t="shared" si="20"/>
        <v>0</v>
      </c>
      <c r="P286" s="82" t="str">
        <f t="shared" si="23"/>
        <v/>
      </c>
      <c r="Q286" s="82" t="str">
        <f t="shared" si="24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1"/>
        <v/>
      </c>
      <c r="N287" s="82" t="str">
        <f t="shared" si="22"/>
        <v/>
      </c>
      <c r="O287" s="82">
        <f t="shared" si="20"/>
        <v>0</v>
      </c>
      <c r="P287" s="82" t="str">
        <f t="shared" si="23"/>
        <v/>
      </c>
      <c r="Q287" s="82" t="str">
        <f t="shared" si="24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1"/>
        <v/>
      </c>
      <c r="N288" s="82" t="str">
        <f t="shared" si="22"/>
        <v/>
      </c>
      <c r="O288" s="82">
        <f t="shared" si="20"/>
        <v>0</v>
      </c>
      <c r="P288" s="82" t="str">
        <f t="shared" si="23"/>
        <v/>
      </c>
      <c r="Q288" s="82" t="str">
        <f t="shared" si="24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1"/>
        <v/>
      </c>
      <c r="N289" s="82" t="str">
        <f t="shared" si="22"/>
        <v/>
      </c>
      <c r="O289" s="82">
        <f t="shared" si="20"/>
        <v>0</v>
      </c>
      <c r="P289" s="82" t="str">
        <f t="shared" si="23"/>
        <v/>
      </c>
      <c r="Q289" s="82" t="str">
        <f t="shared" si="24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1"/>
        <v/>
      </c>
      <c r="N290" s="82" t="str">
        <f t="shared" si="22"/>
        <v/>
      </c>
      <c r="O290" s="82">
        <f t="shared" si="20"/>
        <v>0</v>
      </c>
      <c r="P290" s="82" t="str">
        <f t="shared" si="23"/>
        <v/>
      </c>
      <c r="Q290" s="82" t="str">
        <f t="shared" si="24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1"/>
        <v/>
      </c>
      <c r="N291" s="82" t="str">
        <f t="shared" si="22"/>
        <v/>
      </c>
      <c r="O291" s="82">
        <f t="shared" si="20"/>
        <v>0</v>
      </c>
      <c r="P291" s="82" t="str">
        <f t="shared" si="23"/>
        <v/>
      </c>
      <c r="Q291" s="82" t="str">
        <f t="shared" si="24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1"/>
        <v/>
      </c>
      <c r="N292" s="82" t="str">
        <f t="shared" si="22"/>
        <v/>
      </c>
      <c r="O292" s="82">
        <f t="shared" si="20"/>
        <v>0</v>
      </c>
      <c r="P292" s="82" t="str">
        <f t="shared" si="23"/>
        <v/>
      </c>
      <c r="Q292" s="82" t="str">
        <f t="shared" si="24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1"/>
        <v/>
      </c>
      <c r="N293" s="82" t="str">
        <f t="shared" si="22"/>
        <v/>
      </c>
      <c r="O293" s="82">
        <f t="shared" si="20"/>
        <v>0</v>
      </c>
      <c r="P293" s="82" t="str">
        <f t="shared" si="23"/>
        <v/>
      </c>
      <c r="Q293" s="82" t="str">
        <f t="shared" si="24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1"/>
        <v/>
      </c>
      <c r="N294" s="82" t="str">
        <f t="shared" si="22"/>
        <v/>
      </c>
      <c r="O294" s="82">
        <f t="shared" si="20"/>
        <v>0</v>
      </c>
      <c r="P294" s="82" t="str">
        <f t="shared" si="23"/>
        <v/>
      </c>
      <c r="Q294" s="82" t="str">
        <f t="shared" si="24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1"/>
        <v/>
      </c>
      <c r="N295" s="82" t="str">
        <f t="shared" si="22"/>
        <v/>
      </c>
      <c r="O295" s="82">
        <f t="shared" si="20"/>
        <v>0</v>
      </c>
      <c r="P295" s="82" t="str">
        <f t="shared" si="23"/>
        <v/>
      </c>
      <c r="Q295" s="82" t="str">
        <f t="shared" si="24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1"/>
        <v/>
      </c>
      <c r="N296" s="82" t="str">
        <f t="shared" si="22"/>
        <v/>
      </c>
      <c r="O296" s="82">
        <f t="shared" si="20"/>
        <v>0</v>
      </c>
      <c r="P296" s="82" t="str">
        <f t="shared" si="23"/>
        <v/>
      </c>
      <c r="Q296" s="82" t="str">
        <f t="shared" si="24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1"/>
        <v/>
      </c>
      <c r="N297" s="82" t="str">
        <f t="shared" si="22"/>
        <v/>
      </c>
      <c r="O297" s="82">
        <f t="shared" si="20"/>
        <v>0</v>
      </c>
      <c r="P297" s="82" t="str">
        <f t="shared" si="23"/>
        <v/>
      </c>
      <c r="Q297" s="82" t="str">
        <f t="shared" si="24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1"/>
        <v/>
      </c>
      <c r="N298" s="82" t="str">
        <f t="shared" si="22"/>
        <v/>
      </c>
      <c r="O298" s="82">
        <f t="shared" si="20"/>
        <v>0</v>
      </c>
      <c r="P298" s="82" t="str">
        <f t="shared" si="23"/>
        <v/>
      </c>
      <c r="Q298" s="82" t="str">
        <f t="shared" si="24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1"/>
        <v/>
      </c>
      <c r="N299" s="82" t="str">
        <f t="shared" si="22"/>
        <v/>
      </c>
      <c r="O299" s="82">
        <f t="shared" si="20"/>
        <v>0</v>
      </c>
      <c r="P299" s="82" t="str">
        <f t="shared" si="23"/>
        <v/>
      </c>
      <c r="Q299" s="82" t="str">
        <f t="shared" si="24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1"/>
        <v/>
      </c>
      <c r="N300" s="82" t="str">
        <f t="shared" si="22"/>
        <v/>
      </c>
      <c r="O300" s="82">
        <f t="shared" si="20"/>
        <v>0</v>
      </c>
      <c r="P300" s="82" t="str">
        <f t="shared" si="23"/>
        <v/>
      </c>
      <c r="Q300" s="82" t="str">
        <f t="shared" si="24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1"/>
        <v/>
      </c>
      <c r="N301" s="82" t="str">
        <f t="shared" si="22"/>
        <v/>
      </c>
      <c r="O301" s="82">
        <f t="shared" si="20"/>
        <v>0</v>
      </c>
      <c r="P301" s="82" t="str">
        <f t="shared" si="23"/>
        <v/>
      </c>
      <c r="Q301" s="82" t="str">
        <f t="shared" si="24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1"/>
        <v/>
      </c>
      <c r="N302" s="82" t="str">
        <f t="shared" si="22"/>
        <v/>
      </c>
      <c r="O302" s="82">
        <f t="shared" si="20"/>
        <v>0</v>
      </c>
      <c r="P302" s="82" t="str">
        <f t="shared" si="23"/>
        <v/>
      </c>
      <c r="Q302" s="82" t="str">
        <f t="shared" si="24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1"/>
        <v/>
      </c>
      <c r="N303" s="82" t="str">
        <f t="shared" si="22"/>
        <v/>
      </c>
      <c r="O303" s="82">
        <f t="shared" si="20"/>
        <v>0</v>
      </c>
      <c r="P303" s="82" t="str">
        <f t="shared" si="23"/>
        <v/>
      </c>
      <c r="Q303" s="82" t="str">
        <f t="shared" si="24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1"/>
        <v/>
      </c>
      <c r="N304" s="82" t="str">
        <f t="shared" si="22"/>
        <v/>
      </c>
      <c r="O304" s="82">
        <f t="shared" si="20"/>
        <v>0</v>
      </c>
      <c r="P304" s="82" t="str">
        <f t="shared" si="23"/>
        <v/>
      </c>
      <c r="Q304" s="82" t="str">
        <f t="shared" si="24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1"/>
        <v/>
      </c>
      <c r="N305" s="82" t="str">
        <f t="shared" si="22"/>
        <v/>
      </c>
      <c r="O305" s="82">
        <f t="shared" si="20"/>
        <v>0</v>
      </c>
      <c r="P305" s="82" t="str">
        <f t="shared" si="23"/>
        <v/>
      </c>
      <c r="Q305" s="82" t="str">
        <f t="shared" si="24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1"/>
        <v/>
      </c>
      <c r="N306" s="82" t="str">
        <f t="shared" si="22"/>
        <v/>
      </c>
      <c r="O306" s="82">
        <f t="shared" si="20"/>
        <v>0</v>
      </c>
      <c r="P306" s="82" t="str">
        <f t="shared" si="23"/>
        <v/>
      </c>
      <c r="Q306" s="82" t="str">
        <f t="shared" si="24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1"/>
        <v/>
      </c>
      <c r="N307" s="82" t="str">
        <f t="shared" si="22"/>
        <v/>
      </c>
      <c r="O307" s="82">
        <f t="shared" si="20"/>
        <v>0</v>
      </c>
      <c r="P307" s="82" t="str">
        <f t="shared" si="23"/>
        <v/>
      </c>
      <c r="Q307" s="82" t="str">
        <f t="shared" si="24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1"/>
        <v/>
      </c>
      <c r="N308" s="82" t="str">
        <f t="shared" si="22"/>
        <v/>
      </c>
      <c r="O308" s="82">
        <f t="shared" si="20"/>
        <v>0</v>
      </c>
      <c r="P308" s="82" t="str">
        <f t="shared" si="23"/>
        <v/>
      </c>
      <c r="Q308" s="82" t="str">
        <f t="shared" si="24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1"/>
        <v/>
      </c>
      <c r="N309" s="82" t="str">
        <f t="shared" si="22"/>
        <v/>
      </c>
      <c r="O309" s="82">
        <f t="shared" si="20"/>
        <v>0</v>
      </c>
      <c r="P309" s="82" t="str">
        <f t="shared" si="23"/>
        <v/>
      </c>
      <c r="Q309" s="82" t="str">
        <f t="shared" si="24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1"/>
        <v/>
      </c>
      <c r="N310" s="82" t="str">
        <f t="shared" si="22"/>
        <v/>
      </c>
      <c r="O310" s="82">
        <f t="shared" si="20"/>
        <v>0</v>
      </c>
      <c r="P310" s="82" t="str">
        <f t="shared" si="23"/>
        <v/>
      </c>
      <c r="Q310" s="82" t="str">
        <f t="shared" si="24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1"/>
        <v/>
      </c>
      <c r="N311" s="82" t="str">
        <f t="shared" si="22"/>
        <v/>
      </c>
      <c r="O311" s="82">
        <f t="shared" si="20"/>
        <v>0</v>
      </c>
      <c r="P311" s="82" t="str">
        <f t="shared" si="23"/>
        <v/>
      </c>
      <c r="Q311" s="82" t="str">
        <f t="shared" si="24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1"/>
        <v/>
      </c>
      <c r="N312" s="82" t="str">
        <f t="shared" si="22"/>
        <v/>
      </c>
      <c r="O312" s="82">
        <f t="shared" si="20"/>
        <v>0</v>
      </c>
      <c r="P312" s="82" t="str">
        <f t="shared" si="23"/>
        <v/>
      </c>
      <c r="Q312" s="82" t="str">
        <f t="shared" si="24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1"/>
        <v/>
      </c>
      <c r="N313" s="82" t="str">
        <f t="shared" si="22"/>
        <v/>
      </c>
      <c r="O313" s="82">
        <f t="shared" si="20"/>
        <v>0</v>
      </c>
      <c r="P313" s="82" t="str">
        <f t="shared" si="23"/>
        <v/>
      </c>
      <c r="Q313" s="82" t="str">
        <f t="shared" si="24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1"/>
        <v/>
      </c>
      <c r="N314" s="82" t="str">
        <f t="shared" si="22"/>
        <v/>
      </c>
      <c r="O314" s="82">
        <f t="shared" si="20"/>
        <v>0</v>
      </c>
      <c r="P314" s="82" t="str">
        <f t="shared" si="23"/>
        <v/>
      </c>
      <c r="Q314" s="82" t="str">
        <f t="shared" si="24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1"/>
        <v/>
      </c>
      <c r="N315" s="82" t="str">
        <f t="shared" si="22"/>
        <v/>
      </c>
      <c r="O315" s="82">
        <f t="shared" si="20"/>
        <v>0</v>
      </c>
      <c r="P315" s="82" t="str">
        <f t="shared" si="23"/>
        <v/>
      </c>
      <c r="Q315" s="82" t="str">
        <f t="shared" si="24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1"/>
        <v/>
      </c>
      <c r="N316" s="82" t="str">
        <f t="shared" si="22"/>
        <v/>
      </c>
      <c r="O316" s="82">
        <f t="shared" si="20"/>
        <v>0</v>
      </c>
      <c r="P316" s="82" t="str">
        <f t="shared" si="23"/>
        <v/>
      </c>
      <c r="Q316" s="82" t="str">
        <f t="shared" si="24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1"/>
        <v/>
      </c>
      <c r="N317" s="82" t="str">
        <f t="shared" si="22"/>
        <v/>
      </c>
      <c r="O317" s="82">
        <f t="shared" si="20"/>
        <v>0</v>
      </c>
      <c r="P317" s="82" t="str">
        <f t="shared" si="23"/>
        <v/>
      </c>
      <c r="Q317" s="82" t="str">
        <f t="shared" si="24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1"/>
        <v/>
      </c>
      <c r="N318" s="82" t="str">
        <f t="shared" si="22"/>
        <v/>
      </c>
      <c r="O318" s="82">
        <f t="shared" si="20"/>
        <v>0</v>
      </c>
      <c r="P318" s="82" t="str">
        <f t="shared" si="23"/>
        <v/>
      </c>
      <c r="Q318" s="82" t="str">
        <f t="shared" si="24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1"/>
        <v/>
      </c>
      <c r="N319" s="82" t="str">
        <f t="shared" si="22"/>
        <v/>
      </c>
      <c r="O319" s="82">
        <f t="shared" si="20"/>
        <v>0</v>
      </c>
      <c r="P319" s="82" t="str">
        <f t="shared" si="23"/>
        <v/>
      </c>
      <c r="Q319" s="82" t="str">
        <f t="shared" si="24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1"/>
        <v/>
      </c>
      <c r="N320" s="82" t="str">
        <f t="shared" si="22"/>
        <v/>
      </c>
      <c r="O320" s="82">
        <f t="shared" si="20"/>
        <v>0</v>
      </c>
      <c r="P320" s="82" t="str">
        <f t="shared" si="23"/>
        <v/>
      </c>
      <c r="Q320" s="82" t="str">
        <f t="shared" si="24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1"/>
        <v/>
      </c>
      <c r="N321" s="82" t="str">
        <f t="shared" si="22"/>
        <v/>
      </c>
      <c r="O321" s="82">
        <f t="shared" si="20"/>
        <v>0</v>
      </c>
      <c r="P321" s="82" t="str">
        <f t="shared" si="23"/>
        <v/>
      </c>
      <c r="Q321" s="82" t="str">
        <f t="shared" si="24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1"/>
        <v/>
      </c>
      <c r="N322" s="82" t="str">
        <f t="shared" si="22"/>
        <v/>
      </c>
      <c r="O322" s="82">
        <f t="shared" si="20"/>
        <v>0</v>
      </c>
      <c r="P322" s="82" t="str">
        <f t="shared" si="23"/>
        <v/>
      </c>
      <c r="Q322" s="82" t="str">
        <f t="shared" si="24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1"/>
        <v/>
      </c>
      <c r="N323" s="82" t="str">
        <f t="shared" si="22"/>
        <v/>
      </c>
      <c r="O323" s="82">
        <f t="shared" si="20"/>
        <v>0</v>
      </c>
      <c r="P323" s="82" t="str">
        <f t="shared" si="23"/>
        <v/>
      </c>
      <c r="Q323" s="82" t="str">
        <f t="shared" si="24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1"/>
        <v/>
      </c>
      <c r="N324" s="82" t="str">
        <f t="shared" si="22"/>
        <v/>
      </c>
      <c r="O324" s="82">
        <f t="shared" si="20"/>
        <v>0</v>
      </c>
      <c r="P324" s="82" t="str">
        <f t="shared" si="23"/>
        <v/>
      </c>
      <c r="Q324" s="82" t="str">
        <f t="shared" si="24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1"/>
        <v/>
      </c>
      <c r="N325" s="82" t="str">
        <f t="shared" si="22"/>
        <v/>
      </c>
      <c r="O325" s="82">
        <f t="shared" si="20"/>
        <v>0</v>
      </c>
      <c r="P325" s="82" t="str">
        <f t="shared" si="23"/>
        <v/>
      </c>
      <c r="Q325" s="82" t="str">
        <f t="shared" si="24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1"/>
        <v/>
      </c>
      <c r="N326" s="82" t="str">
        <f t="shared" si="22"/>
        <v/>
      </c>
      <c r="O326" s="82">
        <f t="shared" si="20"/>
        <v>0</v>
      </c>
      <c r="P326" s="82" t="str">
        <f t="shared" si="23"/>
        <v/>
      </c>
      <c r="Q326" s="82" t="str">
        <f t="shared" si="24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1"/>
        <v/>
      </c>
      <c r="N327" s="82" t="str">
        <f t="shared" si="22"/>
        <v/>
      </c>
      <c r="O327" s="82">
        <f t="shared" si="20"/>
        <v>0</v>
      </c>
      <c r="P327" s="82" t="str">
        <f t="shared" si="23"/>
        <v/>
      </c>
      <c r="Q327" s="82" t="str">
        <f t="shared" si="24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1"/>
        <v/>
      </c>
      <c r="N328" s="82" t="str">
        <f t="shared" si="22"/>
        <v/>
      </c>
      <c r="O328" s="82">
        <f t="shared" si="20"/>
        <v>0</v>
      </c>
      <c r="P328" s="82" t="str">
        <f t="shared" si="23"/>
        <v/>
      </c>
      <c r="Q328" s="82" t="str">
        <f t="shared" si="24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1"/>
        <v/>
      </c>
      <c r="N329" s="82" t="str">
        <f t="shared" si="22"/>
        <v/>
      </c>
      <c r="O329" s="82">
        <f t="shared" si="20"/>
        <v>0</v>
      </c>
      <c r="P329" s="82" t="str">
        <f t="shared" si="23"/>
        <v/>
      </c>
      <c r="Q329" s="82" t="str">
        <f t="shared" si="24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1"/>
        <v/>
      </c>
      <c r="N330" s="82" t="str">
        <f t="shared" si="22"/>
        <v/>
      </c>
      <c r="O330" s="82">
        <f t="shared" si="20"/>
        <v>0</v>
      </c>
      <c r="P330" s="82" t="str">
        <f t="shared" si="23"/>
        <v/>
      </c>
      <c r="Q330" s="82" t="str">
        <f t="shared" si="24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1"/>
        <v/>
      </c>
      <c r="N331" s="82" t="str">
        <f t="shared" si="22"/>
        <v/>
      </c>
      <c r="O331" s="82">
        <f t="shared" si="20"/>
        <v>0</v>
      </c>
      <c r="P331" s="82" t="str">
        <f t="shared" si="23"/>
        <v/>
      </c>
      <c r="Q331" s="82" t="str">
        <f t="shared" si="24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1"/>
        <v/>
      </c>
      <c r="N332" s="82" t="str">
        <f t="shared" si="22"/>
        <v/>
      </c>
      <c r="O332" s="82">
        <f t="shared" si="20"/>
        <v>0</v>
      </c>
      <c r="P332" s="82" t="str">
        <f t="shared" si="23"/>
        <v/>
      </c>
      <c r="Q332" s="82" t="str">
        <f t="shared" si="24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1"/>
        <v/>
      </c>
      <c r="N333" s="82" t="str">
        <f t="shared" si="22"/>
        <v/>
      </c>
      <c r="O333" s="82">
        <f t="shared" si="20"/>
        <v>0</v>
      </c>
      <c r="P333" s="82" t="str">
        <f t="shared" si="23"/>
        <v/>
      </c>
      <c r="Q333" s="82" t="str">
        <f t="shared" si="24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1"/>
        <v/>
      </c>
      <c r="N334" s="82" t="str">
        <f t="shared" si="22"/>
        <v/>
      </c>
      <c r="O334" s="82">
        <f t="shared" si="20"/>
        <v>0</v>
      </c>
      <c r="P334" s="82" t="str">
        <f t="shared" si="23"/>
        <v/>
      </c>
      <c r="Q334" s="82" t="str">
        <f t="shared" si="24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1"/>
        <v/>
      </c>
      <c r="N335" s="82" t="str">
        <f t="shared" si="22"/>
        <v/>
      </c>
      <c r="O335" s="82">
        <f t="shared" ref="O335:O398" si="25">IF($G335=0%,F335,"")</f>
        <v>0</v>
      </c>
      <c r="P335" s="82" t="str">
        <f t="shared" si="23"/>
        <v/>
      </c>
      <c r="Q335" s="82" t="str">
        <f t="shared" si="24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6">IF(F336&amp;H336&amp;I336&amp;J336&amp;K336="","",F336+H336+I336-J336-K336)</f>
        <v/>
      </c>
      <c r="N336" s="82" t="str">
        <f t="shared" ref="N336:N399" si="27">IF($G336="E",F336,"")</f>
        <v/>
      </c>
      <c r="O336" s="82">
        <f t="shared" si="25"/>
        <v>0</v>
      </c>
      <c r="P336" s="82" t="str">
        <f t="shared" ref="P336:P399" si="28">IF(OR($G336=8%,$G336=11%),$H336/$G336,"")</f>
        <v/>
      </c>
      <c r="Q336" s="82" t="str">
        <f t="shared" si="24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6"/>
        <v/>
      </c>
      <c r="N337" s="82" t="str">
        <f t="shared" si="27"/>
        <v/>
      </c>
      <c r="O337" s="82">
        <f t="shared" si="25"/>
        <v>0</v>
      </c>
      <c r="P337" s="82" t="str">
        <f t="shared" si="28"/>
        <v/>
      </c>
      <c r="Q337" s="82" t="str">
        <f t="shared" ref="Q337:Q400" si="29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6"/>
        <v/>
      </c>
      <c r="N338" s="82" t="str">
        <f t="shared" si="27"/>
        <v/>
      </c>
      <c r="O338" s="82">
        <f t="shared" si="25"/>
        <v>0</v>
      </c>
      <c r="P338" s="82" t="str">
        <f t="shared" si="28"/>
        <v/>
      </c>
      <c r="Q338" s="82" t="str">
        <f t="shared" si="29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6"/>
        <v/>
      </c>
      <c r="N339" s="82" t="str">
        <f t="shared" si="27"/>
        <v/>
      </c>
      <c r="O339" s="82">
        <f t="shared" si="25"/>
        <v>0</v>
      </c>
      <c r="P339" s="82" t="str">
        <f t="shared" si="28"/>
        <v/>
      </c>
      <c r="Q339" s="82" t="str">
        <f t="shared" si="29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6"/>
        <v/>
      </c>
      <c r="N340" s="82" t="str">
        <f t="shared" si="27"/>
        <v/>
      </c>
      <c r="O340" s="82">
        <f t="shared" si="25"/>
        <v>0</v>
      </c>
      <c r="P340" s="82" t="str">
        <f t="shared" si="28"/>
        <v/>
      </c>
      <c r="Q340" s="82" t="str">
        <f t="shared" si="29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6"/>
        <v/>
      </c>
      <c r="N341" s="82" t="str">
        <f t="shared" si="27"/>
        <v/>
      </c>
      <c r="O341" s="82">
        <f t="shared" si="25"/>
        <v>0</v>
      </c>
      <c r="P341" s="82" t="str">
        <f t="shared" si="28"/>
        <v/>
      </c>
      <c r="Q341" s="82" t="str">
        <f t="shared" si="29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6"/>
        <v/>
      </c>
      <c r="N342" s="82" t="str">
        <f t="shared" si="27"/>
        <v/>
      </c>
      <c r="O342" s="82">
        <f t="shared" si="25"/>
        <v>0</v>
      </c>
      <c r="P342" s="82" t="str">
        <f t="shared" si="28"/>
        <v/>
      </c>
      <c r="Q342" s="82" t="str">
        <f t="shared" si="29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6"/>
        <v/>
      </c>
      <c r="N343" s="82" t="str">
        <f t="shared" si="27"/>
        <v/>
      </c>
      <c r="O343" s="82">
        <f t="shared" si="25"/>
        <v>0</v>
      </c>
      <c r="P343" s="82" t="str">
        <f t="shared" si="28"/>
        <v/>
      </c>
      <c r="Q343" s="82" t="str">
        <f t="shared" si="29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6"/>
        <v/>
      </c>
      <c r="N344" s="82" t="str">
        <f t="shared" si="27"/>
        <v/>
      </c>
      <c r="O344" s="82">
        <f t="shared" si="25"/>
        <v>0</v>
      </c>
      <c r="P344" s="82" t="str">
        <f t="shared" si="28"/>
        <v/>
      </c>
      <c r="Q344" s="82" t="str">
        <f t="shared" si="29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6"/>
        <v/>
      </c>
      <c r="N345" s="82" t="str">
        <f t="shared" si="27"/>
        <v/>
      </c>
      <c r="O345" s="82">
        <f t="shared" si="25"/>
        <v>0</v>
      </c>
      <c r="P345" s="82" t="str">
        <f t="shared" si="28"/>
        <v/>
      </c>
      <c r="Q345" s="82" t="str">
        <f t="shared" si="29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6"/>
        <v/>
      </c>
      <c r="N346" s="82" t="str">
        <f t="shared" si="27"/>
        <v/>
      </c>
      <c r="O346" s="82">
        <f t="shared" si="25"/>
        <v>0</v>
      </c>
      <c r="P346" s="82" t="str">
        <f t="shared" si="28"/>
        <v/>
      </c>
      <c r="Q346" s="82" t="str">
        <f t="shared" si="29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6"/>
        <v/>
      </c>
      <c r="N347" s="82" t="str">
        <f t="shared" si="27"/>
        <v/>
      </c>
      <c r="O347" s="82">
        <f t="shared" si="25"/>
        <v>0</v>
      </c>
      <c r="P347" s="82" t="str">
        <f t="shared" si="28"/>
        <v/>
      </c>
      <c r="Q347" s="82" t="str">
        <f t="shared" si="29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6"/>
        <v/>
      </c>
      <c r="N348" s="82" t="str">
        <f t="shared" si="27"/>
        <v/>
      </c>
      <c r="O348" s="82">
        <f t="shared" si="25"/>
        <v>0</v>
      </c>
      <c r="P348" s="82" t="str">
        <f t="shared" si="28"/>
        <v/>
      </c>
      <c r="Q348" s="82" t="str">
        <f t="shared" si="29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6"/>
        <v/>
      </c>
      <c r="N349" s="82" t="str">
        <f t="shared" si="27"/>
        <v/>
      </c>
      <c r="O349" s="82">
        <f t="shared" si="25"/>
        <v>0</v>
      </c>
      <c r="P349" s="82" t="str">
        <f t="shared" si="28"/>
        <v/>
      </c>
      <c r="Q349" s="82" t="str">
        <f t="shared" si="29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6"/>
        <v/>
      </c>
      <c r="N350" s="82" t="str">
        <f t="shared" si="27"/>
        <v/>
      </c>
      <c r="O350" s="82">
        <f t="shared" si="25"/>
        <v>0</v>
      </c>
      <c r="P350" s="82" t="str">
        <f t="shared" si="28"/>
        <v/>
      </c>
      <c r="Q350" s="82" t="str">
        <f t="shared" si="29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6"/>
        <v/>
      </c>
      <c r="N351" s="82" t="str">
        <f t="shared" si="27"/>
        <v/>
      </c>
      <c r="O351" s="82">
        <f t="shared" si="25"/>
        <v>0</v>
      </c>
      <c r="P351" s="82" t="str">
        <f t="shared" si="28"/>
        <v/>
      </c>
      <c r="Q351" s="82" t="str">
        <f t="shared" si="29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6"/>
        <v/>
      </c>
      <c r="N352" s="82" t="str">
        <f t="shared" si="27"/>
        <v/>
      </c>
      <c r="O352" s="82">
        <f t="shared" si="25"/>
        <v>0</v>
      </c>
      <c r="P352" s="82" t="str">
        <f t="shared" si="28"/>
        <v/>
      </c>
      <c r="Q352" s="82" t="str">
        <f t="shared" si="29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6"/>
        <v/>
      </c>
      <c r="N353" s="82" t="str">
        <f t="shared" si="27"/>
        <v/>
      </c>
      <c r="O353" s="82">
        <f t="shared" si="25"/>
        <v>0</v>
      </c>
      <c r="P353" s="82" t="str">
        <f t="shared" si="28"/>
        <v/>
      </c>
      <c r="Q353" s="82" t="str">
        <f t="shared" si="29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6"/>
        <v/>
      </c>
      <c r="N354" s="82" t="str">
        <f t="shared" si="27"/>
        <v/>
      </c>
      <c r="O354" s="82">
        <f t="shared" si="25"/>
        <v>0</v>
      </c>
      <c r="P354" s="82" t="str">
        <f t="shared" si="28"/>
        <v/>
      </c>
      <c r="Q354" s="82" t="str">
        <f t="shared" si="29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6"/>
        <v/>
      </c>
      <c r="N355" s="82" t="str">
        <f t="shared" si="27"/>
        <v/>
      </c>
      <c r="O355" s="82">
        <f t="shared" si="25"/>
        <v>0</v>
      </c>
      <c r="P355" s="82" t="str">
        <f t="shared" si="28"/>
        <v/>
      </c>
      <c r="Q355" s="82" t="str">
        <f t="shared" si="29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6"/>
        <v/>
      </c>
      <c r="N356" s="82" t="str">
        <f t="shared" si="27"/>
        <v/>
      </c>
      <c r="O356" s="82">
        <f t="shared" si="25"/>
        <v>0</v>
      </c>
      <c r="P356" s="82" t="str">
        <f t="shared" si="28"/>
        <v/>
      </c>
      <c r="Q356" s="82" t="str">
        <f t="shared" si="29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6"/>
        <v/>
      </c>
      <c r="N357" s="82" t="str">
        <f t="shared" si="27"/>
        <v/>
      </c>
      <c r="O357" s="82">
        <f t="shared" si="25"/>
        <v>0</v>
      </c>
      <c r="P357" s="82" t="str">
        <f t="shared" si="28"/>
        <v/>
      </c>
      <c r="Q357" s="82" t="str">
        <f t="shared" si="29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6"/>
        <v/>
      </c>
      <c r="N358" s="82" t="str">
        <f t="shared" si="27"/>
        <v/>
      </c>
      <c r="O358" s="82">
        <f t="shared" si="25"/>
        <v>0</v>
      </c>
      <c r="P358" s="82" t="str">
        <f t="shared" si="28"/>
        <v/>
      </c>
      <c r="Q358" s="82" t="str">
        <f t="shared" si="29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6"/>
        <v/>
      </c>
      <c r="N359" s="82" t="str">
        <f t="shared" si="27"/>
        <v/>
      </c>
      <c r="O359" s="82">
        <f t="shared" si="25"/>
        <v>0</v>
      </c>
      <c r="P359" s="82" t="str">
        <f t="shared" si="28"/>
        <v/>
      </c>
      <c r="Q359" s="82" t="str">
        <f t="shared" si="29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6"/>
        <v/>
      </c>
      <c r="N360" s="82" t="str">
        <f t="shared" si="27"/>
        <v/>
      </c>
      <c r="O360" s="82">
        <f t="shared" si="25"/>
        <v>0</v>
      </c>
      <c r="P360" s="82" t="str">
        <f t="shared" si="28"/>
        <v/>
      </c>
      <c r="Q360" s="82" t="str">
        <f t="shared" si="29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6"/>
        <v/>
      </c>
      <c r="N361" s="82" t="str">
        <f t="shared" si="27"/>
        <v/>
      </c>
      <c r="O361" s="82">
        <f t="shared" si="25"/>
        <v>0</v>
      </c>
      <c r="P361" s="82" t="str">
        <f t="shared" si="28"/>
        <v/>
      </c>
      <c r="Q361" s="82" t="str">
        <f t="shared" si="29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6"/>
        <v/>
      </c>
      <c r="N362" s="82" t="str">
        <f t="shared" si="27"/>
        <v/>
      </c>
      <c r="O362" s="82">
        <f t="shared" si="25"/>
        <v>0</v>
      </c>
      <c r="P362" s="82" t="str">
        <f t="shared" si="28"/>
        <v/>
      </c>
      <c r="Q362" s="82" t="str">
        <f t="shared" si="29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6"/>
        <v/>
      </c>
      <c r="N363" s="82" t="str">
        <f t="shared" si="27"/>
        <v/>
      </c>
      <c r="O363" s="82">
        <f t="shared" si="25"/>
        <v>0</v>
      </c>
      <c r="P363" s="82" t="str">
        <f t="shared" si="28"/>
        <v/>
      </c>
      <c r="Q363" s="82" t="str">
        <f t="shared" si="29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6"/>
        <v/>
      </c>
      <c r="N364" s="82" t="str">
        <f t="shared" si="27"/>
        <v/>
      </c>
      <c r="O364" s="82">
        <f t="shared" si="25"/>
        <v>0</v>
      </c>
      <c r="P364" s="82" t="str">
        <f t="shared" si="28"/>
        <v/>
      </c>
      <c r="Q364" s="82" t="str">
        <f t="shared" si="29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6"/>
        <v/>
      </c>
      <c r="N365" s="82" t="str">
        <f t="shared" si="27"/>
        <v/>
      </c>
      <c r="O365" s="82">
        <f t="shared" si="25"/>
        <v>0</v>
      </c>
      <c r="P365" s="82" t="str">
        <f t="shared" si="28"/>
        <v/>
      </c>
      <c r="Q365" s="82" t="str">
        <f t="shared" si="29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6"/>
        <v/>
      </c>
      <c r="N366" s="82" t="str">
        <f t="shared" si="27"/>
        <v/>
      </c>
      <c r="O366" s="82">
        <f t="shared" si="25"/>
        <v>0</v>
      </c>
      <c r="P366" s="82" t="str">
        <f t="shared" si="28"/>
        <v/>
      </c>
      <c r="Q366" s="82" t="str">
        <f t="shared" si="29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6"/>
        <v/>
      </c>
      <c r="N367" s="82" t="str">
        <f t="shared" si="27"/>
        <v/>
      </c>
      <c r="O367" s="82">
        <f t="shared" si="25"/>
        <v>0</v>
      </c>
      <c r="P367" s="82" t="str">
        <f t="shared" si="28"/>
        <v/>
      </c>
      <c r="Q367" s="82" t="str">
        <f t="shared" si="29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6"/>
        <v/>
      </c>
      <c r="N368" s="82" t="str">
        <f t="shared" si="27"/>
        <v/>
      </c>
      <c r="O368" s="82">
        <f t="shared" si="25"/>
        <v>0</v>
      </c>
      <c r="P368" s="82" t="str">
        <f t="shared" si="28"/>
        <v/>
      </c>
      <c r="Q368" s="82" t="str">
        <f t="shared" si="29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6"/>
        <v/>
      </c>
      <c r="N369" s="82" t="str">
        <f t="shared" si="27"/>
        <v/>
      </c>
      <c r="O369" s="82">
        <f t="shared" si="25"/>
        <v>0</v>
      </c>
      <c r="P369" s="82" t="str">
        <f t="shared" si="28"/>
        <v/>
      </c>
      <c r="Q369" s="82" t="str">
        <f t="shared" si="29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6"/>
        <v/>
      </c>
      <c r="N370" s="82" t="str">
        <f t="shared" si="27"/>
        <v/>
      </c>
      <c r="O370" s="82">
        <f t="shared" si="25"/>
        <v>0</v>
      </c>
      <c r="P370" s="82" t="str">
        <f t="shared" si="28"/>
        <v/>
      </c>
      <c r="Q370" s="82" t="str">
        <f t="shared" si="29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6"/>
        <v/>
      </c>
      <c r="N371" s="82" t="str">
        <f t="shared" si="27"/>
        <v/>
      </c>
      <c r="O371" s="82">
        <f t="shared" si="25"/>
        <v>0</v>
      </c>
      <c r="P371" s="82" t="str">
        <f t="shared" si="28"/>
        <v/>
      </c>
      <c r="Q371" s="82" t="str">
        <f t="shared" si="29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6"/>
        <v/>
      </c>
      <c r="N372" s="82" t="str">
        <f t="shared" si="27"/>
        <v/>
      </c>
      <c r="O372" s="82">
        <f t="shared" si="25"/>
        <v>0</v>
      </c>
      <c r="P372" s="82" t="str">
        <f t="shared" si="28"/>
        <v/>
      </c>
      <c r="Q372" s="82" t="str">
        <f t="shared" si="29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6"/>
        <v/>
      </c>
      <c r="N373" s="82" t="str">
        <f t="shared" si="27"/>
        <v/>
      </c>
      <c r="O373" s="82">
        <f t="shared" si="25"/>
        <v>0</v>
      </c>
      <c r="P373" s="82" t="str">
        <f t="shared" si="28"/>
        <v/>
      </c>
      <c r="Q373" s="82" t="str">
        <f t="shared" si="29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6"/>
        <v/>
      </c>
      <c r="N374" s="82" t="str">
        <f t="shared" si="27"/>
        <v/>
      </c>
      <c r="O374" s="82">
        <f t="shared" si="25"/>
        <v>0</v>
      </c>
      <c r="P374" s="82" t="str">
        <f t="shared" si="28"/>
        <v/>
      </c>
      <c r="Q374" s="82" t="str">
        <f t="shared" si="29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6"/>
        <v/>
      </c>
      <c r="N375" s="82" t="str">
        <f t="shared" si="27"/>
        <v/>
      </c>
      <c r="O375" s="82">
        <f t="shared" si="25"/>
        <v>0</v>
      </c>
      <c r="P375" s="82" t="str">
        <f t="shared" si="28"/>
        <v/>
      </c>
      <c r="Q375" s="82" t="str">
        <f t="shared" si="29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6"/>
        <v/>
      </c>
      <c r="N376" s="82" t="str">
        <f t="shared" si="27"/>
        <v/>
      </c>
      <c r="O376" s="82">
        <f t="shared" si="25"/>
        <v>0</v>
      </c>
      <c r="P376" s="82" t="str">
        <f t="shared" si="28"/>
        <v/>
      </c>
      <c r="Q376" s="82" t="str">
        <f t="shared" si="29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6"/>
        <v/>
      </c>
      <c r="N377" s="82" t="str">
        <f t="shared" si="27"/>
        <v/>
      </c>
      <c r="O377" s="82">
        <f t="shared" si="25"/>
        <v>0</v>
      </c>
      <c r="P377" s="82" t="str">
        <f t="shared" si="28"/>
        <v/>
      </c>
      <c r="Q377" s="82" t="str">
        <f t="shared" si="29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6"/>
        <v/>
      </c>
      <c r="N378" s="82" t="str">
        <f t="shared" si="27"/>
        <v/>
      </c>
      <c r="O378" s="82">
        <f t="shared" si="25"/>
        <v>0</v>
      </c>
      <c r="P378" s="82" t="str">
        <f t="shared" si="28"/>
        <v/>
      </c>
      <c r="Q378" s="82" t="str">
        <f t="shared" si="29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6"/>
        <v/>
      </c>
      <c r="N379" s="82" t="str">
        <f t="shared" si="27"/>
        <v/>
      </c>
      <c r="O379" s="82">
        <f t="shared" si="25"/>
        <v>0</v>
      </c>
      <c r="P379" s="82" t="str">
        <f t="shared" si="28"/>
        <v/>
      </c>
      <c r="Q379" s="82" t="str">
        <f t="shared" si="29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6"/>
        <v/>
      </c>
      <c r="N380" s="82" t="str">
        <f t="shared" si="27"/>
        <v/>
      </c>
      <c r="O380" s="82">
        <f t="shared" si="25"/>
        <v>0</v>
      </c>
      <c r="P380" s="82" t="str">
        <f t="shared" si="28"/>
        <v/>
      </c>
      <c r="Q380" s="82" t="str">
        <f t="shared" si="29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6"/>
        <v/>
      </c>
      <c r="N381" s="82" t="str">
        <f t="shared" si="27"/>
        <v/>
      </c>
      <c r="O381" s="82">
        <f t="shared" si="25"/>
        <v>0</v>
      </c>
      <c r="P381" s="82" t="str">
        <f t="shared" si="28"/>
        <v/>
      </c>
      <c r="Q381" s="82" t="str">
        <f t="shared" si="29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6"/>
        <v/>
      </c>
      <c r="N382" s="82" t="str">
        <f t="shared" si="27"/>
        <v/>
      </c>
      <c r="O382" s="82">
        <f t="shared" si="25"/>
        <v>0</v>
      </c>
      <c r="P382" s="82" t="str">
        <f t="shared" si="28"/>
        <v/>
      </c>
      <c r="Q382" s="82" t="str">
        <f t="shared" si="29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6"/>
        <v/>
      </c>
      <c r="N383" s="82" t="str">
        <f t="shared" si="27"/>
        <v/>
      </c>
      <c r="O383" s="82">
        <f t="shared" si="25"/>
        <v>0</v>
      </c>
      <c r="P383" s="82" t="str">
        <f t="shared" si="28"/>
        <v/>
      </c>
      <c r="Q383" s="82" t="str">
        <f t="shared" si="29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6"/>
        <v/>
      </c>
      <c r="N384" s="82" t="str">
        <f t="shared" si="27"/>
        <v/>
      </c>
      <c r="O384" s="82">
        <f t="shared" si="25"/>
        <v>0</v>
      </c>
      <c r="P384" s="82" t="str">
        <f t="shared" si="28"/>
        <v/>
      </c>
      <c r="Q384" s="82" t="str">
        <f t="shared" si="29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6"/>
        <v/>
      </c>
      <c r="N385" s="82" t="str">
        <f t="shared" si="27"/>
        <v/>
      </c>
      <c r="O385" s="82">
        <f t="shared" si="25"/>
        <v>0</v>
      </c>
      <c r="P385" s="82" t="str">
        <f t="shared" si="28"/>
        <v/>
      </c>
      <c r="Q385" s="82" t="str">
        <f t="shared" si="29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6"/>
        <v/>
      </c>
      <c r="N386" s="82" t="str">
        <f t="shared" si="27"/>
        <v/>
      </c>
      <c r="O386" s="82">
        <f t="shared" si="25"/>
        <v>0</v>
      </c>
      <c r="P386" s="82" t="str">
        <f t="shared" si="28"/>
        <v/>
      </c>
      <c r="Q386" s="82" t="str">
        <f t="shared" si="29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6"/>
        <v/>
      </c>
      <c r="N387" s="82" t="str">
        <f t="shared" si="27"/>
        <v/>
      </c>
      <c r="O387" s="82">
        <f t="shared" si="25"/>
        <v>0</v>
      </c>
      <c r="P387" s="82" t="str">
        <f t="shared" si="28"/>
        <v/>
      </c>
      <c r="Q387" s="82" t="str">
        <f t="shared" si="29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6"/>
        <v/>
      </c>
      <c r="N388" s="82" t="str">
        <f t="shared" si="27"/>
        <v/>
      </c>
      <c r="O388" s="82">
        <f t="shared" si="25"/>
        <v>0</v>
      </c>
      <c r="P388" s="82" t="str">
        <f t="shared" si="28"/>
        <v/>
      </c>
      <c r="Q388" s="82" t="str">
        <f t="shared" si="29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6"/>
        <v/>
      </c>
      <c r="N389" s="82" t="str">
        <f t="shared" si="27"/>
        <v/>
      </c>
      <c r="O389" s="82">
        <f t="shared" si="25"/>
        <v>0</v>
      </c>
      <c r="P389" s="82" t="str">
        <f t="shared" si="28"/>
        <v/>
      </c>
      <c r="Q389" s="82" t="str">
        <f t="shared" si="29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6"/>
        <v/>
      </c>
      <c r="N390" s="82" t="str">
        <f t="shared" si="27"/>
        <v/>
      </c>
      <c r="O390" s="82">
        <f t="shared" si="25"/>
        <v>0</v>
      </c>
      <c r="P390" s="82" t="str">
        <f t="shared" si="28"/>
        <v/>
      </c>
      <c r="Q390" s="82" t="str">
        <f t="shared" si="29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6"/>
        <v/>
      </c>
      <c r="N391" s="82" t="str">
        <f t="shared" si="27"/>
        <v/>
      </c>
      <c r="O391" s="82">
        <f t="shared" si="25"/>
        <v>0</v>
      </c>
      <c r="P391" s="82" t="str">
        <f t="shared" si="28"/>
        <v/>
      </c>
      <c r="Q391" s="82" t="str">
        <f t="shared" si="29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6"/>
        <v/>
      </c>
      <c r="N392" s="82" t="str">
        <f t="shared" si="27"/>
        <v/>
      </c>
      <c r="O392" s="82">
        <f t="shared" si="25"/>
        <v>0</v>
      </c>
      <c r="P392" s="82" t="str">
        <f t="shared" si="28"/>
        <v/>
      </c>
      <c r="Q392" s="82" t="str">
        <f t="shared" si="29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6"/>
        <v/>
      </c>
      <c r="N393" s="82" t="str">
        <f t="shared" si="27"/>
        <v/>
      </c>
      <c r="O393" s="82">
        <f t="shared" si="25"/>
        <v>0</v>
      </c>
      <c r="P393" s="82" t="str">
        <f t="shared" si="28"/>
        <v/>
      </c>
      <c r="Q393" s="82" t="str">
        <f t="shared" si="29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6"/>
        <v/>
      </c>
      <c r="N394" s="82" t="str">
        <f t="shared" si="27"/>
        <v/>
      </c>
      <c r="O394" s="82">
        <f t="shared" si="25"/>
        <v>0</v>
      </c>
      <c r="P394" s="82" t="str">
        <f t="shared" si="28"/>
        <v/>
      </c>
      <c r="Q394" s="82" t="str">
        <f t="shared" si="29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6"/>
        <v/>
      </c>
      <c r="N395" s="82" t="str">
        <f t="shared" si="27"/>
        <v/>
      </c>
      <c r="O395" s="82">
        <f t="shared" si="25"/>
        <v>0</v>
      </c>
      <c r="P395" s="82" t="str">
        <f t="shared" si="28"/>
        <v/>
      </c>
      <c r="Q395" s="82" t="str">
        <f t="shared" si="29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6"/>
        <v/>
      </c>
      <c r="N396" s="82" t="str">
        <f t="shared" si="27"/>
        <v/>
      </c>
      <c r="O396" s="82">
        <f t="shared" si="25"/>
        <v>0</v>
      </c>
      <c r="P396" s="82" t="str">
        <f t="shared" si="28"/>
        <v/>
      </c>
      <c r="Q396" s="82" t="str">
        <f t="shared" si="29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6"/>
        <v/>
      </c>
      <c r="N397" s="82" t="str">
        <f t="shared" si="27"/>
        <v/>
      </c>
      <c r="O397" s="82">
        <f t="shared" si="25"/>
        <v>0</v>
      </c>
      <c r="P397" s="82" t="str">
        <f t="shared" si="28"/>
        <v/>
      </c>
      <c r="Q397" s="82" t="str">
        <f t="shared" si="29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6"/>
        <v/>
      </c>
      <c r="N398" s="82" t="str">
        <f t="shared" si="27"/>
        <v/>
      </c>
      <c r="O398" s="82">
        <f t="shared" si="25"/>
        <v>0</v>
      </c>
      <c r="P398" s="82" t="str">
        <f t="shared" si="28"/>
        <v/>
      </c>
      <c r="Q398" s="82" t="str">
        <f t="shared" si="29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6"/>
        <v/>
      </c>
      <c r="N399" s="82" t="str">
        <f t="shared" si="27"/>
        <v/>
      </c>
      <c r="O399" s="82">
        <f t="shared" ref="O399:O462" si="30">IF($G399=0%,F399,"")</f>
        <v>0</v>
      </c>
      <c r="P399" s="82" t="str">
        <f t="shared" si="28"/>
        <v/>
      </c>
      <c r="Q399" s="82" t="str">
        <f t="shared" si="29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1">IF(F400&amp;H400&amp;I400&amp;J400&amp;K400="","",F400+H400+I400-J400-K400)</f>
        <v/>
      </c>
      <c r="N400" s="82" t="str">
        <f t="shared" ref="N400:N463" si="32">IF($G400="E",F400,"")</f>
        <v/>
      </c>
      <c r="O400" s="82">
        <f t="shared" si="30"/>
        <v>0</v>
      </c>
      <c r="P400" s="82" t="str">
        <f t="shared" ref="P400:P463" si="33">IF(OR($G400=8%,$G400=11%),$H400/$G400,"")</f>
        <v/>
      </c>
      <c r="Q400" s="82" t="str">
        <f t="shared" si="29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1"/>
        <v/>
      </c>
      <c r="N401" s="82" t="str">
        <f t="shared" si="32"/>
        <v/>
      </c>
      <c r="O401" s="82">
        <f t="shared" si="30"/>
        <v>0</v>
      </c>
      <c r="P401" s="82" t="str">
        <f t="shared" si="33"/>
        <v/>
      </c>
      <c r="Q401" s="82" t="str">
        <f t="shared" ref="Q401:Q464" si="34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1"/>
        <v/>
      </c>
      <c r="N402" s="82" t="str">
        <f t="shared" si="32"/>
        <v/>
      </c>
      <c r="O402" s="82">
        <f t="shared" si="30"/>
        <v>0</v>
      </c>
      <c r="P402" s="82" t="str">
        <f t="shared" si="33"/>
        <v/>
      </c>
      <c r="Q402" s="82" t="str">
        <f t="shared" si="34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1"/>
        <v/>
      </c>
      <c r="N403" s="82" t="str">
        <f t="shared" si="32"/>
        <v/>
      </c>
      <c r="O403" s="82">
        <f t="shared" si="30"/>
        <v>0</v>
      </c>
      <c r="P403" s="82" t="str">
        <f t="shared" si="33"/>
        <v/>
      </c>
      <c r="Q403" s="82" t="str">
        <f t="shared" si="34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1"/>
        <v/>
      </c>
      <c r="N404" s="82" t="str">
        <f t="shared" si="32"/>
        <v/>
      </c>
      <c r="O404" s="82">
        <f t="shared" si="30"/>
        <v>0</v>
      </c>
      <c r="P404" s="82" t="str">
        <f t="shared" si="33"/>
        <v/>
      </c>
      <c r="Q404" s="82" t="str">
        <f t="shared" si="34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1"/>
        <v/>
      </c>
      <c r="N405" s="82" t="str">
        <f t="shared" si="32"/>
        <v/>
      </c>
      <c r="O405" s="82">
        <f t="shared" si="30"/>
        <v>0</v>
      </c>
      <c r="P405" s="82" t="str">
        <f t="shared" si="33"/>
        <v/>
      </c>
      <c r="Q405" s="82" t="str">
        <f t="shared" si="34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1"/>
        <v/>
      </c>
      <c r="N406" s="82" t="str">
        <f t="shared" si="32"/>
        <v/>
      </c>
      <c r="O406" s="82">
        <f t="shared" si="30"/>
        <v>0</v>
      </c>
      <c r="P406" s="82" t="str">
        <f t="shared" si="33"/>
        <v/>
      </c>
      <c r="Q406" s="82" t="str">
        <f t="shared" si="34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1"/>
        <v/>
      </c>
      <c r="N407" s="82" t="str">
        <f t="shared" si="32"/>
        <v/>
      </c>
      <c r="O407" s="82">
        <f t="shared" si="30"/>
        <v>0</v>
      </c>
      <c r="P407" s="82" t="str">
        <f t="shared" si="33"/>
        <v/>
      </c>
      <c r="Q407" s="82" t="str">
        <f t="shared" si="34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1"/>
        <v/>
      </c>
      <c r="N408" s="82" t="str">
        <f t="shared" si="32"/>
        <v/>
      </c>
      <c r="O408" s="82">
        <f t="shared" si="30"/>
        <v>0</v>
      </c>
      <c r="P408" s="82" t="str">
        <f t="shared" si="33"/>
        <v/>
      </c>
      <c r="Q408" s="82" t="str">
        <f t="shared" si="34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1"/>
        <v/>
      </c>
      <c r="N409" s="82" t="str">
        <f t="shared" si="32"/>
        <v/>
      </c>
      <c r="O409" s="82">
        <f t="shared" si="30"/>
        <v>0</v>
      </c>
      <c r="P409" s="82" t="str">
        <f t="shared" si="33"/>
        <v/>
      </c>
      <c r="Q409" s="82" t="str">
        <f t="shared" si="34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1"/>
        <v/>
      </c>
      <c r="N410" s="82" t="str">
        <f t="shared" si="32"/>
        <v/>
      </c>
      <c r="O410" s="82">
        <f t="shared" si="30"/>
        <v>0</v>
      </c>
      <c r="P410" s="82" t="str">
        <f t="shared" si="33"/>
        <v/>
      </c>
      <c r="Q410" s="82" t="str">
        <f t="shared" si="34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1"/>
        <v/>
      </c>
      <c r="N411" s="82" t="str">
        <f t="shared" si="32"/>
        <v/>
      </c>
      <c r="O411" s="82">
        <f t="shared" si="30"/>
        <v>0</v>
      </c>
      <c r="P411" s="82" t="str">
        <f t="shared" si="33"/>
        <v/>
      </c>
      <c r="Q411" s="82" t="str">
        <f t="shared" si="34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1"/>
        <v/>
      </c>
      <c r="N412" s="82" t="str">
        <f t="shared" si="32"/>
        <v/>
      </c>
      <c r="O412" s="82">
        <f t="shared" si="30"/>
        <v>0</v>
      </c>
      <c r="P412" s="82" t="str">
        <f t="shared" si="33"/>
        <v/>
      </c>
      <c r="Q412" s="82" t="str">
        <f t="shared" si="34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1"/>
        <v/>
      </c>
      <c r="N413" s="82" t="str">
        <f t="shared" si="32"/>
        <v/>
      </c>
      <c r="O413" s="82">
        <f t="shared" si="30"/>
        <v>0</v>
      </c>
      <c r="P413" s="82" t="str">
        <f t="shared" si="33"/>
        <v/>
      </c>
      <c r="Q413" s="82" t="str">
        <f t="shared" si="34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1"/>
        <v/>
      </c>
      <c r="N414" s="82" t="str">
        <f t="shared" si="32"/>
        <v/>
      </c>
      <c r="O414" s="82">
        <f t="shared" si="30"/>
        <v>0</v>
      </c>
      <c r="P414" s="82" t="str">
        <f t="shared" si="33"/>
        <v/>
      </c>
      <c r="Q414" s="82" t="str">
        <f t="shared" si="34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1"/>
        <v/>
      </c>
      <c r="N415" s="82" t="str">
        <f t="shared" si="32"/>
        <v/>
      </c>
      <c r="O415" s="82">
        <f t="shared" si="30"/>
        <v>0</v>
      </c>
      <c r="P415" s="82" t="str">
        <f t="shared" si="33"/>
        <v/>
      </c>
      <c r="Q415" s="82" t="str">
        <f t="shared" si="34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1"/>
        <v/>
      </c>
      <c r="N416" s="82" t="str">
        <f t="shared" si="32"/>
        <v/>
      </c>
      <c r="O416" s="82">
        <f t="shared" si="30"/>
        <v>0</v>
      </c>
      <c r="P416" s="82" t="str">
        <f t="shared" si="33"/>
        <v/>
      </c>
      <c r="Q416" s="82" t="str">
        <f t="shared" si="34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1"/>
        <v/>
      </c>
      <c r="N417" s="82" t="str">
        <f t="shared" si="32"/>
        <v/>
      </c>
      <c r="O417" s="82">
        <f t="shared" si="30"/>
        <v>0</v>
      </c>
      <c r="P417" s="82" t="str">
        <f t="shared" si="33"/>
        <v/>
      </c>
      <c r="Q417" s="82" t="str">
        <f t="shared" si="34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1"/>
        <v/>
      </c>
      <c r="N418" s="82" t="str">
        <f t="shared" si="32"/>
        <v/>
      </c>
      <c r="O418" s="82">
        <f t="shared" si="30"/>
        <v>0</v>
      </c>
      <c r="P418" s="82" t="str">
        <f t="shared" si="33"/>
        <v/>
      </c>
      <c r="Q418" s="82" t="str">
        <f t="shared" si="34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1"/>
        <v/>
      </c>
      <c r="N419" s="82" t="str">
        <f t="shared" si="32"/>
        <v/>
      </c>
      <c r="O419" s="82">
        <f t="shared" si="30"/>
        <v>0</v>
      </c>
      <c r="P419" s="82" t="str">
        <f t="shared" si="33"/>
        <v/>
      </c>
      <c r="Q419" s="82" t="str">
        <f t="shared" si="34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1"/>
        <v/>
      </c>
      <c r="N420" s="82" t="str">
        <f t="shared" si="32"/>
        <v/>
      </c>
      <c r="O420" s="82">
        <f t="shared" si="30"/>
        <v>0</v>
      </c>
      <c r="P420" s="82" t="str">
        <f t="shared" si="33"/>
        <v/>
      </c>
      <c r="Q420" s="82" t="str">
        <f t="shared" si="34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1"/>
        <v/>
      </c>
      <c r="N421" s="82" t="str">
        <f t="shared" si="32"/>
        <v/>
      </c>
      <c r="O421" s="82">
        <f t="shared" si="30"/>
        <v>0</v>
      </c>
      <c r="P421" s="82" t="str">
        <f t="shared" si="33"/>
        <v/>
      </c>
      <c r="Q421" s="82" t="str">
        <f t="shared" si="34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1"/>
        <v/>
      </c>
      <c r="N422" s="82" t="str">
        <f t="shared" si="32"/>
        <v/>
      </c>
      <c r="O422" s="82">
        <f t="shared" si="30"/>
        <v>0</v>
      </c>
      <c r="P422" s="82" t="str">
        <f t="shared" si="33"/>
        <v/>
      </c>
      <c r="Q422" s="82" t="str">
        <f t="shared" si="34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1"/>
        <v/>
      </c>
      <c r="N423" s="82" t="str">
        <f t="shared" si="32"/>
        <v/>
      </c>
      <c r="O423" s="82">
        <f t="shared" si="30"/>
        <v>0</v>
      </c>
      <c r="P423" s="82" t="str">
        <f t="shared" si="33"/>
        <v/>
      </c>
      <c r="Q423" s="82" t="str">
        <f t="shared" si="34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1"/>
        <v/>
      </c>
      <c r="N424" s="82" t="str">
        <f t="shared" si="32"/>
        <v/>
      </c>
      <c r="O424" s="82">
        <f t="shared" si="30"/>
        <v>0</v>
      </c>
      <c r="P424" s="82" t="str">
        <f t="shared" si="33"/>
        <v/>
      </c>
      <c r="Q424" s="82" t="str">
        <f t="shared" si="34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1"/>
        <v/>
      </c>
      <c r="N425" s="82" t="str">
        <f t="shared" si="32"/>
        <v/>
      </c>
      <c r="O425" s="82">
        <f t="shared" si="30"/>
        <v>0</v>
      </c>
      <c r="P425" s="82" t="str">
        <f t="shared" si="33"/>
        <v/>
      </c>
      <c r="Q425" s="82" t="str">
        <f t="shared" si="34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1"/>
        <v/>
      </c>
      <c r="N426" s="82" t="str">
        <f t="shared" si="32"/>
        <v/>
      </c>
      <c r="O426" s="82">
        <f t="shared" si="30"/>
        <v>0</v>
      </c>
      <c r="P426" s="82" t="str">
        <f t="shared" si="33"/>
        <v/>
      </c>
      <c r="Q426" s="82" t="str">
        <f t="shared" si="34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1"/>
        <v/>
      </c>
      <c r="N427" s="82" t="str">
        <f t="shared" si="32"/>
        <v/>
      </c>
      <c r="O427" s="82">
        <f t="shared" si="30"/>
        <v>0</v>
      </c>
      <c r="P427" s="82" t="str">
        <f t="shared" si="33"/>
        <v/>
      </c>
      <c r="Q427" s="82" t="str">
        <f t="shared" si="34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1"/>
        <v/>
      </c>
      <c r="N428" s="82" t="str">
        <f t="shared" si="32"/>
        <v/>
      </c>
      <c r="O428" s="82">
        <f t="shared" si="30"/>
        <v>0</v>
      </c>
      <c r="P428" s="82" t="str">
        <f t="shared" si="33"/>
        <v/>
      </c>
      <c r="Q428" s="82" t="str">
        <f t="shared" si="34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1"/>
        <v/>
      </c>
      <c r="N429" s="82" t="str">
        <f t="shared" si="32"/>
        <v/>
      </c>
      <c r="O429" s="82">
        <f t="shared" si="30"/>
        <v>0</v>
      </c>
      <c r="P429" s="82" t="str">
        <f t="shared" si="33"/>
        <v/>
      </c>
      <c r="Q429" s="82" t="str">
        <f t="shared" si="34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1"/>
        <v/>
      </c>
      <c r="N430" s="82" t="str">
        <f t="shared" si="32"/>
        <v/>
      </c>
      <c r="O430" s="82">
        <f t="shared" si="30"/>
        <v>0</v>
      </c>
      <c r="P430" s="82" t="str">
        <f t="shared" si="33"/>
        <v/>
      </c>
      <c r="Q430" s="82" t="str">
        <f t="shared" si="34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1"/>
        <v/>
      </c>
      <c r="N431" s="82" t="str">
        <f t="shared" si="32"/>
        <v/>
      </c>
      <c r="O431" s="82">
        <f t="shared" si="30"/>
        <v>0</v>
      </c>
      <c r="P431" s="82" t="str">
        <f t="shared" si="33"/>
        <v/>
      </c>
      <c r="Q431" s="82" t="str">
        <f t="shared" si="34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1"/>
        <v/>
      </c>
      <c r="N432" s="82" t="str">
        <f t="shared" si="32"/>
        <v/>
      </c>
      <c r="O432" s="82">
        <f t="shared" si="30"/>
        <v>0</v>
      </c>
      <c r="P432" s="82" t="str">
        <f t="shared" si="33"/>
        <v/>
      </c>
      <c r="Q432" s="82" t="str">
        <f t="shared" si="34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1"/>
        <v/>
      </c>
      <c r="N433" s="82" t="str">
        <f t="shared" si="32"/>
        <v/>
      </c>
      <c r="O433" s="82">
        <f t="shared" si="30"/>
        <v>0</v>
      </c>
      <c r="P433" s="82" t="str">
        <f t="shared" si="33"/>
        <v/>
      </c>
      <c r="Q433" s="82" t="str">
        <f t="shared" si="34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1"/>
        <v/>
      </c>
      <c r="N434" s="82" t="str">
        <f t="shared" si="32"/>
        <v/>
      </c>
      <c r="O434" s="82">
        <f t="shared" si="30"/>
        <v>0</v>
      </c>
      <c r="P434" s="82" t="str">
        <f t="shared" si="33"/>
        <v/>
      </c>
      <c r="Q434" s="82" t="str">
        <f t="shared" si="34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1"/>
        <v/>
      </c>
      <c r="N435" s="82" t="str">
        <f t="shared" si="32"/>
        <v/>
      </c>
      <c r="O435" s="82">
        <f t="shared" si="30"/>
        <v>0</v>
      </c>
      <c r="P435" s="82" t="str">
        <f t="shared" si="33"/>
        <v/>
      </c>
      <c r="Q435" s="82" t="str">
        <f t="shared" si="34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1"/>
        <v/>
      </c>
      <c r="N436" s="82" t="str">
        <f t="shared" si="32"/>
        <v/>
      </c>
      <c r="O436" s="82">
        <f t="shared" si="30"/>
        <v>0</v>
      </c>
      <c r="P436" s="82" t="str">
        <f t="shared" si="33"/>
        <v/>
      </c>
      <c r="Q436" s="82" t="str">
        <f t="shared" si="34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1"/>
        <v/>
      </c>
      <c r="N437" s="82" t="str">
        <f t="shared" si="32"/>
        <v/>
      </c>
      <c r="O437" s="82">
        <f t="shared" si="30"/>
        <v>0</v>
      </c>
      <c r="P437" s="82" t="str">
        <f t="shared" si="33"/>
        <v/>
      </c>
      <c r="Q437" s="82" t="str">
        <f t="shared" si="34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1"/>
        <v/>
      </c>
      <c r="N438" s="82" t="str">
        <f t="shared" si="32"/>
        <v/>
      </c>
      <c r="O438" s="82">
        <f t="shared" si="30"/>
        <v>0</v>
      </c>
      <c r="P438" s="82" t="str">
        <f t="shared" si="33"/>
        <v/>
      </c>
      <c r="Q438" s="82" t="str">
        <f t="shared" si="34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1"/>
        <v/>
      </c>
      <c r="N439" s="82" t="str">
        <f t="shared" si="32"/>
        <v/>
      </c>
      <c r="O439" s="82">
        <f t="shared" si="30"/>
        <v>0</v>
      </c>
      <c r="P439" s="82" t="str">
        <f t="shared" si="33"/>
        <v/>
      </c>
      <c r="Q439" s="82" t="str">
        <f t="shared" si="34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1"/>
        <v/>
      </c>
      <c r="N440" s="82" t="str">
        <f t="shared" si="32"/>
        <v/>
      </c>
      <c r="O440" s="82">
        <f t="shared" si="30"/>
        <v>0</v>
      </c>
      <c r="P440" s="82" t="str">
        <f t="shared" si="33"/>
        <v/>
      </c>
      <c r="Q440" s="82" t="str">
        <f t="shared" si="34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1"/>
        <v/>
      </c>
      <c r="N441" s="82" t="str">
        <f t="shared" si="32"/>
        <v/>
      </c>
      <c r="O441" s="82">
        <f t="shared" si="30"/>
        <v>0</v>
      </c>
      <c r="P441" s="82" t="str">
        <f t="shared" si="33"/>
        <v/>
      </c>
      <c r="Q441" s="82" t="str">
        <f t="shared" si="34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1"/>
        <v/>
      </c>
      <c r="N442" s="82" t="str">
        <f t="shared" si="32"/>
        <v/>
      </c>
      <c r="O442" s="82">
        <f t="shared" si="30"/>
        <v>0</v>
      </c>
      <c r="P442" s="82" t="str">
        <f t="shared" si="33"/>
        <v/>
      </c>
      <c r="Q442" s="82" t="str">
        <f t="shared" si="34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1"/>
        <v/>
      </c>
      <c r="N443" s="82" t="str">
        <f t="shared" si="32"/>
        <v/>
      </c>
      <c r="O443" s="82">
        <f t="shared" si="30"/>
        <v>0</v>
      </c>
      <c r="P443" s="82" t="str">
        <f t="shared" si="33"/>
        <v/>
      </c>
      <c r="Q443" s="82" t="str">
        <f t="shared" si="34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1"/>
        <v/>
      </c>
      <c r="N444" s="82" t="str">
        <f t="shared" si="32"/>
        <v/>
      </c>
      <c r="O444" s="82">
        <f t="shared" si="30"/>
        <v>0</v>
      </c>
      <c r="P444" s="82" t="str">
        <f t="shared" si="33"/>
        <v/>
      </c>
      <c r="Q444" s="82" t="str">
        <f t="shared" si="34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1"/>
        <v/>
      </c>
      <c r="N445" s="82" t="str">
        <f t="shared" si="32"/>
        <v/>
      </c>
      <c r="O445" s="82">
        <f t="shared" si="30"/>
        <v>0</v>
      </c>
      <c r="P445" s="82" t="str">
        <f t="shared" si="33"/>
        <v/>
      </c>
      <c r="Q445" s="82" t="str">
        <f t="shared" si="34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1"/>
        <v/>
      </c>
      <c r="N446" s="82" t="str">
        <f t="shared" si="32"/>
        <v/>
      </c>
      <c r="O446" s="82">
        <f t="shared" si="30"/>
        <v>0</v>
      </c>
      <c r="P446" s="82" t="str">
        <f t="shared" si="33"/>
        <v/>
      </c>
      <c r="Q446" s="82" t="str">
        <f t="shared" si="34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1"/>
        <v/>
      </c>
      <c r="N447" s="82" t="str">
        <f t="shared" si="32"/>
        <v/>
      </c>
      <c r="O447" s="82">
        <f t="shared" si="30"/>
        <v>0</v>
      </c>
      <c r="P447" s="82" t="str">
        <f t="shared" si="33"/>
        <v/>
      </c>
      <c r="Q447" s="82" t="str">
        <f t="shared" si="34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1"/>
        <v/>
      </c>
      <c r="N448" s="82" t="str">
        <f t="shared" si="32"/>
        <v/>
      </c>
      <c r="O448" s="82">
        <f t="shared" si="30"/>
        <v>0</v>
      </c>
      <c r="P448" s="82" t="str">
        <f t="shared" si="33"/>
        <v/>
      </c>
      <c r="Q448" s="82" t="str">
        <f t="shared" si="34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1"/>
        <v/>
      </c>
      <c r="N449" s="82" t="str">
        <f t="shared" si="32"/>
        <v/>
      </c>
      <c r="O449" s="82">
        <f t="shared" si="30"/>
        <v>0</v>
      </c>
      <c r="P449" s="82" t="str">
        <f t="shared" si="33"/>
        <v/>
      </c>
      <c r="Q449" s="82" t="str">
        <f t="shared" si="34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1"/>
        <v/>
      </c>
      <c r="N450" s="82" t="str">
        <f t="shared" si="32"/>
        <v/>
      </c>
      <c r="O450" s="82">
        <f t="shared" si="30"/>
        <v>0</v>
      </c>
      <c r="P450" s="82" t="str">
        <f t="shared" si="33"/>
        <v/>
      </c>
      <c r="Q450" s="82" t="str">
        <f t="shared" si="34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1"/>
        <v/>
      </c>
      <c r="N451" s="82" t="str">
        <f t="shared" si="32"/>
        <v/>
      </c>
      <c r="O451" s="82">
        <f t="shared" si="30"/>
        <v>0</v>
      </c>
      <c r="P451" s="82" t="str">
        <f t="shared" si="33"/>
        <v/>
      </c>
      <c r="Q451" s="82" t="str">
        <f t="shared" si="34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1"/>
        <v/>
      </c>
      <c r="N452" s="82" t="str">
        <f t="shared" si="32"/>
        <v/>
      </c>
      <c r="O452" s="82">
        <f t="shared" si="30"/>
        <v>0</v>
      </c>
      <c r="P452" s="82" t="str">
        <f t="shared" si="33"/>
        <v/>
      </c>
      <c r="Q452" s="82" t="str">
        <f t="shared" si="34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1"/>
        <v/>
      </c>
      <c r="N453" s="82" t="str">
        <f t="shared" si="32"/>
        <v/>
      </c>
      <c r="O453" s="82">
        <f t="shared" si="30"/>
        <v>0</v>
      </c>
      <c r="P453" s="82" t="str">
        <f t="shared" si="33"/>
        <v/>
      </c>
      <c r="Q453" s="82" t="str">
        <f t="shared" si="34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1"/>
        <v/>
      </c>
      <c r="N454" s="82" t="str">
        <f t="shared" si="32"/>
        <v/>
      </c>
      <c r="O454" s="82">
        <f t="shared" si="30"/>
        <v>0</v>
      </c>
      <c r="P454" s="82" t="str">
        <f t="shared" si="33"/>
        <v/>
      </c>
      <c r="Q454" s="82" t="str">
        <f t="shared" si="34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1"/>
        <v/>
      </c>
      <c r="N455" s="82" t="str">
        <f t="shared" si="32"/>
        <v/>
      </c>
      <c r="O455" s="82">
        <f t="shared" si="30"/>
        <v>0</v>
      </c>
      <c r="P455" s="82" t="str">
        <f t="shared" si="33"/>
        <v/>
      </c>
      <c r="Q455" s="82" t="str">
        <f t="shared" si="34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1"/>
        <v/>
      </c>
      <c r="N456" s="82" t="str">
        <f t="shared" si="32"/>
        <v/>
      </c>
      <c r="O456" s="82">
        <f t="shared" si="30"/>
        <v>0</v>
      </c>
      <c r="P456" s="82" t="str">
        <f t="shared" si="33"/>
        <v/>
      </c>
      <c r="Q456" s="82" t="str">
        <f t="shared" si="34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1"/>
        <v/>
      </c>
      <c r="N457" s="82" t="str">
        <f t="shared" si="32"/>
        <v/>
      </c>
      <c r="O457" s="82">
        <f t="shared" si="30"/>
        <v>0</v>
      </c>
      <c r="P457" s="82" t="str">
        <f t="shared" si="33"/>
        <v/>
      </c>
      <c r="Q457" s="82" t="str">
        <f t="shared" si="34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1"/>
        <v/>
      </c>
      <c r="N458" s="82" t="str">
        <f t="shared" si="32"/>
        <v/>
      </c>
      <c r="O458" s="82">
        <f t="shared" si="30"/>
        <v>0</v>
      </c>
      <c r="P458" s="82" t="str">
        <f t="shared" si="33"/>
        <v/>
      </c>
      <c r="Q458" s="82" t="str">
        <f t="shared" si="34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1"/>
        <v/>
      </c>
      <c r="N459" s="82" t="str">
        <f t="shared" si="32"/>
        <v/>
      </c>
      <c r="O459" s="82">
        <f t="shared" si="30"/>
        <v>0</v>
      </c>
      <c r="P459" s="82" t="str">
        <f t="shared" si="33"/>
        <v/>
      </c>
      <c r="Q459" s="82" t="str">
        <f t="shared" si="34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1"/>
        <v/>
      </c>
      <c r="N460" s="82" t="str">
        <f t="shared" si="32"/>
        <v/>
      </c>
      <c r="O460" s="82">
        <f t="shared" si="30"/>
        <v>0</v>
      </c>
      <c r="P460" s="82" t="str">
        <f t="shared" si="33"/>
        <v/>
      </c>
      <c r="Q460" s="82" t="str">
        <f t="shared" si="34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1"/>
        <v/>
      </c>
      <c r="N461" s="82" t="str">
        <f t="shared" si="32"/>
        <v/>
      </c>
      <c r="O461" s="82">
        <f t="shared" si="30"/>
        <v>0</v>
      </c>
      <c r="P461" s="82" t="str">
        <f t="shared" si="33"/>
        <v/>
      </c>
      <c r="Q461" s="82" t="str">
        <f t="shared" si="34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1"/>
        <v/>
      </c>
      <c r="N462" s="82" t="str">
        <f t="shared" si="32"/>
        <v/>
      </c>
      <c r="O462" s="82">
        <f t="shared" si="30"/>
        <v>0</v>
      </c>
      <c r="P462" s="82" t="str">
        <f t="shared" si="33"/>
        <v/>
      </c>
      <c r="Q462" s="82" t="str">
        <f t="shared" si="34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1"/>
        <v/>
      </c>
      <c r="N463" s="82" t="str">
        <f t="shared" si="32"/>
        <v/>
      </c>
      <c r="O463" s="82">
        <f t="shared" ref="O463:O514" si="35">IF($G463=0%,F463,"")</f>
        <v>0</v>
      </c>
      <c r="P463" s="82" t="str">
        <f t="shared" si="33"/>
        <v/>
      </c>
      <c r="Q463" s="82" t="str">
        <f t="shared" si="34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6">IF(F464&amp;H464&amp;I464&amp;J464&amp;K464="","",F464+H464+I464-J464-K464)</f>
        <v/>
      </c>
      <c r="N464" s="82" t="str">
        <f t="shared" ref="N464:N514" si="37">IF($G464="E",F464,"")</f>
        <v/>
      </c>
      <c r="O464" s="82">
        <f t="shared" si="35"/>
        <v>0</v>
      </c>
      <c r="P464" s="82" t="str">
        <f t="shared" ref="P464:P514" si="38">IF(OR($G464=8%,$G464=11%),$H464/$G464,"")</f>
        <v/>
      </c>
      <c r="Q464" s="82" t="str">
        <f t="shared" si="34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6"/>
        <v/>
      </c>
      <c r="N465" s="82" t="str">
        <f t="shared" si="37"/>
        <v/>
      </c>
      <c r="O465" s="82">
        <f t="shared" si="35"/>
        <v>0</v>
      </c>
      <c r="P465" s="82" t="str">
        <f t="shared" si="38"/>
        <v/>
      </c>
      <c r="Q465" s="82" t="str">
        <f t="shared" ref="Q465:Q514" si="39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6"/>
        <v/>
      </c>
      <c r="N466" s="82" t="str">
        <f t="shared" si="37"/>
        <v/>
      </c>
      <c r="O466" s="82">
        <f t="shared" si="35"/>
        <v>0</v>
      </c>
      <c r="P466" s="82" t="str">
        <f t="shared" si="38"/>
        <v/>
      </c>
      <c r="Q466" s="82" t="str">
        <f t="shared" si="39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6"/>
        <v/>
      </c>
      <c r="N467" s="82" t="str">
        <f t="shared" si="37"/>
        <v/>
      </c>
      <c r="O467" s="82">
        <f t="shared" si="35"/>
        <v>0</v>
      </c>
      <c r="P467" s="82" t="str">
        <f t="shared" si="38"/>
        <v/>
      </c>
      <c r="Q467" s="82" t="str">
        <f t="shared" si="39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6"/>
        <v/>
      </c>
      <c r="N468" s="82" t="str">
        <f t="shared" si="37"/>
        <v/>
      </c>
      <c r="O468" s="82">
        <f t="shared" si="35"/>
        <v>0</v>
      </c>
      <c r="P468" s="82" t="str">
        <f t="shared" si="38"/>
        <v/>
      </c>
      <c r="Q468" s="82" t="str">
        <f t="shared" si="39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6"/>
        <v/>
      </c>
      <c r="N469" s="82" t="str">
        <f t="shared" si="37"/>
        <v/>
      </c>
      <c r="O469" s="82">
        <f t="shared" si="35"/>
        <v>0</v>
      </c>
      <c r="P469" s="82" t="str">
        <f t="shared" si="38"/>
        <v/>
      </c>
      <c r="Q469" s="82" t="str">
        <f t="shared" si="39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6"/>
        <v/>
      </c>
      <c r="N470" s="82" t="str">
        <f t="shared" si="37"/>
        <v/>
      </c>
      <c r="O470" s="82">
        <f t="shared" si="35"/>
        <v>0</v>
      </c>
      <c r="P470" s="82" t="str">
        <f t="shared" si="38"/>
        <v/>
      </c>
      <c r="Q470" s="82" t="str">
        <f t="shared" si="39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6"/>
        <v/>
      </c>
      <c r="N471" s="82" t="str">
        <f t="shared" si="37"/>
        <v/>
      </c>
      <c r="O471" s="82">
        <f t="shared" si="35"/>
        <v>0</v>
      </c>
      <c r="P471" s="82" t="str">
        <f t="shared" si="38"/>
        <v/>
      </c>
      <c r="Q471" s="82" t="str">
        <f t="shared" si="39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6"/>
        <v/>
      </c>
      <c r="N472" s="82" t="str">
        <f t="shared" si="37"/>
        <v/>
      </c>
      <c r="O472" s="82">
        <f t="shared" si="35"/>
        <v>0</v>
      </c>
      <c r="P472" s="82" t="str">
        <f t="shared" si="38"/>
        <v/>
      </c>
      <c r="Q472" s="82" t="str">
        <f t="shared" si="39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6"/>
        <v/>
      </c>
      <c r="N473" s="82" t="str">
        <f t="shared" si="37"/>
        <v/>
      </c>
      <c r="O473" s="82">
        <f t="shared" si="35"/>
        <v>0</v>
      </c>
      <c r="P473" s="82" t="str">
        <f t="shared" si="38"/>
        <v/>
      </c>
      <c r="Q473" s="82" t="str">
        <f t="shared" si="39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6"/>
        <v/>
      </c>
      <c r="N474" s="82" t="str">
        <f t="shared" si="37"/>
        <v/>
      </c>
      <c r="O474" s="82">
        <f t="shared" si="35"/>
        <v>0</v>
      </c>
      <c r="P474" s="82" t="str">
        <f t="shared" si="38"/>
        <v/>
      </c>
      <c r="Q474" s="82" t="str">
        <f t="shared" si="39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6"/>
        <v/>
      </c>
      <c r="N475" s="82" t="str">
        <f t="shared" si="37"/>
        <v/>
      </c>
      <c r="O475" s="82">
        <f t="shared" si="35"/>
        <v>0</v>
      </c>
      <c r="P475" s="82" t="str">
        <f t="shared" si="38"/>
        <v/>
      </c>
      <c r="Q475" s="82" t="str">
        <f t="shared" si="39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6"/>
        <v/>
      </c>
      <c r="N476" s="82" t="str">
        <f t="shared" si="37"/>
        <v/>
      </c>
      <c r="O476" s="82">
        <f t="shared" si="35"/>
        <v>0</v>
      </c>
      <c r="P476" s="82" t="str">
        <f t="shared" si="38"/>
        <v/>
      </c>
      <c r="Q476" s="82" t="str">
        <f t="shared" si="39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6"/>
        <v/>
      </c>
      <c r="N477" s="82" t="str">
        <f t="shared" si="37"/>
        <v/>
      </c>
      <c r="O477" s="82">
        <f t="shared" si="35"/>
        <v>0</v>
      </c>
      <c r="P477" s="82" t="str">
        <f t="shared" si="38"/>
        <v/>
      </c>
      <c r="Q477" s="82" t="str">
        <f t="shared" si="39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6"/>
        <v/>
      </c>
      <c r="N478" s="82" t="str">
        <f t="shared" si="37"/>
        <v/>
      </c>
      <c r="O478" s="82">
        <f t="shared" si="35"/>
        <v>0</v>
      </c>
      <c r="P478" s="82" t="str">
        <f t="shared" si="38"/>
        <v/>
      </c>
      <c r="Q478" s="82" t="str">
        <f t="shared" si="39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6"/>
        <v/>
      </c>
      <c r="N479" s="82" t="str">
        <f t="shared" si="37"/>
        <v/>
      </c>
      <c r="O479" s="82">
        <f t="shared" si="35"/>
        <v>0</v>
      </c>
      <c r="P479" s="82" t="str">
        <f t="shared" si="38"/>
        <v/>
      </c>
      <c r="Q479" s="82" t="str">
        <f t="shared" si="39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6"/>
        <v/>
      </c>
      <c r="N480" s="82" t="str">
        <f t="shared" si="37"/>
        <v/>
      </c>
      <c r="O480" s="82">
        <f t="shared" si="35"/>
        <v>0</v>
      </c>
      <c r="P480" s="82" t="str">
        <f t="shared" si="38"/>
        <v/>
      </c>
      <c r="Q480" s="82" t="str">
        <f t="shared" si="39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6"/>
        <v/>
      </c>
      <c r="N481" s="82" t="str">
        <f t="shared" si="37"/>
        <v/>
      </c>
      <c r="O481" s="82">
        <f t="shared" si="35"/>
        <v>0</v>
      </c>
      <c r="P481" s="82" t="str">
        <f t="shared" si="38"/>
        <v/>
      </c>
      <c r="Q481" s="82" t="str">
        <f t="shared" si="39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6"/>
        <v/>
      </c>
      <c r="N482" s="82" t="str">
        <f t="shared" si="37"/>
        <v/>
      </c>
      <c r="O482" s="82">
        <f t="shared" si="35"/>
        <v>0</v>
      </c>
      <c r="P482" s="82" t="str">
        <f t="shared" si="38"/>
        <v/>
      </c>
      <c r="Q482" s="82" t="str">
        <f t="shared" si="39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6"/>
        <v/>
      </c>
      <c r="N483" s="82" t="str">
        <f t="shared" si="37"/>
        <v/>
      </c>
      <c r="O483" s="82">
        <f t="shared" si="35"/>
        <v>0</v>
      </c>
      <c r="P483" s="82" t="str">
        <f t="shared" si="38"/>
        <v/>
      </c>
      <c r="Q483" s="82" t="str">
        <f t="shared" si="39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6"/>
        <v/>
      </c>
      <c r="N484" s="82" t="str">
        <f t="shared" si="37"/>
        <v/>
      </c>
      <c r="O484" s="82">
        <f t="shared" si="35"/>
        <v>0</v>
      </c>
      <c r="P484" s="82" t="str">
        <f t="shared" si="38"/>
        <v/>
      </c>
      <c r="Q484" s="82" t="str">
        <f t="shared" si="39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6"/>
        <v/>
      </c>
      <c r="N485" s="82" t="str">
        <f t="shared" si="37"/>
        <v/>
      </c>
      <c r="O485" s="82">
        <f t="shared" si="35"/>
        <v>0</v>
      </c>
      <c r="P485" s="82" t="str">
        <f t="shared" si="38"/>
        <v/>
      </c>
      <c r="Q485" s="82" t="str">
        <f t="shared" si="39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6"/>
        <v/>
      </c>
      <c r="N486" s="82" t="str">
        <f t="shared" si="37"/>
        <v/>
      </c>
      <c r="O486" s="82">
        <f t="shared" si="35"/>
        <v>0</v>
      </c>
      <c r="P486" s="82" t="str">
        <f t="shared" si="38"/>
        <v/>
      </c>
      <c r="Q486" s="82" t="str">
        <f t="shared" si="39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6"/>
        <v/>
      </c>
      <c r="N487" s="82" t="str">
        <f t="shared" si="37"/>
        <v/>
      </c>
      <c r="O487" s="82">
        <f t="shared" si="35"/>
        <v>0</v>
      </c>
      <c r="P487" s="82" t="str">
        <f t="shared" si="38"/>
        <v/>
      </c>
      <c r="Q487" s="82" t="str">
        <f t="shared" si="39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6"/>
        <v/>
      </c>
      <c r="N488" s="82" t="str">
        <f t="shared" si="37"/>
        <v/>
      </c>
      <c r="O488" s="82">
        <f t="shared" si="35"/>
        <v>0</v>
      </c>
      <c r="P488" s="82" t="str">
        <f t="shared" si="38"/>
        <v/>
      </c>
      <c r="Q488" s="82" t="str">
        <f t="shared" si="39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6"/>
        <v/>
      </c>
      <c r="N489" s="82" t="str">
        <f t="shared" si="37"/>
        <v/>
      </c>
      <c r="O489" s="82">
        <f t="shared" si="35"/>
        <v>0</v>
      </c>
      <c r="P489" s="82" t="str">
        <f t="shared" si="38"/>
        <v/>
      </c>
      <c r="Q489" s="82" t="str">
        <f t="shared" si="39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6"/>
        <v/>
      </c>
      <c r="N490" s="82" t="str">
        <f t="shared" si="37"/>
        <v/>
      </c>
      <c r="O490" s="82">
        <f t="shared" si="35"/>
        <v>0</v>
      </c>
      <c r="P490" s="82" t="str">
        <f t="shared" si="38"/>
        <v/>
      </c>
      <c r="Q490" s="82" t="str">
        <f t="shared" si="39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6"/>
        <v/>
      </c>
      <c r="N491" s="82" t="str">
        <f t="shared" si="37"/>
        <v/>
      </c>
      <c r="O491" s="82">
        <f t="shared" si="35"/>
        <v>0</v>
      </c>
      <c r="P491" s="82" t="str">
        <f t="shared" si="38"/>
        <v/>
      </c>
      <c r="Q491" s="82" t="str">
        <f t="shared" si="39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6"/>
        <v/>
      </c>
      <c r="N492" s="82" t="str">
        <f t="shared" si="37"/>
        <v/>
      </c>
      <c r="O492" s="82">
        <f t="shared" si="35"/>
        <v>0</v>
      </c>
      <c r="P492" s="82" t="str">
        <f t="shared" si="38"/>
        <v/>
      </c>
      <c r="Q492" s="82" t="str">
        <f t="shared" si="39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6"/>
        <v/>
      </c>
      <c r="N493" s="82" t="str">
        <f t="shared" si="37"/>
        <v/>
      </c>
      <c r="O493" s="82">
        <f t="shared" si="35"/>
        <v>0</v>
      </c>
      <c r="P493" s="82" t="str">
        <f t="shared" si="38"/>
        <v/>
      </c>
      <c r="Q493" s="82" t="str">
        <f t="shared" si="39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6"/>
        <v/>
      </c>
      <c r="N494" s="82" t="str">
        <f t="shared" si="37"/>
        <v/>
      </c>
      <c r="O494" s="82">
        <f t="shared" si="35"/>
        <v>0</v>
      </c>
      <c r="P494" s="82" t="str">
        <f t="shared" si="38"/>
        <v/>
      </c>
      <c r="Q494" s="82" t="str">
        <f t="shared" si="39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6"/>
        <v/>
      </c>
      <c r="N495" s="82" t="str">
        <f t="shared" si="37"/>
        <v/>
      </c>
      <c r="O495" s="82">
        <f t="shared" si="35"/>
        <v>0</v>
      </c>
      <c r="P495" s="82" t="str">
        <f t="shared" si="38"/>
        <v/>
      </c>
      <c r="Q495" s="82" t="str">
        <f t="shared" si="39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6"/>
        <v/>
      </c>
      <c r="N496" s="82" t="str">
        <f t="shared" si="37"/>
        <v/>
      </c>
      <c r="O496" s="82">
        <f t="shared" si="35"/>
        <v>0</v>
      </c>
      <c r="P496" s="82" t="str">
        <f t="shared" si="38"/>
        <v/>
      </c>
      <c r="Q496" s="82" t="str">
        <f t="shared" si="39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6"/>
        <v/>
      </c>
      <c r="N497" s="82" t="str">
        <f t="shared" si="37"/>
        <v/>
      </c>
      <c r="O497" s="82">
        <f t="shared" si="35"/>
        <v>0</v>
      </c>
      <c r="P497" s="82" t="str">
        <f t="shared" si="38"/>
        <v/>
      </c>
      <c r="Q497" s="82" t="str">
        <f t="shared" si="39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6"/>
        <v/>
      </c>
      <c r="N498" s="82" t="str">
        <f t="shared" si="37"/>
        <v/>
      </c>
      <c r="O498" s="82">
        <f t="shared" si="35"/>
        <v>0</v>
      </c>
      <c r="P498" s="82" t="str">
        <f t="shared" si="38"/>
        <v/>
      </c>
      <c r="Q498" s="82" t="str">
        <f t="shared" si="39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6"/>
        <v/>
      </c>
      <c r="N499" s="82" t="str">
        <f t="shared" si="37"/>
        <v/>
      </c>
      <c r="O499" s="82">
        <f t="shared" si="35"/>
        <v>0</v>
      </c>
      <c r="P499" s="82" t="str">
        <f t="shared" si="38"/>
        <v/>
      </c>
      <c r="Q499" s="82" t="str">
        <f t="shared" si="39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6"/>
        <v/>
      </c>
      <c r="N500" s="82" t="str">
        <f t="shared" si="37"/>
        <v/>
      </c>
      <c r="O500" s="82">
        <f t="shared" si="35"/>
        <v>0</v>
      </c>
      <c r="P500" s="82" t="str">
        <f t="shared" si="38"/>
        <v/>
      </c>
      <c r="Q500" s="82" t="str">
        <f t="shared" si="39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6"/>
        <v/>
      </c>
      <c r="N501" s="82" t="str">
        <f t="shared" si="37"/>
        <v/>
      </c>
      <c r="O501" s="82">
        <f t="shared" si="35"/>
        <v>0</v>
      </c>
      <c r="P501" s="82" t="str">
        <f t="shared" si="38"/>
        <v/>
      </c>
      <c r="Q501" s="82" t="str">
        <f t="shared" si="39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6"/>
        <v/>
      </c>
      <c r="N502" s="82" t="str">
        <f t="shared" si="37"/>
        <v/>
      </c>
      <c r="O502" s="82">
        <f t="shared" si="35"/>
        <v>0</v>
      </c>
      <c r="P502" s="82" t="str">
        <f t="shared" si="38"/>
        <v/>
      </c>
      <c r="Q502" s="82" t="str">
        <f t="shared" si="39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6"/>
        <v/>
      </c>
      <c r="N503" s="82" t="str">
        <f t="shared" si="37"/>
        <v/>
      </c>
      <c r="O503" s="82">
        <f t="shared" si="35"/>
        <v>0</v>
      </c>
      <c r="P503" s="82" t="str">
        <f t="shared" si="38"/>
        <v/>
      </c>
      <c r="Q503" s="82" t="str">
        <f t="shared" si="39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6"/>
        <v/>
      </c>
      <c r="N504" s="82" t="str">
        <f t="shared" si="37"/>
        <v/>
      </c>
      <c r="O504" s="82">
        <f t="shared" si="35"/>
        <v>0</v>
      </c>
      <c r="P504" s="82" t="str">
        <f t="shared" si="38"/>
        <v/>
      </c>
      <c r="Q504" s="82" t="str">
        <f t="shared" si="39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6"/>
        <v/>
      </c>
      <c r="N505" s="82" t="str">
        <f t="shared" si="37"/>
        <v/>
      </c>
      <c r="O505" s="82">
        <f t="shared" si="35"/>
        <v>0</v>
      </c>
      <c r="P505" s="82" t="str">
        <f t="shared" si="38"/>
        <v/>
      </c>
      <c r="Q505" s="82" t="str">
        <f t="shared" si="39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6"/>
        <v/>
      </c>
      <c r="N506" s="82" t="str">
        <f t="shared" si="37"/>
        <v/>
      </c>
      <c r="O506" s="82">
        <f t="shared" si="35"/>
        <v>0</v>
      </c>
      <c r="P506" s="82" t="str">
        <f t="shared" si="38"/>
        <v/>
      </c>
      <c r="Q506" s="82" t="str">
        <f t="shared" si="39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6"/>
        <v/>
      </c>
      <c r="N507" s="82" t="str">
        <f t="shared" si="37"/>
        <v/>
      </c>
      <c r="O507" s="82">
        <f t="shared" si="35"/>
        <v>0</v>
      </c>
      <c r="P507" s="82" t="str">
        <f t="shared" si="38"/>
        <v/>
      </c>
      <c r="Q507" s="82" t="str">
        <f t="shared" si="39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6"/>
        <v/>
      </c>
      <c r="N508" s="82" t="str">
        <f t="shared" si="37"/>
        <v/>
      </c>
      <c r="O508" s="82">
        <f t="shared" si="35"/>
        <v>0</v>
      </c>
      <c r="P508" s="82" t="str">
        <f t="shared" si="38"/>
        <v/>
      </c>
      <c r="Q508" s="82" t="str">
        <f t="shared" si="39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6"/>
        <v/>
      </c>
      <c r="N509" s="82" t="str">
        <f t="shared" si="37"/>
        <v/>
      </c>
      <c r="O509" s="82">
        <f t="shared" si="35"/>
        <v>0</v>
      </c>
      <c r="P509" s="82" t="str">
        <f t="shared" si="38"/>
        <v/>
      </c>
      <c r="Q509" s="82" t="str">
        <f t="shared" si="39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6"/>
        <v/>
      </c>
      <c r="N510" s="82" t="str">
        <f t="shared" si="37"/>
        <v/>
      </c>
      <c r="O510" s="82">
        <f t="shared" si="35"/>
        <v>0</v>
      </c>
      <c r="P510" s="82" t="str">
        <f t="shared" si="38"/>
        <v/>
      </c>
      <c r="Q510" s="82" t="str">
        <f t="shared" si="39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6"/>
        <v/>
      </c>
      <c r="N511" s="82" t="str">
        <f t="shared" si="37"/>
        <v/>
      </c>
      <c r="O511" s="82">
        <f t="shared" si="35"/>
        <v>0</v>
      </c>
      <c r="P511" s="82" t="str">
        <f t="shared" si="38"/>
        <v/>
      </c>
      <c r="Q511" s="82" t="str">
        <f t="shared" si="39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6"/>
        <v/>
      </c>
      <c r="N512" s="82" t="str">
        <f t="shared" si="37"/>
        <v/>
      </c>
      <c r="O512" s="82">
        <f t="shared" si="35"/>
        <v>0</v>
      </c>
      <c r="P512" s="82" t="str">
        <f t="shared" si="38"/>
        <v/>
      </c>
      <c r="Q512" s="82" t="str">
        <f t="shared" si="39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6"/>
        <v/>
      </c>
      <c r="N513" s="82" t="str">
        <f t="shared" si="37"/>
        <v/>
      </c>
      <c r="O513" s="82">
        <f t="shared" si="35"/>
        <v>0</v>
      </c>
      <c r="P513" s="82" t="str">
        <f t="shared" si="38"/>
        <v/>
      </c>
      <c r="Q513" s="82" t="str">
        <f t="shared" si="39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6"/>
        <v/>
      </c>
      <c r="N514" s="82" t="str">
        <f t="shared" si="37"/>
        <v/>
      </c>
      <c r="O514" s="82">
        <f t="shared" si="35"/>
        <v>0</v>
      </c>
      <c r="P514" s="82" t="str">
        <f t="shared" si="38"/>
        <v/>
      </c>
      <c r="Q514" s="82" t="str">
        <f t="shared" si="39"/>
        <v/>
      </c>
    </row>
  </sheetData>
  <sheetProtection algorithmName="SHA-512" hashValue="hpTNNYELXUdNCg6lAYHXWEIUkxRQQFQO+yMl9eJXoLcHK1bT+bGqHQrAPN4xbiIYR3wRUMxTpjw7qVm75x+yOQ==" saltValue="QQ8ArS45TruMkgpSUrJ77w==" spinCount="100000" sheet="1" formatColumns="0" formatRows="0" autoFilter="0"/>
  <autoFilter ref="K14:L14" xr:uid="{00000000-0009-0000-0000-000018000000}"/>
  <mergeCells count="19">
    <mergeCell ref="A15:A16"/>
    <mergeCell ref="A1:A4"/>
    <mergeCell ref="A5:A6"/>
    <mergeCell ref="K6:K7"/>
    <mergeCell ref="I6:I7"/>
    <mergeCell ref="J1:L1"/>
    <mergeCell ref="J4:L4"/>
    <mergeCell ref="F6:F7"/>
    <mergeCell ref="H6:H7"/>
    <mergeCell ref="E6:E7"/>
    <mergeCell ref="G6:G7"/>
    <mergeCell ref="L6:L7"/>
    <mergeCell ref="J6:J7"/>
    <mergeCell ref="N6:N7"/>
    <mergeCell ref="O6:O7"/>
    <mergeCell ref="P6:P7"/>
    <mergeCell ref="Q6:Q7"/>
    <mergeCell ref="C6:C7"/>
    <mergeCell ref="D6:D7"/>
  </mergeCells>
  <phoneticPr fontId="0" type="noConversion"/>
  <dataValidations count="1">
    <dataValidation type="list" allowBlank="1" showInputMessage="1" showErrorMessage="1" sqref="G15:G514" xr:uid="{300CF016-31FF-43B7-8E8B-4D35149DFEFA}">
      <formula1>"E, 0%, 8%, 16%"</formula1>
    </dataValidation>
  </dataValidations>
  <hyperlinks>
    <hyperlink ref="A15:A16" location="CONTACTO!A1" display="Contacto" xr:uid="{E430E114-83AB-4F14-8FE0-41EA79457F63}"/>
    <hyperlink ref="A5:A6" location="MENU!A1" display="M e n ú" xr:uid="{9AE73F34-9141-4043-A216-B9058E9AD384}"/>
    <hyperlink ref="A8" location="'INGRESOS Y EGRESOS'!A1" display="Ingresos y Egresos" xr:uid="{EB6C2D3E-1DF6-459E-AC12-B391B2C6B16A}"/>
    <hyperlink ref="A7" location="DATOS!A1" display="Datos de la Empresa" xr:uid="{2582458A-623E-4BD5-A11E-80EF81D15723}"/>
    <hyperlink ref="A10" location="TARIFAS!A1" display="Tablas y Tarifas de ISR" xr:uid="{41CC51A4-F961-4569-96C6-5FB751E9BC53}"/>
    <hyperlink ref="A9" location="IMPUESTOS!A1" display="Impuestos" xr:uid="{EC78E2A8-E9FB-4E13-8832-C5AC9A7B3760}"/>
    <hyperlink ref="A1:A4" location="MENU!A1" display="PROGRAMA REGIMEN SIMPLIFICADO DE CONFIANZA" xr:uid="{4A5A6C85-565B-4B3D-A151-26755948337C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11" customWidth="1"/>
    <col min="4" max="4" width="8.7109375" style="11" customWidth="1"/>
    <col min="5" max="5" width="40.7109375" style="11" customWidth="1"/>
    <col min="6" max="6" width="12.28515625" style="11" customWidth="1"/>
    <col min="7" max="7" width="4.7109375" style="11" customWidth="1"/>
    <col min="8" max="12" width="12.28515625" style="11" customWidth="1"/>
    <col min="13" max="13" width="0.85546875" style="11" customWidth="1"/>
    <col min="14" max="17" width="11.7109375" style="11" customWidth="1"/>
    <col min="18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03"/>
      <c r="F1" s="29"/>
      <c r="G1" s="17"/>
      <c r="H1" s="17"/>
      <c r="I1" s="17"/>
      <c r="J1" s="161" t="s">
        <v>91</v>
      </c>
      <c r="K1" s="161"/>
      <c r="L1" s="161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03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</row>
    <row r="3" spans="1:17" ht="17.45" customHeight="1" x14ac:dyDescent="0.2">
      <c r="A3" s="118"/>
      <c r="C3" s="104"/>
      <c r="D3" s="103"/>
      <c r="E3" s="103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</row>
    <row r="4" spans="1:17" ht="17.45" customHeight="1" x14ac:dyDescent="0.3">
      <c r="A4" s="119"/>
      <c r="C4" s="46" t="s">
        <v>87</v>
      </c>
      <c r="D4" s="103"/>
      <c r="E4" s="103"/>
      <c r="F4" s="17"/>
      <c r="G4" s="17"/>
      <c r="H4" s="17"/>
      <c r="I4" s="17"/>
      <c r="J4" s="162" t="str">
        <f>"MARZO "&amp;DATOS!$E$10</f>
        <v>MARZO 2023</v>
      </c>
      <c r="K4" s="162"/>
      <c r="L4" s="162"/>
      <c r="M4" s="35"/>
      <c r="N4" s="34"/>
      <c r="O4" s="34"/>
      <c r="P4" s="34"/>
      <c r="Q4" s="34"/>
    </row>
    <row r="5" spans="1:17" ht="17.45" customHeight="1" x14ac:dyDescent="0.4">
      <c r="A5" s="120" t="s">
        <v>1</v>
      </c>
      <c r="C5" s="1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</row>
    <row r="6" spans="1:17" ht="17.45" customHeight="1" x14ac:dyDescent="0.2">
      <c r="A6" s="120"/>
      <c r="C6" s="143" t="s">
        <v>69</v>
      </c>
      <c r="D6" s="143" t="s">
        <v>70</v>
      </c>
      <c r="E6" s="143" t="s">
        <v>71</v>
      </c>
      <c r="F6" s="158" t="s">
        <v>72</v>
      </c>
      <c r="G6" s="143" t="s">
        <v>73</v>
      </c>
      <c r="H6" s="143" t="s">
        <v>52</v>
      </c>
      <c r="I6" s="143" t="s">
        <v>74</v>
      </c>
      <c r="J6" s="158" t="s">
        <v>75</v>
      </c>
      <c r="K6" s="158" t="s">
        <v>76</v>
      </c>
      <c r="L6" s="143" t="s">
        <v>77</v>
      </c>
      <c r="M6" s="17"/>
      <c r="N6" s="158" t="s">
        <v>78</v>
      </c>
      <c r="O6" s="158" t="s">
        <v>79</v>
      </c>
      <c r="P6" s="158" t="s">
        <v>80</v>
      </c>
      <c r="Q6" s="158" t="s">
        <v>81</v>
      </c>
    </row>
    <row r="7" spans="1:17" ht="17.45" customHeight="1" x14ac:dyDescent="0.2">
      <c r="A7" s="53" t="s">
        <v>5</v>
      </c>
      <c r="C7" s="143"/>
      <c r="D7" s="143"/>
      <c r="E7" s="143"/>
      <c r="F7" s="158"/>
      <c r="G7" s="143"/>
      <c r="H7" s="143"/>
      <c r="I7" s="160"/>
      <c r="J7" s="158"/>
      <c r="K7" s="158"/>
      <c r="L7" s="143"/>
      <c r="M7" s="17"/>
      <c r="N7" s="159"/>
      <c r="O7" s="159"/>
      <c r="P7" s="159"/>
      <c r="Q7" s="159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22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166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M9" s="17"/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SUM(F9:F9)</f>
        <v>0</v>
      </c>
      <c r="G10" s="70"/>
      <c r="H10" s="70">
        <f>SUM(H9:H9)</f>
        <v>0</v>
      </c>
      <c r="I10" s="70">
        <f>SUM(I9:I9)</f>
        <v>0</v>
      </c>
      <c r="J10" s="70">
        <f>SUM(J9:J9)</f>
        <v>0</v>
      </c>
      <c r="K10" s="70">
        <f>SUM(K9:K9)</f>
        <v>0</v>
      </c>
      <c r="L10" s="70">
        <f>SUM(L9:L9)</f>
        <v>0</v>
      </c>
      <c r="M10" s="17"/>
      <c r="N10" s="70">
        <f>SUM(N9:N9)</f>
        <v>0</v>
      </c>
      <c r="O10" s="70">
        <f>SUM(O9:O9)</f>
        <v>0</v>
      </c>
      <c r="P10" s="70">
        <f>SUM(P9:P9)</f>
        <v>0</v>
      </c>
      <c r="Q10" s="70">
        <f>SUM(Q9:Q9)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'EG-FEB'!F11+'EG-MAR'!F9</f>
        <v>0</v>
      </c>
      <c r="G11" s="69"/>
      <c r="H11" s="69">
        <f>'EG-FEB'!H11+'EG-MAR'!H9</f>
        <v>0</v>
      </c>
      <c r="I11" s="69">
        <f>'EG-FEB'!I11+'EG-MAR'!I9</f>
        <v>0</v>
      </c>
      <c r="J11" s="69">
        <f>'EG-FEB'!J11+'EG-MAR'!J9</f>
        <v>0</v>
      </c>
      <c r="K11" s="69">
        <f>'EG-FEB'!K11+'EG-MAR'!K9</f>
        <v>0</v>
      </c>
      <c r="L11" s="69">
        <f>F11+H11+I11-J11-K11</f>
        <v>0</v>
      </c>
      <c r="M11" s="17"/>
      <c r="N11" s="69">
        <f>'EG-FEB'!N11+'EG-MAR'!N9</f>
        <v>0</v>
      </c>
      <c r="O11" s="69">
        <f>'EG-FEB'!O11+'EG-MAR'!O9</f>
        <v>0</v>
      </c>
      <c r="P11" s="69">
        <f>'EG-FEB'!P11+'EG-MAR'!P9</f>
        <v>0</v>
      </c>
      <c r="Q11" s="69">
        <f>'EG-FEB'!Q11+'EG-MAR'!Q9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M12" s="17"/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22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102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7"/>
      <c r="N15" s="82" t="str">
        <f t="shared" ref="N15:N19" si="0">IF($G15="E",F15,"")</f>
        <v/>
      </c>
      <c r="O15" s="82">
        <f t="shared" ref="O15:O19" si="1">IF($G15=0%,F15,"")</f>
        <v>0</v>
      </c>
      <c r="P15" s="82" t="str">
        <f t="shared" ref="P15:P80" si="2">IF(OR($G15=8%,$G15=11%),$H15/$G15,"")</f>
        <v/>
      </c>
      <c r="Q15" s="82" t="str">
        <f t="shared" ref="Q15:Q80" si="3">IF(OR($G15=15%,$G15=16%),$H15/$G15,"")</f>
        <v/>
      </c>
    </row>
    <row r="16" spans="1:17" ht="17.45" customHeight="1" x14ac:dyDescent="0.2">
      <c r="A16" s="117"/>
      <c r="C16" s="102"/>
      <c r="D16" s="100"/>
      <c r="E16" s="90"/>
      <c r="F16" s="90"/>
      <c r="G16" s="101"/>
      <c r="H16" s="90"/>
      <c r="I16" s="90"/>
      <c r="J16" s="90"/>
      <c r="K16" s="90"/>
      <c r="L16" s="82" t="str">
        <f>IF(F16&amp;H16&amp;I16&amp;J16&amp;K16="","",F16+H16+I16-J16-K16)</f>
        <v/>
      </c>
      <c r="M16" s="17"/>
      <c r="N16" s="82" t="str">
        <f t="shared" si="0"/>
        <v/>
      </c>
      <c r="O16" s="82">
        <f t="shared" si="1"/>
        <v>0</v>
      </c>
      <c r="P16" s="82" t="str">
        <f t="shared" si="2"/>
        <v/>
      </c>
      <c r="Q16" s="82" t="str">
        <f t="shared" si="3"/>
        <v/>
      </c>
    </row>
    <row r="17" spans="1:17" ht="17.45" customHeight="1" x14ac:dyDescent="0.2">
      <c r="A17" s="49"/>
      <c r="C17" s="102"/>
      <c r="D17" s="100"/>
      <c r="E17" s="90"/>
      <c r="F17" s="90"/>
      <c r="G17" s="101"/>
      <c r="H17" s="90"/>
      <c r="I17" s="90"/>
      <c r="J17" s="90"/>
      <c r="K17" s="90"/>
      <c r="L17" s="82" t="str">
        <f t="shared" ref="L17:L79" si="4">IF(F17&amp;H17&amp;I17&amp;J17&amp;K17="","",F17+H17+I17-J17-K17)</f>
        <v/>
      </c>
      <c r="M17" s="17"/>
      <c r="N17" s="82" t="str">
        <f t="shared" si="0"/>
        <v/>
      </c>
      <c r="O17" s="82">
        <f t="shared" si="1"/>
        <v>0</v>
      </c>
      <c r="P17" s="82" t="str">
        <f t="shared" si="2"/>
        <v/>
      </c>
      <c r="Q17" s="82" t="str">
        <f t="shared" si="3"/>
        <v/>
      </c>
    </row>
    <row r="18" spans="1:17" ht="17.45" customHeight="1" x14ac:dyDescent="0.2">
      <c r="A18" s="49"/>
      <c r="C18" s="102"/>
      <c r="D18" s="100"/>
      <c r="E18" s="90"/>
      <c r="F18" s="90"/>
      <c r="G18" s="101"/>
      <c r="H18" s="90"/>
      <c r="I18" s="90"/>
      <c r="J18" s="90"/>
      <c r="K18" s="90"/>
      <c r="L18" s="82" t="str">
        <f t="shared" si="4"/>
        <v/>
      </c>
      <c r="M18" s="17"/>
      <c r="N18" s="82" t="str">
        <f t="shared" si="0"/>
        <v/>
      </c>
      <c r="O18" s="82">
        <f t="shared" si="1"/>
        <v>0</v>
      </c>
      <c r="P18" s="82" t="str">
        <f t="shared" si="2"/>
        <v/>
      </c>
      <c r="Q18" s="82" t="str">
        <f t="shared" si="3"/>
        <v/>
      </c>
    </row>
    <row r="19" spans="1:17" ht="17.45" customHeight="1" x14ac:dyDescent="0.2">
      <c r="A19" s="49"/>
      <c r="C19" s="102"/>
      <c r="D19" s="100"/>
      <c r="E19" s="90"/>
      <c r="F19" s="90"/>
      <c r="G19" s="101"/>
      <c r="H19" s="90"/>
      <c r="I19" s="90"/>
      <c r="J19" s="90"/>
      <c r="K19" s="90"/>
      <c r="L19" s="82" t="str">
        <f t="shared" si="4"/>
        <v/>
      </c>
      <c r="M19" s="17"/>
      <c r="N19" s="82" t="str">
        <f t="shared" si="0"/>
        <v/>
      </c>
      <c r="O19" s="82">
        <f t="shared" si="1"/>
        <v>0</v>
      </c>
      <c r="P19" s="82" t="str">
        <f t="shared" si="2"/>
        <v/>
      </c>
      <c r="Q19" s="82" t="str">
        <f t="shared" si="3"/>
        <v/>
      </c>
    </row>
    <row r="20" spans="1:17" ht="17.45" customHeight="1" x14ac:dyDescent="0.2">
      <c r="A20" s="49"/>
      <c r="C20" s="102"/>
      <c r="D20" s="100"/>
      <c r="E20" s="90"/>
      <c r="F20" s="90"/>
      <c r="G20" s="101"/>
      <c r="H20" s="90"/>
      <c r="I20" s="90"/>
      <c r="J20" s="90"/>
      <c r="K20" s="90"/>
      <c r="L20" s="82" t="str">
        <f t="shared" si="4"/>
        <v/>
      </c>
      <c r="M20" s="17"/>
      <c r="N20" s="82" t="str">
        <f t="shared" ref="N20:N79" si="5">IF($G20="E",F20,"")</f>
        <v/>
      </c>
      <c r="O20" s="82">
        <f t="shared" ref="O20:O80" si="6">IF($G20=0%,F20,"")</f>
        <v>0</v>
      </c>
      <c r="P20" s="82" t="str">
        <f t="shared" si="2"/>
        <v/>
      </c>
      <c r="Q20" s="82" t="str">
        <f t="shared" si="3"/>
        <v/>
      </c>
    </row>
    <row r="21" spans="1:17" ht="17.45" customHeight="1" x14ac:dyDescent="0.2">
      <c r="A21" s="49"/>
      <c r="C21" s="102"/>
      <c r="D21" s="100"/>
      <c r="E21" s="90"/>
      <c r="F21" s="90"/>
      <c r="G21" s="101"/>
      <c r="H21" s="90"/>
      <c r="I21" s="90"/>
      <c r="J21" s="90"/>
      <c r="K21" s="90"/>
      <c r="L21" s="82" t="str">
        <f t="shared" si="4"/>
        <v/>
      </c>
      <c r="M21" s="17"/>
      <c r="N21" s="82" t="str">
        <f t="shared" si="5"/>
        <v/>
      </c>
      <c r="O21" s="82">
        <f t="shared" si="6"/>
        <v>0</v>
      </c>
      <c r="P21" s="82" t="str">
        <f t="shared" si="2"/>
        <v/>
      </c>
      <c r="Q21" s="82" t="str">
        <f t="shared" si="3"/>
        <v/>
      </c>
    </row>
    <row r="22" spans="1:17" ht="17.45" customHeight="1" x14ac:dyDescent="0.2">
      <c r="A22" s="49"/>
      <c r="C22" s="102"/>
      <c r="D22" s="100"/>
      <c r="E22" s="90"/>
      <c r="F22" s="90"/>
      <c r="G22" s="101"/>
      <c r="H22" s="90"/>
      <c r="I22" s="90"/>
      <c r="J22" s="90"/>
      <c r="K22" s="90"/>
      <c r="L22" s="82" t="str">
        <f t="shared" si="4"/>
        <v/>
      </c>
      <c r="M22" s="17"/>
      <c r="N22" s="82" t="str">
        <f t="shared" si="5"/>
        <v/>
      </c>
      <c r="O22" s="82">
        <f t="shared" si="6"/>
        <v>0</v>
      </c>
      <c r="P22" s="82" t="str">
        <f t="shared" si="2"/>
        <v/>
      </c>
      <c r="Q22" s="82" t="str">
        <f t="shared" si="3"/>
        <v/>
      </c>
    </row>
    <row r="23" spans="1:17" ht="17.45" customHeight="1" x14ac:dyDescent="0.2">
      <c r="A23" s="49"/>
      <c r="C23" s="102"/>
      <c r="D23" s="100"/>
      <c r="E23" s="90"/>
      <c r="F23" s="90"/>
      <c r="G23" s="101"/>
      <c r="H23" s="90"/>
      <c r="I23" s="90"/>
      <c r="J23" s="90"/>
      <c r="K23" s="90"/>
      <c r="L23" s="82" t="str">
        <f t="shared" si="4"/>
        <v/>
      </c>
      <c r="M23" s="17"/>
      <c r="N23" s="82" t="str">
        <f t="shared" si="5"/>
        <v/>
      </c>
      <c r="O23" s="82">
        <f t="shared" si="6"/>
        <v>0</v>
      </c>
      <c r="P23" s="82" t="str">
        <f t="shared" si="2"/>
        <v/>
      </c>
      <c r="Q23" s="82" t="str">
        <f t="shared" si="3"/>
        <v/>
      </c>
    </row>
    <row r="24" spans="1:17" ht="17.45" customHeight="1" x14ac:dyDescent="0.2">
      <c r="A24" s="49"/>
      <c r="C24" s="102"/>
      <c r="D24" s="100"/>
      <c r="E24" s="90"/>
      <c r="F24" s="90"/>
      <c r="G24" s="101"/>
      <c r="H24" s="90"/>
      <c r="I24" s="90"/>
      <c r="J24" s="90"/>
      <c r="K24" s="90"/>
      <c r="L24" s="82" t="str">
        <f t="shared" si="4"/>
        <v/>
      </c>
      <c r="M24" s="17"/>
      <c r="N24" s="82" t="str">
        <f t="shared" si="5"/>
        <v/>
      </c>
      <c r="O24" s="82">
        <f t="shared" si="6"/>
        <v>0</v>
      </c>
      <c r="P24" s="82" t="str">
        <f t="shared" si="2"/>
        <v/>
      </c>
      <c r="Q24" s="82" t="str">
        <f t="shared" si="3"/>
        <v/>
      </c>
    </row>
    <row r="25" spans="1:17" ht="17.45" customHeight="1" x14ac:dyDescent="0.2">
      <c r="A25" s="49"/>
      <c r="C25" s="102"/>
      <c r="D25" s="100"/>
      <c r="E25" s="90"/>
      <c r="F25" s="90"/>
      <c r="G25" s="101"/>
      <c r="H25" s="90"/>
      <c r="I25" s="90"/>
      <c r="J25" s="90"/>
      <c r="K25" s="90"/>
      <c r="L25" s="82" t="str">
        <f t="shared" si="4"/>
        <v/>
      </c>
      <c r="M25" s="17"/>
      <c r="N25" s="82" t="str">
        <f t="shared" si="5"/>
        <v/>
      </c>
      <c r="O25" s="82">
        <f t="shared" si="6"/>
        <v>0</v>
      </c>
      <c r="P25" s="82" t="str">
        <f t="shared" si="2"/>
        <v/>
      </c>
      <c r="Q25" s="82" t="str">
        <f t="shared" si="3"/>
        <v/>
      </c>
    </row>
    <row r="26" spans="1:17" ht="17.45" customHeight="1" x14ac:dyDescent="0.2">
      <c r="A26" s="50"/>
      <c r="C26" s="102"/>
      <c r="D26" s="100"/>
      <c r="E26" s="90"/>
      <c r="F26" s="90"/>
      <c r="G26" s="101"/>
      <c r="H26" s="90"/>
      <c r="I26" s="90"/>
      <c r="J26" s="90"/>
      <c r="K26" s="90"/>
      <c r="L26" s="82" t="str">
        <f t="shared" si="4"/>
        <v/>
      </c>
      <c r="M26" s="17"/>
      <c r="N26" s="82" t="str">
        <f t="shared" si="5"/>
        <v/>
      </c>
      <c r="O26" s="82">
        <f t="shared" si="6"/>
        <v>0</v>
      </c>
      <c r="P26" s="82" t="str">
        <f t="shared" si="2"/>
        <v/>
      </c>
      <c r="Q26" s="82" t="str">
        <f t="shared" si="3"/>
        <v/>
      </c>
    </row>
    <row r="27" spans="1:17" ht="17.45" customHeight="1" x14ac:dyDescent="0.2">
      <c r="A27" s="50"/>
      <c r="C27" s="102"/>
      <c r="D27" s="100"/>
      <c r="E27" s="90"/>
      <c r="F27" s="90"/>
      <c r="G27" s="101"/>
      <c r="H27" s="90"/>
      <c r="I27" s="90"/>
      <c r="J27" s="90"/>
      <c r="K27" s="90"/>
      <c r="L27" s="82" t="str">
        <f t="shared" si="4"/>
        <v/>
      </c>
      <c r="M27" s="17"/>
      <c r="N27" s="82" t="str">
        <f t="shared" si="5"/>
        <v/>
      </c>
      <c r="O27" s="82">
        <f t="shared" si="6"/>
        <v>0</v>
      </c>
      <c r="P27" s="82" t="str">
        <f t="shared" si="2"/>
        <v/>
      </c>
      <c r="Q27" s="82" t="str">
        <f t="shared" si="3"/>
        <v/>
      </c>
    </row>
    <row r="28" spans="1:17" ht="17.45" customHeight="1" x14ac:dyDescent="0.2">
      <c r="A28" s="50"/>
      <c r="C28" s="102"/>
      <c r="D28" s="100"/>
      <c r="E28" s="90"/>
      <c r="F28" s="90"/>
      <c r="G28" s="101"/>
      <c r="H28" s="90"/>
      <c r="I28" s="90"/>
      <c r="J28" s="90"/>
      <c r="K28" s="90"/>
      <c r="L28" s="82" t="str">
        <f t="shared" si="4"/>
        <v/>
      </c>
      <c r="M28" s="17"/>
      <c r="N28" s="82" t="str">
        <f t="shared" si="5"/>
        <v/>
      </c>
      <c r="O28" s="82">
        <f t="shared" si="6"/>
        <v>0</v>
      </c>
      <c r="P28" s="82" t="str">
        <f t="shared" si="2"/>
        <v/>
      </c>
      <c r="Q28" s="82" t="str">
        <f t="shared" si="3"/>
        <v/>
      </c>
    </row>
    <row r="29" spans="1:17" ht="17.45" customHeight="1" x14ac:dyDescent="0.2">
      <c r="A29" s="50"/>
      <c r="C29" s="102"/>
      <c r="D29" s="100"/>
      <c r="E29" s="90"/>
      <c r="F29" s="90"/>
      <c r="G29" s="101"/>
      <c r="H29" s="90"/>
      <c r="I29" s="90"/>
      <c r="J29" s="90"/>
      <c r="K29" s="90"/>
      <c r="L29" s="82" t="str">
        <f t="shared" si="4"/>
        <v/>
      </c>
      <c r="M29" s="17"/>
      <c r="N29" s="82" t="str">
        <f t="shared" si="5"/>
        <v/>
      </c>
      <c r="O29" s="82">
        <f t="shared" si="6"/>
        <v>0</v>
      </c>
      <c r="P29" s="82" t="str">
        <f t="shared" si="2"/>
        <v/>
      </c>
      <c r="Q29" s="82" t="str">
        <f t="shared" si="3"/>
        <v/>
      </c>
    </row>
    <row r="30" spans="1:17" ht="17.45" customHeight="1" x14ac:dyDescent="0.2">
      <c r="A30" s="50"/>
      <c r="C30" s="102"/>
      <c r="D30" s="100"/>
      <c r="E30" s="90"/>
      <c r="F30" s="90"/>
      <c r="G30" s="101"/>
      <c r="H30" s="90"/>
      <c r="I30" s="90"/>
      <c r="J30" s="90"/>
      <c r="K30" s="90"/>
      <c r="L30" s="82" t="str">
        <f t="shared" si="4"/>
        <v/>
      </c>
      <c r="M30" s="17"/>
      <c r="N30" s="82" t="str">
        <f t="shared" si="5"/>
        <v/>
      </c>
      <c r="O30" s="82">
        <f t="shared" si="6"/>
        <v>0</v>
      </c>
      <c r="P30" s="82" t="str">
        <f t="shared" si="2"/>
        <v/>
      </c>
      <c r="Q30" s="82" t="str">
        <f t="shared" si="3"/>
        <v/>
      </c>
    </row>
    <row r="31" spans="1:17" ht="17.45" customHeight="1" x14ac:dyDescent="0.2">
      <c r="A31" s="50"/>
      <c r="C31" s="102"/>
      <c r="D31" s="100"/>
      <c r="E31" s="90"/>
      <c r="F31" s="90"/>
      <c r="G31" s="101"/>
      <c r="H31" s="90"/>
      <c r="I31" s="90"/>
      <c r="J31" s="90"/>
      <c r="K31" s="90"/>
      <c r="L31" s="82" t="str">
        <f t="shared" si="4"/>
        <v/>
      </c>
      <c r="M31" s="17"/>
      <c r="N31" s="82" t="str">
        <f t="shared" si="5"/>
        <v/>
      </c>
      <c r="O31" s="82">
        <f t="shared" si="6"/>
        <v>0</v>
      </c>
      <c r="P31" s="82" t="str">
        <f t="shared" si="2"/>
        <v/>
      </c>
      <c r="Q31" s="82" t="str">
        <f t="shared" si="3"/>
        <v/>
      </c>
    </row>
    <row r="32" spans="1:17" ht="17.45" customHeight="1" x14ac:dyDescent="0.2">
      <c r="A32" s="50"/>
      <c r="C32" s="102"/>
      <c r="D32" s="100"/>
      <c r="E32" s="90"/>
      <c r="F32" s="90"/>
      <c r="G32" s="101"/>
      <c r="H32" s="90"/>
      <c r="I32" s="90"/>
      <c r="J32" s="90"/>
      <c r="K32" s="90"/>
      <c r="L32" s="82" t="str">
        <f t="shared" si="4"/>
        <v/>
      </c>
      <c r="M32" s="17"/>
      <c r="N32" s="82" t="str">
        <f t="shared" si="5"/>
        <v/>
      </c>
      <c r="O32" s="82">
        <f t="shared" si="6"/>
        <v>0</v>
      </c>
      <c r="P32" s="82" t="str">
        <f t="shared" si="2"/>
        <v/>
      </c>
      <c r="Q32" s="82" t="str">
        <f t="shared" si="3"/>
        <v/>
      </c>
    </row>
    <row r="33" spans="1:17" ht="17.45" customHeight="1" x14ac:dyDescent="0.2">
      <c r="A33" s="50"/>
      <c r="C33" s="102"/>
      <c r="D33" s="100"/>
      <c r="E33" s="90"/>
      <c r="F33" s="90"/>
      <c r="G33" s="101"/>
      <c r="H33" s="90"/>
      <c r="I33" s="90"/>
      <c r="J33" s="90"/>
      <c r="K33" s="90"/>
      <c r="L33" s="82" t="str">
        <f t="shared" si="4"/>
        <v/>
      </c>
      <c r="M33" s="17"/>
      <c r="N33" s="82" t="str">
        <f t="shared" si="5"/>
        <v/>
      </c>
      <c r="O33" s="82">
        <f t="shared" si="6"/>
        <v>0</v>
      </c>
      <c r="P33" s="82" t="str">
        <f t="shared" si="2"/>
        <v/>
      </c>
      <c r="Q33" s="82" t="str">
        <f t="shared" si="3"/>
        <v/>
      </c>
    </row>
    <row r="34" spans="1:17" ht="17.45" customHeight="1" x14ac:dyDescent="0.2">
      <c r="A34" s="50"/>
      <c r="C34" s="102"/>
      <c r="D34" s="100"/>
      <c r="E34" s="90"/>
      <c r="F34" s="90"/>
      <c r="G34" s="101"/>
      <c r="H34" s="90"/>
      <c r="I34" s="90"/>
      <c r="J34" s="90"/>
      <c r="K34" s="90"/>
      <c r="L34" s="82" t="str">
        <f t="shared" si="4"/>
        <v/>
      </c>
      <c r="M34" s="17"/>
      <c r="N34" s="82" t="str">
        <f t="shared" si="5"/>
        <v/>
      </c>
      <c r="O34" s="82">
        <f t="shared" si="6"/>
        <v>0</v>
      </c>
      <c r="P34" s="82" t="str">
        <f t="shared" si="2"/>
        <v/>
      </c>
      <c r="Q34" s="82" t="str">
        <f t="shared" si="3"/>
        <v/>
      </c>
    </row>
    <row r="35" spans="1:17" ht="17.45" customHeight="1" x14ac:dyDescent="0.2">
      <c r="A35" s="50"/>
      <c r="C35" s="102"/>
      <c r="D35" s="100"/>
      <c r="E35" s="90"/>
      <c r="F35" s="90"/>
      <c r="G35" s="101"/>
      <c r="H35" s="90"/>
      <c r="I35" s="90"/>
      <c r="J35" s="90"/>
      <c r="K35" s="90"/>
      <c r="L35" s="82" t="str">
        <f t="shared" si="4"/>
        <v/>
      </c>
      <c r="M35" s="17"/>
      <c r="N35" s="82" t="str">
        <f t="shared" si="5"/>
        <v/>
      </c>
      <c r="O35" s="82">
        <f t="shared" si="6"/>
        <v>0</v>
      </c>
      <c r="P35" s="82" t="str">
        <f t="shared" si="2"/>
        <v/>
      </c>
      <c r="Q35" s="82" t="str">
        <f t="shared" si="3"/>
        <v/>
      </c>
    </row>
    <row r="36" spans="1:17" ht="17.45" customHeight="1" x14ac:dyDescent="0.2">
      <c r="A36" s="50"/>
      <c r="C36" s="102"/>
      <c r="D36" s="100"/>
      <c r="E36" s="90"/>
      <c r="F36" s="90"/>
      <c r="G36" s="101"/>
      <c r="H36" s="90"/>
      <c r="I36" s="90"/>
      <c r="J36" s="90"/>
      <c r="K36" s="90"/>
      <c r="L36" s="82" t="str">
        <f t="shared" si="4"/>
        <v/>
      </c>
      <c r="M36" s="17"/>
      <c r="N36" s="82" t="str">
        <f t="shared" si="5"/>
        <v/>
      </c>
      <c r="O36" s="82">
        <f t="shared" si="6"/>
        <v>0</v>
      </c>
      <c r="P36" s="82" t="str">
        <f t="shared" si="2"/>
        <v/>
      </c>
      <c r="Q36" s="82" t="str">
        <f t="shared" si="3"/>
        <v/>
      </c>
    </row>
    <row r="37" spans="1:17" ht="17.45" customHeight="1" x14ac:dyDescent="0.2">
      <c r="A37" s="50"/>
      <c r="C37" s="102"/>
      <c r="D37" s="100"/>
      <c r="E37" s="90"/>
      <c r="F37" s="90"/>
      <c r="G37" s="101"/>
      <c r="H37" s="90"/>
      <c r="I37" s="90"/>
      <c r="J37" s="90"/>
      <c r="K37" s="90"/>
      <c r="L37" s="82" t="str">
        <f t="shared" si="4"/>
        <v/>
      </c>
      <c r="M37" s="17"/>
      <c r="N37" s="82" t="str">
        <f t="shared" si="5"/>
        <v/>
      </c>
      <c r="O37" s="82">
        <f t="shared" si="6"/>
        <v>0</v>
      </c>
      <c r="P37" s="82" t="str">
        <f t="shared" si="2"/>
        <v/>
      </c>
      <c r="Q37" s="82" t="str">
        <f t="shared" si="3"/>
        <v/>
      </c>
    </row>
    <row r="38" spans="1:17" ht="17.45" customHeight="1" x14ac:dyDescent="0.2">
      <c r="A38" s="50"/>
      <c r="C38" s="102"/>
      <c r="D38" s="100"/>
      <c r="E38" s="90"/>
      <c r="F38" s="90"/>
      <c r="G38" s="101"/>
      <c r="H38" s="90"/>
      <c r="I38" s="90"/>
      <c r="J38" s="90"/>
      <c r="K38" s="90"/>
      <c r="L38" s="82" t="str">
        <f t="shared" si="4"/>
        <v/>
      </c>
      <c r="M38" s="17"/>
      <c r="N38" s="82" t="str">
        <f t="shared" si="5"/>
        <v/>
      </c>
      <c r="O38" s="82">
        <f t="shared" si="6"/>
        <v>0</v>
      </c>
      <c r="P38" s="82" t="str">
        <f t="shared" si="2"/>
        <v/>
      </c>
      <c r="Q38" s="82" t="str">
        <f t="shared" si="3"/>
        <v/>
      </c>
    </row>
    <row r="39" spans="1:17" ht="17.45" customHeight="1" x14ac:dyDescent="0.2">
      <c r="A39" s="50"/>
      <c r="C39" s="102"/>
      <c r="D39" s="100"/>
      <c r="E39" s="90"/>
      <c r="F39" s="90"/>
      <c r="G39" s="101"/>
      <c r="H39" s="90"/>
      <c r="I39" s="90"/>
      <c r="J39" s="90"/>
      <c r="K39" s="90"/>
      <c r="L39" s="82" t="str">
        <f t="shared" si="4"/>
        <v/>
      </c>
      <c r="M39" s="17"/>
      <c r="N39" s="82" t="str">
        <f t="shared" si="5"/>
        <v/>
      </c>
      <c r="O39" s="82">
        <f t="shared" si="6"/>
        <v>0</v>
      </c>
      <c r="P39" s="82" t="str">
        <f t="shared" si="2"/>
        <v/>
      </c>
      <c r="Q39" s="82" t="str">
        <f t="shared" si="3"/>
        <v/>
      </c>
    </row>
    <row r="40" spans="1:17" ht="17.45" customHeight="1" x14ac:dyDescent="0.2">
      <c r="A40" s="50"/>
      <c r="C40" s="102"/>
      <c r="D40" s="100"/>
      <c r="E40" s="90"/>
      <c r="F40" s="90"/>
      <c r="G40" s="101"/>
      <c r="H40" s="90"/>
      <c r="I40" s="90"/>
      <c r="J40" s="90"/>
      <c r="K40" s="90"/>
      <c r="L40" s="82" t="str">
        <f t="shared" si="4"/>
        <v/>
      </c>
      <c r="M40" s="17"/>
      <c r="N40" s="82" t="str">
        <f t="shared" si="5"/>
        <v/>
      </c>
      <c r="O40" s="82">
        <f t="shared" si="6"/>
        <v>0</v>
      </c>
      <c r="P40" s="82" t="str">
        <f t="shared" si="2"/>
        <v/>
      </c>
      <c r="Q40" s="82" t="str">
        <f t="shared" si="3"/>
        <v/>
      </c>
    </row>
    <row r="41" spans="1:17" ht="17.45" customHeight="1" x14ac:dyDescent="0.2">
      <c r="A41" s="50"/>
      <c r="C41" s="102"/>
      <c r="D41" s="100"/>
      <c r="E41" s="90"/>
      <c r="F41" s="90"/>
      <c r="G41" s="101"/>
      <c r="H41" s="90"/>
      <c r="I41" s="90"/>
      <c r="J41" s="90"/>
      <c r="K41" s="90"/>
      <c r="L41" s="82" t="str">
        <f t="shared" si="4"/>
        <v/>
      </c>
      <c r="M41" s="17"/>
      <c r="N41" s="82" t="str">
        <f t="shared" si="5"/>
        <v/>
      </c>
      <c r="O41" s="82">
        <f t="shared" si="6"/>
        <v>0</v>
      </c>
      <c r="P41" s="82" t="str">
        <f t="shared" si="2"/>
        <v/>
      </c>
      <c r="Q41" s="82" t="str">
        <f t="shared" si="3"/>
        <v/>
      </c>
    </row>
    <row r="42" spans="1:17" ht="17.45" customHeight="1" x14ac:dyDescent="0.2">
      <c r="A42" s="50"/>
      <c r="C42" s="102"/>
      <c r="D42" s="100"/>
      <c r="E42" s="90"/>
      <c r="F42" s="90"/>
      <c r="G42" s="101"/>
      <c r="H42" s="90"/>
      <c r="I42" s="90"/>
      <c r="J42" s="90"/>
      <c r="K42" s="90"/>
      <c r="L42" s="82" t="str">
        <f t="shared" si="4"/>
        <v/>
      </c>
      <c r="M42" s="17"/>
      <c r="N42" s="82" t="str">
        <f t="shared" si="5"/>
        <v/>
      </c>
      <c r="O42" s="82">
        <f t="shared" si="6"/>
        <v>0</v>
      </c>
      <c r="P42" s="82" t="str">
        <f t="shared" si="2"/>
        <v/>
      </c>
      <c r="Q42" s="82" t="str">
        <f t="shared" si="3"/>
        <v/>
      </c>
    </row>
    <row r="43" spans="1:17" ht="17.45" customHeight="1" x14ac:dyDescent="0.2">
      <c r="A43" s="50"/>
      <c r="C43" s="102"/>
      <c r="D43" s="100"/>
      <c r="E43" s="90"/>
      <c r="F43" s="90"/>
      <c r="G43" s="101"/>
      <c r="H43" s="90"/>
      <c r="I43" s="90"/>
      <c r="J43" s="90"/>
      <c r="K43" s="90"/>
      <c r="L43" s="82" t="str">
        <f t="shared" si="4"/>
        <v/>
      </c>
      <c r="M43" s="17"/>
      <c r="N43" s="82" t="str">
        <f t="shared" si="5"/>
        <v/>
      </c>
      <c r="O43" s="82">
        <f t="shared" si="6"/>
        <v>0</v>
      </c>
      <c r="P43" s="82" t="str">
        <f t="shared" si="2"/>
        <v/>
      </c>
      <c r="Q43" s="82" t="str">
        <f t="shared" si="3"/>
        <v/>
      </c>
    </row>
    <row r="44" spans="1:17" ht="17.45" customHeight="1" x14ac:dyDescent="0.2">
      <c r="C44" s="102"/>
      <c r="D44" s="100"/>
      <c r="E44" s="90"/>
      <c r="F44" s="90"/>
      <c r="G44" s="101"/>
      <c r="H44" s="90"/>
      <c r="I44" s="90"/>
      <c r="J44" s="90"/>
      <c r="K44" s="90"/>
      <c r="L44" s="82" t="str">
        <f t="shared" si="4"/>
        <v/>
      </c>
      <c r="M44" s="17"/>
      <c r="N44" s="82" t="str">
        <f t="shared" si="5"/>
        <v/>
      </c>
      <c r="O44" s="82">
        <f t="shared" si="6"/>
        <v>0</v>
      </c>
      <c r="P44" s="82" t="str">
        <f t="shared" si="2"/>
        <v/>
      </c>
      <c r="Q44" s="82" t="str">
        <f t="shared" si="3"/>
        <v/>
      </c>
    </row>
    <row r="45" spans="1:17" ht="17.45" customHeight="1" x14ac:dyDescent="0.2">
      <c r="C45" s="102"/>
      <c r="D45" s="100"/>
      <c r="E45" s="90"/>
      <c r="F45" s="90"/>
      <c r="G45" s="101"/>
      <c r="H45" s="90"/>
      <c r="I45" s="90"/>
      <c r="J45" s="90"/>
      <c r="K45" s="90"/>
      <c r="L45" s="82" t="str">
        <f t="shared" si="4"/>
        <v/>
      </c>
      <c r="M45" s="17"/>
      <c r="N45" s="82" t="str">
        <f t="shared" si="5"/>
        <v/>
      </c>
      <c r="O45" s="82">
        <f t="shared" si="6"/>
        <v>0</v>
      </c>
      <c r="P45" s="82" t="str">
        <f t="shared" si="2"/>
        <v/>
      </c>
      <c r="Q45" s="82" t="str">
        <f t="shared" si="3"/>
        <v/>
      </c>
    </row>
    <row r="46" spans="1:17" ht="17.45" customHeight="1" x14ac:dyDescent="0.2">
      <c r="C46" s="102"/>
      <c r="D46" s="100"/>
      <c r="E46" s="90"/>
      <c r="F46" s="90"/>
      <c r="G46" s="101"/>
      <c r="H46" s="90"/>
      <c r="I46" s="90"/>
      <c r="J46" s="90"/>
      <c r="K46" s="90"/>
      <c r="L46" s="82" t="str">
        <f t="shared" si="4"/>
        <v/>
      </c>
      <c r="M46" s="17"/>
      <c r="N46" s="82" t="str">
        <f t="shared" si="5"/>
        <v/>
      </c>
      <c r="O46" s="82">
        <f t="shared" si="6"/>
        <v>0</v>
      </c>
      <c r="P46" s="82" t="str">
        <f t="shared" si="2"/>
        <v/>
      </c>
      <c r="Q46" s="82" t="str">
        <f t="shared" si="3"/>
        <v/>
      </c>
    </row>
    <row r="47" spans="1:17" ht="17.45" customHeight="1" x14ac:dyDescent="0.2">
      <c r="C47" s="102"/>
      <c r="D47" s="100"/>
      <c r="E47" s="90"/>
      <c r="F47" s="90"/>
      <c r="G47" s="101"/>
      <c r="H47" s="90"/>
      <c r="I47" s="90"/>
      <c r="J47" s="90"/>
      <c r="K47" s="90"/>
      <c r="L47" s="82" t="str">
        <f t="shared" si="4"/>
        <v/>
      </c>
      <c r="M47" s="17"/>
      <c r="N47" s="82" t="str">
        <f t="shared" si="5"/>
        <v/>
      </c>
      <c r="O47" s="82">
        <f t="shared" si="6"/>
        <v>0</v>
      </c>
      <c r="P47" s="82" t="str">
        <f t="shared" si="2"/>
        <v/>
      </c>
      <c r="Q47" s="82" t="str">
        <f t="shared" si="3"/>
        <v/>
      </c>
    </row>
    <row r="48" spans="1:17" ht="17.45" customHeight="1" x14ac:dyDescent="0.2">
      <c r="C48" s="102"/>
      <c r="D48" s="100"/>
      <c r="E48" s="90"/>
      <c r="F48" s="90"/>
      <c r="G48" s="101"/>
      <c r="H48" s="90"/>
      <c r="I48" s="90"/>
      <c r="J48" s="90"/>
      <c r="K48" s="90"/>
      <c r="L48" s="82" t="str">
        <f t="shared" si="4"/>
        <v/>
      </c>
      <c r="M48" s="17"/>
      <c r="N48" s="82" t="str">
        <f t="shared" si="5"/>
        <v/>
      </c>
      <c r="O48" s="82">
        <f t="shared" si="6"/>
        <v>0</v>
      </c>
      <c r="P48" s="82" t="str">
        <f t="shared" si="2"/>
        <v/>
      </c>
      <c r="Q48" s="82" t="str">
        <f t="shared" si="3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4"/>
        <v/>
      </c>
      <c r="M49" s="17"/>
      <c r="N49" s="82" t="str">
        <f t="shared" si="5"/>
        <v/>
      </c>
      <c r="O49" s="82">
        <f t="shared" si="6"/>
        <v>0</v>
      </c>
      <c r="P49" s="82" t="str">
        <f t="shared" si="2"/>
        <v/>
      </c>
      <c r="Q49" s="82" t="str">
        <f t="shared" si="3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4"/>
        <v/>
      </c>
      <c r="M50" s="17"/>
      <c r="N50" s="82" t="str">
        <f t="shared" si="5"/>
        <v/>
      </c>
      <c r="O50" s="82">
        <f t="shared" si="6"/>
        <v>0</v>
      </c>
      <c r="P50" s="82" t="str">
        <f t="shared" si="2"/>
        <v/>
      </c>
      <c r="Q50" s="82" t="str">
        <f t="shared" si="3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4"/>
        <v/>
      </c>
      <c r="M51" s="17"/>
      <c r="N51" s="82" t="str">
        <f t="shared" si="5"/>
        <v/>
      </c>
      <c r="O51" s="82">
        <f t="shared" si="6"/>
        <v>0</v>
      </c>
      <c r="P51" s="82" t="str">
        <f t="shared" si="2"/>
        <v/>
      </c>
      <c r="Q51" s="82" t="str">
        <f t="shared" si="3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4"/>
        <v/>
      </c>
      <c r="M52" s="17"/>
      <c r="N52" s="82" t="str">
        <f t="shared" si="5"/>
        <v/>
      </c>
      <c r="O52" s="82">
        <f t="shared" si="6"/>
        <v>0</v>
      </c>
      <c r="P52" s="82" t="str">
        <f t="shared" si="2"/>
        <v/>
      </c>
      <c r="Q52" s="82" t="str">
        <f t="shared" si="3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4"/>
        <v/>
      </c>
      <c r="M53" s="17"/>
      <c r="N53" s="82" t="str">
        <f t="shared" si="5"/>
        <v/>
      </c>
      <c r="O53" s="82">
        <f t="shared" si="6"/>
        <v>0</v>
      </c>
      <c r="P53" s="82" t="str">
        <f t="shared" si="2"/>
        <v/>
      </c>
      <c r="Q53" s="82" t="str">
        <f t="shared" si="3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4"/>
        <v/>
      </c>
      <c r="M54" s="17"/>
      <c r="N54" s="82" t="str">
        <f t="shared" si="5"/>
        <v/>
      </c>
      <c r="O54" s="82">
        <f t="shared" si="6"/>
        <v>0</v>
      </c>
      <c r="P54" s="82" t="str">
        <f t="shared" si="2"/>
        <v/>
      </c>
      <c r="Q54" s="82" t="str">
        <f t="shared" si="3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4"/>
        <v/>
      </c>
      <c r="M55" s="17"/>
      <c r="N55" s="82" t="str">
        <f t="shared" si="5"/>
        <v/>
      </c>
      <c r="O55" s="82">
        <f t="shared" si="6"/>
        <v>0</v>
      </c>
      <c r="P55" s="82" t="str">
        <f t="shared" si="2"/>
        <v/>
      </c>
      <c r="Q55" s="82" t="str">
        <f t="shared" si="3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4"/>
        <v/>
      </c>
      <c r="M56" s="17"/>
      <c r="N56" s="82" t="str">
        <f t="shared" si="5"/>
        <v/>
      </c>
      <c r="O56" s="82">
        <f t="shared" si="6"/>
        <v>0</v>
      </c>
      <c r="P56" s="82" t="str">
        <f t="shared" si="2"/>
        <v/>
      </c>
      <c r="Q56" s="82" t="str">
        <f t="shared" si="3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4"/>
        <v/>
      </c>
      <c r="M57" s="17"/>
      <c r="N57" s="82" t="str">
        <f t="shared" si="5"/>
        <v/>
      </c>
      <c r="O57" s="82">
        <f t="shared" si="6"/>
        <v>0</v>
      </c>
      <c r="P57" s="82" t="str">
        <f t="shared" si="2"/>
        <v/>
      </c>
      <c r="Q57" s="82" t="str">
        <f t="shared" si="3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4"/>
        <v/>
      </c>
      <c r="M58" s="17"/>
      <c r="N58" s="82" t="str">
        <f t="shared" si="5"/>
        <v/>
      </c>
      <c r="O58" s="82">
        <f t="shared" si="6"/>
        <v>0</v>
      </c>
      <c r="P58" s="82" t="str">
        <f t="shared" si="2"/>
        <v/>
      </c>
      <c r="Q58" s="82" t="str">
        <f t="shared" si="3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4"/>
        <v/>
      </c>
      <c r="M59" s="17"/>
      <c r="N59" s="82" t="str">
        <f t="shared" si="5"/>
        <v/>
      </c>
      <c r="O59" s="82">
        <f t="shared" si="6"/>
        <v>0</v>
      </c>
      <c r="P59" s="82" t="str">
        <f t="shared" si="2"/>
        <v/>
      </c>
      <c r="Q59" s="82" t="str">
        <f t="shared" si="3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4"/>
        <v/>
      </c>
      <c r="M60" s="17"/>
      <c r="N60" s="82" t="str">
        <f t="shared" si="5"/>
        <v/>
      </c>
      <c r="O60" s="82">
        <f t="shared" si="6"/>
        <v>0</v>
      </c>
      <c r="P60" s="82" t="str">
        <f t="shared" si="2"/>
        <v/>
      </c>
      <c r="Q60" s="82" t="str">
        <f t="shared" si="3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4"/>
        <v/>
      </c>
      <c r="M61" s="17"/>
      <c r="N61" s="82" t="str">
        <f t="shared" si="5"/>
        <v/>
      </c>
      <c r="O61" s="82">
        <f t="shared" si="6"/>
        <v>0</v>
      </c>
      <c r="P61" s="82" t="str">
        <f t="shared" si="2"/>
        <v/>
      </c>
      <c r="Q61" s="82" t="str">
        <f t="shared" si="3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4"/>
        <v/>
      </c>
      <c r="M62" s="17"/>
      <c r="N62" s="82" t="str">
        <f t="shared" si="5"/>
        <v/>
      </c>
      <c r="O62" s="82">
        <f t="shared" si="6"/>
        <v>0</v>
      </c>
      <c r="P62" s="82" t="str">
        <f t="shared" si="2"/>
        <v/>
      </c>
      <c r="Q62" s="82" t="str">
        <f t="shared" si="3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4"/>
        <v/>
      </c>
      <c r="M63" s="17"/>
      <c r="N63" s="82" t="str">
        <f t="shared" si="5"/>
        <v/>
      </c>
      <c r="O63" s="82">
        <f t="shared" si="6"/>
        <v>0</v>
      </c>
      <c r="P63" s="82" t="str">
        <f t="shared" si="2"/>
        <v/>
      </c>
      <c r="Q63" s="82" t="str">
        <f t="shared" si="3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4"/>
        <v/>
      </c>
      <c r="M64" s="17"/>
      <c r="N64" s="82" t="str">
        <f t="shared" si="5"/>
        <v/>
      </c>
      <c r="O64" s="82">
        <f t="shared" si="6"/>
        <v>0</v>
      </c>
      <c r="P64" s="82" t="str">
        <f t="shared" si="2"/>
        <v/>
      </c>
      <c r="Q64" s="82" t="str">
        <f t="shared" si="3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4"/>
        <v/>
      </c>
      <c r="M65" s="17"/>
      <c r="N65" s="82" t="str">
        <f t="shared" si="5"/>
        <v/>
      </c>
      <c r="O65" s="82">
        <f t="shared" si="6"/>
        <v>0</v>
      </c>
      <c r="P65" s="82" t="str">
        <f t="shared" si="2"/>
        <v/>
      </c>
      <c r="Q65" s="82" t="str">
        <f t="shared" si="3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4"/>
        <v/>
      </c>
      <c r="M66" s="17"/>
      <c r="N66" s="82" t="str">
        <f t="shared" si="5"/>
        <v/>
      </c>
      <c r="O66" s="82">
        <f t="shared" si="6"/>
        <v>0</v>
      </c>
      <c r="P66" s="82" t="str">
        <f t="shared" si="2"/>
        <v/>
      </c>
      <c r="Q66" s="82" t="str">
        <f t="shared" si="3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4"/>
        <v/>
      </c>
      <c r="M67" s="17"/>
      <c r="N67" s="82" t="str">
        <f t="shared" si="5"/>
        <v/>
      </c>
      <c r="O67" s="82">
        <f t="shared" si="6"/>
        <v>0</v>
      </c>
      <c r="P67" s="82" t="str">
        <f t="shared" si="2"/>
        <v/>
      </c>
      <c r="Q67" s="82" t="str">
        <f t="shared" si="3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4"/>
        <v/>
      </c>
      <c r="M68" s="17"/>
      <c r="N68" s="82" t="str">
        <f t="shared" si="5"/>
        <v/>
      </c>
      <c r="O68" s="82">
        <f t="shared" si="6"/>
        <v>0</v>
      </c>
      <c r="P68" s="82" t="str">
        <f t="shared" si="2"/>
        <v/>
      </c>
      <c r="Q68" s="82" t="str">
        <f t="shared" si="3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4"/>
        <v/>
      </c>
      <c r="M69" s="17"/>
      <c r="N69" s="82" t="str">
        <f t="shared" si="5"/>
        <v/>
      </c>
      <c r="O69" s="82">
        <f t="shared" si="6"/>
        <v>0</v>
      </c>
      <c r="P69" s="82" t="str">
        <f t="shared" si="2"/>
        <v/>
      </c>
      <c r="Q69" s="82" t="str">
        <f t="shared" si="3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4"/>
        <v/>
      </c>
      <c r="M70" s="17"/>
      <c r="N70" s="82" t="str">
        <f t="shared" si="5"/>
        <v/>
      </c>
      <c r="O70" s="82">
        <f t="shared" si="6"/>
        <v>0</v>
      </c>
      <c r="P70" s="82" t="str">
        <f t="shared" si="2"/>
        <v/>
      </c>
      <c r="Q70" s="82" t="str">
        <f t="shared" si="3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4"/>
        <v/>
      </c>
      <c r="M71" s="17"/>
      <c r="N71" s="82" t="str">
        <f t="shared" si="5"/>
        <v/>
      </c>
      <c r="O71" s="82">
        <f t="shared" si="6"/>
        <v>0</v>
      </c>
      <c r="P71" s="82" t="str">
        <f t="shared" si="2"/>
        <v/>
      </c>
      <c r="Q71" s="82" t="str">
        <f t="shared" si="3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4"/>
        <v/>
      </c>
      <c r="M72" s="17"/>
      <c r="N72" s="82" t="str">
        <f t="shared" si="5"/>
        <v/>
      </c>
      <c r="O72" s="82">
        <f t="shared" si="6"/>
        <v>0</v>
      </c>
      <c r="P72" s="82" t="str">
        <f t="shared" si="2"/>
        <v/>
      </c>
      <c r="Q72" s="82" t="str">
        <f t="shared" si="3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4"/>
        <v/>
      </c>
      <c r="M73" s="17"/>
      <c r="N73" s="82" t="str">
        <f t="shared" si="5"/>
        <v/>
      </c>
      <c r="O73" s="82">
        <f t="shared" si="6"/>
        <v>0</v>
      </c>
      <c r="P73" s="82" t="str">
        <f t="shared" si="2"/>
        <v/>
      </c>
      <c r="Q73" s="82" t="str">
        <f t="shared" si="3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4"/>
        <v/>
      </c>
      <c r="M74" s="17"/>
      <c r="N74" s="82" t="str">
        <f t="shared" si="5"/>
        <v/>
      </c>
      <c r="O74" s="82">
        <f t="shared" si="6"/>
        <v>0</v>
      </c>
      <c r="P74" s="82" t="str">
        <f t="shared" si="2"/>
        <v/>
      </c>
      <c r="Q74" s="82" t="str">
        <f t="shared" si="3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4"/>
        <v/>
      </c>
      <c r="M75" s="17"/>
      <c r="N75" s="82" t="str">
        <f t="shared" si="5"/>
        <v/>
      </c>
      <c r="O75" s="82">
        <f t="shared" si="6"/>
        <v>0</v>
      </c>
      <c r="P75" s="82" t="str">
        <f t="shared" si="2"/>
        <v/>
      </c>
      <c r="Q75" s="82" t="str">
        <f t="shared" si="3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4"/>
        <v/>
      </c>
      <c r="M76" s="17"/>
      <c r="N76" s="82" t="str">
        <f t="shared" si="5"/>
        <v/>
      </c>
      <c r="O76" s="82">
        <f t="shared" si="6"/>
        <v>0</v>
      </c>
      <c r="P76" s="82" t="str">
        <f t="shared" si="2"/>
        <v/>
      </c>
      <c r="Q76" s="82" t="str">
        <f t="shared" si="3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4"/>
        <v/>
      </c>
      <c r="M77" s="17"/>
      <c r="N77" s="82" t="str">
        <f t="shared" si="5"/>
        <v/>
      </c>
      <c r="O77" s="82">
        <f t="shared" si="6"/>
        <v>0</v>
      </c>
      <c r="P77" s="82" t="str">
        <f t="shared" si="2"/>
        <v/>
      </c>
      <c r="Q77" s="82" t="str">
        <f t="shared" si="3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4"/>
        <v/>
      </c>
      <c r="M78" s="17"/>
      <c r="N78" s="82" t="str">
        <f t="shared" si="5"/>
        <v/>
      </c>
      <c r="O78" s="82">
        <f t="shared" si="6"/>
        <v>0</v>
      </c>
      <c r="P78" s="82" t="str">
        <f t="shared" si="2"/>
        <v/>
      </c>
      <c r="Q78" s="82" t="str">
        <f t="shared" si="3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4"/>
        <v/>
      </c>
      <c r="M79" s="17"/>
      <c r="N79" s="82" t="str">
        <f t="shared" si="5"/>
        <v/>
      </c>
      <c r="O79" s="82">
        <f t="shared" si="6"/>
        <v>0</v>
      </c>
      <c r="P79" s="82" t="str">
        <f t="shared" si="2"/>
        <v/>
      </c>
      <c r="Q79" s="82" t="str">
        <f t="shared" si="3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7">IF(F80&amp;H80&amp;I80&amp;J80&amp;K80="","",F80+H80+I80-J80-K80)</f>
        <v/>
      </c>
      <c r="M80" s="17"/>
      <c r="N80" s="82" t="str">
        <f t="shared" ref="N80:N143" si="8">IF($G80="E",F80,"")</f>
        <v/>
      </c>
      <c r="O80" s="82">
        <f t="shared" si="6"/>
        <v>0</v>
      </c>
      <c r="P80" s="82" t="str">
        <f t="shared" si="2"/>
        <v/>
      </c>
      <c r="Q80" s="82" t="str">
        <f t="shared" si="3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7"/>
        <v/>
      </c>
      <c r="M81" s="17"/>
      <c r="N81" s="82" t="str">
        <f t="shared" si="8"/>
        <v/>
      </c>
      <c r="O81" s="82">
        <f t="shared" ref="O81:O144" si="9">IF($G81=0%,F81,"")</f>
        <v>0</v>
      </c>
      <c r="P81" s="82" t="str">
        <f t="shared" ref="P81:P144" si="10">IF(OR($G81=8%,$G81=11%),$H81/$G81,"")</f>
        <v/>
      </c>
      <c r="Q81" s="82" t="str">
        <f t="shared" ref="Q81:Q144" si="11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7"/>
        <v/>
      </c>
      <c r="M82" s="17"/>
      <c r="N82" s="82" t="str">
        <f t="shared" si="8"/>
        <v/>
      </c>
      <c r="O82" s="82">
        <f t="shared" si="9"/>
        <v>0</v>
      </c>
      <c r="P82" s="82" t="str">
        <f t="shared" si="10"/>
        <v/>
      </c>
      <c r="Q82" s="82" t="str">
        <f t="shared" si="11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7"/>
        <v/>
      </c>
      <c r="M83" s="17"/>
      <c r="N83" s="82" t="str">
        <f t="shared" si="8"/>
        <v/>
      </c>
      <c r="O83" s="82">
        <f t="shared" si="9"/>
        <v>0</v>
      </c>
      <c r="P83" s="82" t="str">
        <f t="shared" si="10"/>
        <v/>
      </c>
      <c r="Q83" s="82" t="str">
        <f t="shared" si="11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7"/>
        <v/>
      </c>
      <c r="M84" s="17"/>
      <c r="N84" s="82" t="str">
        <f t="shared" si="8"/>
        <v/>
      </c>
      <c r="O84" s="82">
        <f t="shared" si="9"/>
        <v>0</v>
      </c>
      <c r="P84" s="82" t="str">
        <f t="shared" si="10"/>
        <v/>
      </c>
      <c r="Q84" s="82" t="str">
        <f t="shared" si="11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7"/>
        <v/>
      </c>
      <c r="M85" s="17"/>
      <c r="N85" s="82" t="str">
        <f t="shared" si="8"/>
        <v/>
      </c>
      <c r="O85" s="82">
        <f t="shared" si="9"/>
        <v>0</v>
      </c>
      <c r="P85" s="82" t="str">
        <f t="shared" si="10"/>
        <v/>
      </c>
      <c r="Q85" s="82" t="str">
        <f t="shared" si="11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7"/>
        <v/>
      </c>
      <c r="M86" s="17"/>
      <c r="N86" s="82" t="str">
        <f t="shared" si="8"/>
        <v/>
      </c>
      <c r="O86" s="82">
        <f t="shared" si="9"/>
        <v>0</v>
      </c>
      <c r="P86" s="82" t="str">
        <f t="shared" si="10"/>
        <v/>
      </c>
      <c r="Q86" s="82" t="str">
        <f t="shared" si="11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7"/>
        <v/>
      </c>
      <c r="M87" s="17"/>
      <c r="N87" s="82" t="str">
        <f t="shared" si="8"/>
        <v/>
      </c>
      <c r="O87" s="82">
        <f t="shared" si="9"/>
        <v>0</v>
      </c>
      <c r="P87" s="82" t="str">
        <f t="shared" si="10"/>
        <v/>
      </c>
      <c r="Q87" s="82" t="str">
        <f t="shared" si="11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7"/>
        <v/>
      </c>
      <c r="M88" s="17"/>
      <c r="N88" s="82" t="str">
        <f t="shared" si="8"/>
        <v/>
      </c>
      <c r="O88" s="82">
        <f t="shared" si="9"/>
        <v>0</v>
      </c>
      <c r="P88" s="82" t="str">
        <f t="shared" si="10"/>
        <v/>
      </c>
      <c r="Q88" s="82" t="str">
        <f t="shared" si="11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7"/>
        <v/>
      </c>
      <c r="M89" s="17"/>
      <c r="N89" s="82" t="str">
        <f t="shared" si="8"/>
        <v/>
      </c>
      <c r="O89" s="82">
        <f t="shared" si="9"/>
        <v>0</v>
      </c>
      <c r="P89" s="82" t="str">
        <f t="shared" si="10"/>
        <v/>
      </c>
      <c r="Q89" s="82" t="str">
        <f t="shared" si="11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7"/>
        <v/>
      </c>
      <c r="M90" s="17"/>
      <c r="N90" s="82" t="str">
        <f t="shared" si="8"/>
        <v/>
      </c>
      <c r="O90" s="82">
        <f t="shared" si="9"/>
        <v>0</v>
      </c>
      <c r="P90" s="82" t="str">
        <f t="shared" si="10"/>
        <v/>
      </c>
      <c r="Q90" s="82" t="str">
        <f t="shared" si="11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7"/>
        <v/>
      </c>
      <c r="M91" s="17"/>
      <c r="N91" s="82" t="str">
        <f t="shared" si="8"/>
        <v/>
      </c>
      <c r="O91" s="82">
        <f t="shared" si="9"/>
        <v>0</v>
      </c>
      <c r="P91" s="82" t="str">
        <f t="shared" si="10"/>
        <v/>
      </c>
      <c r="Q91" s="82" t="str">
        <f t="shared" si="11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7"/>
        <v/>
      </c>
      <c r="M92" s="17"/>
      <c r="N92" s="82" t="str">
        <f t="shared" si="8"/>
        <v/>
      </c>
      <c r="O92" s="82">
        <f t="shared" si="9"/>
        <v>0</v>
      </c>
      <c r="P92" s="82" t="str">
        <f t="shared" si="10"/>
        <v/>
      </c>
      <c r="Q92" s="82" t="str">
        <f t="shared" si="11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7"/>
        <v/>
      </c>
      <c r="M93" s="17"/>
      <c r="N93" s="82" t="str">
        <f t="shared" si="8"/>
        <v/>
      </c>
      <c r="O93" s="82">
        <f t="shared" si="9"/>
        <v>0</v>
      </c>
      <c r="P93" s="82" t="str">
        <f t="shared" si="10"/>
        <v/>
      </c>
      <c r="Q93" s="82" t="str">
        <f t="shared" si="11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7"/>
        <v/>
      </c>
      <c r="M94" s="17"/>
      <c r="N94" s="82" t="str">
        <f t="shared" si="8"/>
        <v/>
      </c>
      <c r="O94" s="82">
        <f t="shared" si="9"/>
        <v>0</v>
      </c>
      <c r="P94" s="82" t="str">
        <f t="shared" si="10"/>
        <v/>
      </c>
      <c r="Q94" s="82" t="str">
        <f t="shared" si="11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7"/>
        <v/>
      </c>
      <c r="M95" s="17"/>
      <c r="N95" s="82" t="str">
        <f t="shared" si="8"/>
        <v/>
      </c>
      <c r="O95" s="82">
        <f t="shared" si="9"/>
        <v>0</v>
      </c>
      <c r="P95" s="82" t="str">
        <f t="shared" si="10"/>
        <v/>
      </c>
      <c r="Q95" s="82" t="str">
        <f t="shared" si="11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7"/>
        <v/>
      </c>
      <c r="M96" s="17"/>
      <c r="N96" s="82" t="str">
        <f t="shared" si="8"/>
        <v/>
      </c>
      <c r="O96" s="82">
        <f t="shared" si="9"/>
        <v>0</v>
      </c>
      <c r="P96" s="82" t="str">
        <f t="shared" si="10"/>
        <v/>
      </c>
      <c r="Q96" s="82" t="str">
        <f t="shared" si="11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7"/>
        <v/>
      </c>
      <c r="M97" s="17"/>
      <c r="N97" s="82" t="str">
        <f t="shared" si="8"/>
        <v/>
      </c>
      <c r="O97" s="82">
        <f t="shared" si="9"/>
        <v>0</v>
      </c>
      <c r="P97" s="82" t="str">
        <f t="shared" si="10"/>
        <v/>
      </c>
      <c r="Q97" s="82" t="str">
        <f t="shared" si="11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7"/>
        <v/>
      </c>
      <c r="M98" s="17"/>
      <c r="N98" s="82" t="str">
        <f t="shared" si="8"/>
        <v/>
      </c>
      <c r="O98" s="82">
        <f t="shared" si="9"/>
        <v>0</v>
      </c>
      <c r="P98" s="82" t="str">
        <f t="shared" si="10"/>
        <v/>
      </c>
      <c r="Q98" s="82" t="str">
        <f t="shared" si="11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7"/>
        <v/>
      </c>
      <c r="M99" s="17"/>
      <c r="N99" s="82" t="str">
        <f t="shared" si="8"/>
        <v/>
      </c>
      <c r="O99" s="82">
        <f t="shared" si="9"/>
        <v>0</v>
      </c>
      <c r="P99" s="82" t="str">
        <f t="shared" si="10"/>
        <v/>
      </c>
      <c r="Q99" s="82" t="str">
        <f t="shared" si="11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7"/>
        <v/>
      </c>
      <c r="M100" s="17"/>
      <c r="N100" s="82" t="str">
        <f t="shared" si="8"/>
        <v/>
      </c>
      <c r="O100" s="82">
        <f t="shared" si="9"/>
        <v>0</v>
      </c>
      <c r="P100" s="82" t="str">
        <f t="shared" si="10"/>
        <v/>
      </c>
      <c r="Q100" s="82" t="str">
        <f t="shared" si="11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7"/>
        <v/>
      </c>
      <c r="M101" s="17"/>
      <c r="N101" s="82" t="str">
        <f t="shared" si="8"/>
        <v/>
      </c>
      <c r="O101" s="82">
        <f t="shared" si="9"/>
        <v>0</v>
      </c>
      <c r="P101" s="82" t="str">
        <f t="shared" si="10"/>
        <v/>
      </c>
      <c r="Q101" s="82" t="str">
        <f t="shared" si="11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7"/>
        <v/>
      </c>
      <c r="M102" s="17"/>
      <c r="N102" s="82" t="str">
        <f t="shared" si="8"/>
        <v/>
      </c>
      <c r="O102" s="82">
        <f t="shared" si="9"/>
        <v>0</v>
      </c>
      <c r="P102" s="82" t="str">
        <f t="shared" si="10"/>
        <v/>
      </c>
      <c r="Q102" s="82" t="str">
        <f t="shared" si="11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7"/>
        <v/>
      </c>
      <c r="M103" s="17"/>
      <c r="N103" s="82" t="str">
        <f t="shared" si="8"/>
        <v/>
      </c>
      <c r="O103" s="82">
        <f t="shared" si="9"/>
        <v>0</v>
      </c>
      <c r="P103" s="82" t="str">
        <f t="shared" si="10"/>
        <v/>
      </c>
      <c r="Q103" s="82" t="str">
        <f t="shared" si="11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7"/>
        <v/>
      </c>
      <c r="M104" s="17"/>
      <c r="N104" s="82" t="str">
        <f t="shared" si="8"/>
        <v/>
      </c>
      <c r="O104" s="82">
        <f t="shared" si="9"/>
        <v>0</v>
      </c>
      <c r="P104" s="82" t="str">
        <f t="shared" si="10"/>
        <v/>
      </c>
      <c r="Q104" s="82" t="str">
        <f t="shared" si="11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7"/>
        <v/>
      </c>
      <c r="M105" s="17"/>
      <c r="N105" s="82" t="str">
        <f t="shared" si="8"/>
        <v/>
      </c>
      <c r="O105" s="82">
        <f t="shared" si="9"/>
        <v>0</v>
      </c>
      <c r="P105" s="82" t="str">
        <f t="shared" si="10"/>
        <v/>
      </c>
      <c r="Q105" s="82" t="str">
        <f t="shared" si="11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7"/>
        <v/>
      </c>
      <c r="M106" s="17"/>
      <c r="N106" s="82" t="str">
        <f t="shared" si="8"/>
        <v/>
      </c>
      <c r="O106" s="82">
        <f t="shared" si="9"/>
        <v>0</v>
      </c>
      <c r="P106" s="82" t="str">
        <f t="shared" si="10"/>
        <v/>
      </c>
      <c r="Q106" s="82" t="str">
        <f t="shared" si="11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7"/>
        <v/>
      </c>
      <c r="M107" s="17"/>
      <c r="N107" s="82" t="str">
        <f t="shared" si="8"/>
        <v/>
      </c>
      <c r="O107" s="82">
        <f t="shared" si="9"/>
        <v>0</v>
      </c>
      <c r="P107" s="82" t="str">
        <f t="shared" si="10"/>
        <v/>
      </c>
      <c r="Q107" s="82" t="str">
        <f t="shared" si="11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7"/>
        <v/>
      </c>
      <c r="M108" s="17"/>
      <c r="N108" s="82" t="str">
        <f t="shared" si="8"/>
        <v/>
      </c>
      <c r="O108" s="82">
        <f t="shared" si="9"/>
        <v>0</v>
      </c>
      <c r="P108" s="82" t="str">
        <f t="shared" si="10"/>
        <v/>
      </c>
      <c r="Q108" s="82" t="str">
        <f t="shared" si="11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7"/>
        <v/>
      </c>
      <c r="M109" s="17"/>
      <c r="N109" s="82" t="str">
        <f t="shared" si="8"/>
        <v/>
      </c>
      <c r="O109" s="82">
        <f t="shared" si="9"/>
        <v>0</v>
      </c>
      <c r="P109" s="82" t="str">
        <f t="shared" si="10"/>
        <v/>
      </c>
      <c r="Q109" s="82" t="str">
        <f t="shared" si="11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7"/>
        <v/>
      </c>
      <c r="M110" s="17"/>
      <c r="N110" s="82" t="str">
        <f t="shared" si="8"/>
        <v/>
      </c>
      <c r="O110" s="82">
        <f t="shared" si="9"/>
        <v>0</v>
      </c>
      <c r="P110" s="82" t="str">
        <f t="shared" si="10"/>
        <v/>
      </c>
      <c r="Q110" s="82" t="str">
        <f t="shared" si="11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7"/>
        <v/>
      </c>
      <c r="M111" s="17"/>
      <c r="N111" s="82" t="str">
        <f t="shared" si="8"/>
        <v/>
      </c>
      <c r="O111" s="82">
        <f t="shared" si="9"/>
        <v>0</v>
      </c>
      <c r="P111" s="82" t="str">
        <f t="shared" si="10"/>
        <v/>
      </c>
      <c r="Q111" s="82" t="str">
        <f t="shared" si="11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7"/>
        <v/>
      </c>
      <c r="M112" s="17"/>
      <c r="N112" s="82" t="str">
        <f t="shared" si="8"/>
        <v/>
      </c>
      <c r="O112" s="82">
        <f t="shared" si="9"/>
        <v>0</v>
      </c>
      <c r="P112" s="82" t="str">
        <f t="shared" si="10"/>
        <v/>
      </c>
      <c r="Q112" s="82" t="str">
        <f t="shared" si="11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7"/>
        <v/>
      </c>
      <c r="M113" s="17"/>
      <c r="N113" s="82" t="str">
        <f t="shared" si="8"/>
        <v/>
      </c>
      <c r="O113" s="82">
        <f t="shared" si="9"/>
        <v>0</v>
      </c>
      <c r="P113" s="82" t="str">
        <f t="shared" si="10"/>
        <v/>
      </c>
      <c r="Q113" s="82" t="str">
        <f t="shared" si="11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7"/>
        <v/>
      </c>
      <c r="M114" s="17"/>
      <c r="N114" s="82" t="str">
        <f t="shared" si="8"/>
        <v/>
      </c>
      <c r="O114" s="82">
        <f t="shared" si="9"/>
        <v>0</v>
      </c>
      <c r="P114" s="82" t="str">
        <f t="shared" si="10"/>
        <v/>
      </c>
      <c r="Q114" s="82" t="str">
        <f t="shared" si="11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7"/>
        <v/>
      </c>
      <c r="M115" s="17"/>
      <c r="N115" s="82" t="str">
        <f t="shared" si="8"/>
        <v/>
      </c>
      <c r="O115" s="82">
        <f t="shared" si="9"/>
        <v>0</v>
      </c>
      <c r="P115" s="82" t="str">
        <f t="shared" si="10"/>
        <v/>
      </c>
      <c r="Q115" s="82" t="str">
        <f t="shared" si="11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7"/>
        <v/>
      </c>
      <c r="M116" s="17"/>
      <c r="N116" s="82" t="str">
        <f t="shared" si="8"/>
        <v/>
      </c>
      <c r="O116" s="82">
        <f t="shared" si="9"/>
        <v>0</v>
      </c>
      <c r="P116" s="82" t="str">
        <f t="shared" si="10"/>
        <v/>
      </c>
      <c r="Q116" s="82" t="str">
        <f t="shared" si="11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7"/>
        <v/>
      </c>
      <c r="M117" s="17"/>
      <c r="N117" s="82" t="str">
        <f t="shared" si="8"/>
        <v/>
      </c>
      <c r="O117" s="82">
        <f t="shared" si="9"/>
        <v>0</v>
      </c>
      <c r="P117" s="82" t="str">
        <f t="shared" si="10"/>
        <v/>
      </c>
      <c r="Q117" s="82" t="str">
        <f t="shared" si="11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7"/>
        <v/>
      </c>
      <c r="M118" s="17"/>
      <c r="N118" s="82" t="str">
        <f t="shared" si="8"/>
        <v/>
      </c>
      <c r="O118" s="82">
        <f t="shared" si="9"/>
        <v>0</v>
      </c>
      <c r="P118" s="82" t="str">
        <f t="shared" si="10"/>
        <v/>
      </c>
      <c r="Q118" s="82" t="str">
        <f t="shared" si="11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7"/>
        <v/>
      </c>
      <c r="M119" s="17"/>
      <c r="N119" s="82" t="str">
        <f t="shared" si="8"/>
        <v/>
      </c>
      <c r="O119" s="82">
        <f t="shared" si="9"/>
        <v>0</v>
      </c>
      <c r="P119" s="82" t="str">
        <f t="shared" si="10"/>
        <v/>
      </c>
      <c r="Q119" s="82" t="str">
        <f t="shared" si="11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7"/>
        <v/>
      </c>
      <c r="M120" s="17"/>
      <c r="N120" s="82" t="str">
        <f t="shared" si="8"/>
        <v/>
      </c>
      <c r="O120" s="82">
        <f t="shared" si="9"/>
        <v>0</v>
      </c>
      <c r="P120" s="82" t="str">
        <f t="shared" si="10"/>
        <v/>
      </c>
      <c r="Q120" s="82" t="str">
        <f t="shared" si="11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7"/>
        <v/>
      </c>
      <c r="M121" s="17"/>
      <c r="N121" s="82" t="str">
        <f t="shared" si="8"/>
        <v/>
      </c>
      <c r="O121" s="82">
        <f t="shared" si="9"/>
        <v>0</v>
      </c>
      <c r="P121" s="82" t="str">
        <f t="shared" si="10"/>
        <v/>
      </c>
      <c r="Q121" s="82" t="str">
        <f t="shared" si="11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7"/>
        <v/>
      </c>
      <c r="M122" s="17"/>
      <c r="N122" s="82" t="str">
        <f t="shared" si="8"/>
        <v/>
      </c>
      <c r="O122" s="82">
        <f t="shared" si="9"/>
        <v>0</v>
      </c>
      <c r="P122" s="82" t="str">
        <f t="shared" si="10"/>
        <v/>
      </c>
      <c r="Q122" s="82" t="str">
        <f t="shared" si="11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7"/>
        <v/>
      </c>
      <c r="M123" s="17"/>
      <c r="N123" s="82" t="str">
        <f t="shared" si="8"/>
        <v/>
      </c>
      <c r="O123" s="82">
        <f t="shared" si="9"/>
        <v>0</v>
      </c>
      <c r="P123" s="82" t="str">
        <f t="shared" si="10"/>
        <v/>
      </c>
      <c r="Q123" s="82" t="str">
        <f t="shared" si="11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7"/>
        <v/>
      </c>
      <c r="M124" s="17"/>
      <c r="N124" s="82" t="str">
        <f t="shared" si="8"/>
        <v/>
      </c>
      <c r="O124" s="82">
        <f t="shared" si="9"/>
        <v>0</v>
      </c>
      <c r="P124" s="82" t="str">
        <f t="shared" si="10"/>
        <v/>
      </c>
      <c r="Q124" s="82" t="str">
        <f t="shared" si="11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7"/>
        <v/>
      </c>
      <c r="M125" s="17"/>
      <c r="N125" s="82" t="str">
        <f t="shared" si="8"/>
        <v/>
      </c>
      <c r="O125" s="82">
        <f t="shared" si="9"/>
        <v>0</v>
      </c>
      <c r="P125" s="82" t="str">
        <f t="shared" si="10"/>
        <v/>
      </c>
      <c r="Q125" s="82" t="str">
        <f t="shared" si="11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7"/>
        <v/>
      </c>
      <c r="M126" s="17"/>
      <c r="N126" s="82" t="str">
        <f t="shared" si="8"/>
        <v/>
      </c>
      <c r="O126" s="82">
        <f t="shared" si="9"/>
        <v>0</v>
      </c>
      <c r="P126" s="82" t="str">
        <f t="shared" si="10"/>
        <v/>
      </c>
      <c r="Q126" s="82" t="str">
        <f t="shared" si="11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7"/>
        <v/>
      </c>
      <c r="M127" s="17"/>
      <c r="N127" s="82" t="str">
        <f t="shared" si="8"/>
        <v/>
      </c>
      <c r="O127" s="82">
        <f t="shared" si="9"/>
        <v>0</v>
      </c>
      <c r="P127" s="82" t="str">
        <f t="shared" si="10"/>
        <v/>
      </c>
      <c r="Q127" s="82" t="str">
        <f t="shared" si="11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7"/>
        <v/>
      </c>
      <c r="M128" s="17"/>
      <c r="N128" s="82" t="str">
        <f t="shared" si="8"/>
        <v/>
      </c>
      <c r="O128" s="82">
        <f t="shared" si="9"/>
        <v>0</v>
      </c>
      <c r="P128" s="82" t="str">
        <f t="shared" si="10"/>
        <v/>
      </c>
      <c r="Q128" s="82" t="str">
        <f t="shared" si="11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7"/>
        <v/>
      </c>
      <c r="M129" s="17"/>
      <c r="N129" s="82" t="str">
        <f t="shared" si="8"/>
        <v/>
      </c>
      <c r="O129" s="82">
        <f t="shared" si="9"/>
        <v>0</v>
      </c>
      <c r="P129" s="82" t="str">
        <f t="shared" si="10"/>
        <v/>
      </c>
      <c r="Q129" s="82" t="str">
        <f t="shared" si="11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7"/>
        <v/>
      </c>
      <c r="M130" s="17"/>
      <c r="N130" s="82" t="str">
        <f t="shared" si="8"/>
        <v/>
      </c>
      <c r="O130" s="82">
        <f t="shared" si="9"/>
        <v>0</v>
      </c>
      <c r="P130" s="82" t="str">
        <f t="shared" si="10"/>
        <v/>
      </c>
      <c r="Q130" s="82" t="str">
        <f t="shared" si="11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7"/>
        <v/>
      </c>
      <c r="M131" s="17"/>
      <c r="N131" s="82" t="str">
        <f t="shared" si="8"/>
        <v/>
      </c>
      <c r="O131" s="82">
        <f t="shared" si="9"/>
        <v>0</v>
      </c>
      <c r="P131" s="82" t="str">
        <f t="shared" si="10"/>
        <v/>
      </c>
      <c r="Q131" s="82" t="str">
        <f t="shared" si="11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7"/>
        <v/>
      </c>
      <c r="M132" s="17"/>
      <c r="N132" s="82" t="str">
        <f t="shared" si="8"/>
        <v/>
      </c>
      <c r="O132" s="82">
        <f t="shared" si="9"/>
        <v>0</v>
      </c>
      <c r="P132" s="82" t="str">
        <f t="shared" si="10"/>
        <v/>
      </c>
      <c r="Q132" s="82" t="str">
        <f t="shared" si="11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7"/>
        <v/>
      </c>
      <c r="M133" s="17"/>
      <c r="N133" s="82" t="str">
        <f t="shared" si="8"/>
        <v/>
      </c>
      <c r="O133" s="82">
        <f t="shared" si="9"/>
        <v>0</v>
      </c>
      <c r="P133" s="82" t="str">
        <f t="shared" si="10"/>
        <v/>
      </c>
      <c r="Q133" s="82" t="str">
        <f t="shared" si="11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7"/>
        <v/>
      </c>
      <c r="M134" s="17"/>
      <c r="N134" s="82" t="str">
        <f t="shared" si="8"/>
        <v/>
      </c>
      <c r="O134" s="82">
        <f t="shared" si="9"/>
        <v>0</v>
      </c>
      <c r="P134" s="82" t="str">
        <f t="shared" si="10"/>
        <v/>
      </c>
      <c r="Q134" s="82" t="str">
        <f t="shared" si="11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7"/>
        <v/>
      </c>
      <c r="M135" s="17"/>
      <c r="N135" s="82" t="str">
        <f t="shared" si="8"/>
        <v/>
      </c>
      <c r="O135" s="82">
        <f t="shared" si="9"/>
        <v>0</v>
      </c>
      <c r="P135" s="82" t="str">
        <f t="shared" si="10"/>
        <v/>
      </c>
      <c r="Q135" s="82" t="str">
        <f t="shared" si="11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7"/>
        <v/>
      </c>
      <c r="M136" s="17"/>
      <c r="N136" s="82" t="str">
        <f t="shared" si="8"/>
        <v/>
      </c>
      <c r="O136" s="82">
        <f t="shared" si="9"/>
        <v>0</v>
      </c>
      <c r="P136" s="82" t="str">
        <f t="shared" si="10"/>
        <v/>
      </c>
      <c r="Q136" s="82" t="str">
        <f t="shared" si="11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7"/>
        <v/>
      </c>
      <c r="M137" s="17"/>
      <c r="N137" s="82" t="str">
        <f t="shared" si="8"/>
        <v/>
      </c>
      <c r="O137" s="82">
        <f t="shared" si="9"/>
        <v>0</v>
      </c>
      <c r="P137" s="82" t="str">
        <f t="shared" si="10"/>
        <v/>
      </c>
      <c r="Q137" s="82" t="str">
        <f t="shared" si="11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7"/>
        <v/>
      </c>
      <c r="M138" s="17"/>
      <c r="N138" s="82" t="str">
        <f t="shared" si="8"/>
        <v/>
      </c>
      <c r="O138" s="82">
        <f t="shared" si="9"/>
        <v>0</v>
      </c>
      <c r="P138" s="82" t="str">
        <f t="shared" si="10"/>
        <v/>
      </c>
      <c r="Q138" s="82" t="str">
        <f t="shared" si="11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7"/>
        <v/>
      </c>
      <c r="M139" s="17"/>
      <c r="N139" s="82" t="str">
        <f t="shared" si="8"/>
        <v/>
      </c>
      <c r="O139" s="82">
        <f t="shared" si="9"/>
        <v>0</v>
      </c>
      <c r="P139" s="82" t="str">
        <f t="shared" si="10"/>
        <v/>
      </c>
      <c r="Q139" s="82" t="str">
        <f t="shared" si="11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7"/>
        <v/>
      </c>
      <c r="M140" s="17"/>
      <c r="N140" s="82" t="str">
        <f t="shared" si="8"/>
        <v/>
      </c>
      <c r="O140" s="82">
        <f t="shared" si="9"/>
        <v>0</v>
      </c>
      <c r="P140" s="82" t="str">
        <f t="shared" si="10"/>
        <v/>
      </c>
      <c r="Q140" s="82" t="str">
        <f t="shared" si="11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7"/>
        <v/>
      </c>
      <c r="M141" s="17"/>
      <c r="N141" s="82" t="str">
        <f t="shared" si="8"/>
        <v/>
      </c>
      <c r="O141" s="82">
        <f t="shared" si="9"/>
        <v>0</v>
      </c>
      <c r="P141" s="82" t="str">
        <f t="shared" si="10"/>
        <v/>
      </c>
      <c r="Q141" s="82" t="str">
        <f t="shared" si="11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7"/>
        <v/>
      </c>
      <c r="M142" s="17"/>
      <c r="N142" s="82" t="str">
        <f t="shared" si="8"/>
        <v/>
      </c>
      <c r="O142" s="82">
        <f t="shared" si="9"/>
        <v>0</v>
      </c>
      <c r="P142" s="82" t="str">
        <f t="shared" si="10"/>
        <v/>
      </c>
      <c r="Q142" s="82" t="str">
        <f t="shared" si="11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7"/>
        <v/>
      </c>
      <c r="M143" s="17"/>
      <c r="N143" s="82" t="str">
        <f t="shared" si="8"/>
        <v/>
      </c>
      <c r="O143" s="82">
        <f t="shared" si="9"/>
        <v>0</v>
      </c>
      <c r="P143" s="82" t="str">
        <f t="shared" si="10"/>
        <v/>
      </c>
      <c r="Q143" s="82" t="str">
        <f t="shared" si="11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2">IF(F144&amp;H144&amp;I144&amp;J144&amp;K144="","",F144+H144+I144-J144-K144)</f>
        <v/>
      </c>
      <c r="M144" s="17"/>
      <c r="N144" s="82" t="str">
        <f t="shared" ref="N144:N207" si="13">IF($G144="E",F144,"")</f>
        <v/>
      </c>
      <c r="O144" s="82">
        <f t="shared" si="9"/>
        <v>0</v>
      </c>
      <c r="P144" s="82" t="str">
        <f t="shared" si="10"/>
        <v/>
      </c>
      <c r="Q144" s="82" t="str">
        <f t="shared" si="11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2"/>
        <v/>
      </c>
      <c r="M145" s="17"/>
      <c r="N145" s="82" t="str">
        <f t="shared" si="13"/>
        <v/>
      </c>
      <c r="O145" s="82">
        <f t="shared" ref="O145:O208" si="14">IF($G145=0%,F145,"")</f>
        <v>0</v>
      </c>
      <c r="P145" s="82" t="str">
        <f t="shared" ref="P145:P208" si="15">IF(OR($G145=8%,$G145=11%),$H145/$G145,"")</f>
        <v/>
      </c>
      <c r="Q145" s="82" t="str">
        <f t="shared" ref="Q145:Q208" si="16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2"/>
        <v/>
      </c>
      <c r="M146" s="17"/>
      <c r="N146" s="82" t="str">
        <f t="shared" si="13"/>
        <v/>
      </c>
      <c r="O146" s="82">
        <f t="shared" si="14"/>
        <v>0</v>
      </c>
      <c r="P146" s="82" t="str">
        <f t="shared" si="15"/>
        <v/>
      </c>
      <c r="Q146" s="82" t="str">
        <f t="shared" si="16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2"/>
        <v/>
      </c>
      <c r="M147" s="17"/>
      <c r="N147" s="82" t="str">
        <f t="shared" si="13"/>
        <v/>
      </c>
      <c r="O147" s="82">
        <f t="shared" si="14"/>
        <v>0</v>
      </c>
      <c r="P147" s="82" t="str">
        <f t="shared" si="15"/>
        <v/>
      </c>
      <c r="Q147" s="82" t="str">
        <f t="shared" si="16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2"/>
        <v/>
      </c>
      <c r="M148" s="17"/>
      <c r="N148" s="82" t="str">
        <f t="shared" si="13"/>
        <v/>
      </c>
      <c r="O148" s="82">
        <f t="shared" si="14"/>
        <v>0</v>
      </c>
      <c r="P148" s="82" t="str">
        <f t="shared" si="15"/>
        <v/>
      </c>
      <c r="Q148" s="82" t="str">
        <f t="shared" si="16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2"/>
        <v/>
      </c>
      <c r="M149" s="17"/>
      <c r="N149" s="82" t="str">
        <f t="shared" si="13"/>
        <v/>
      </c>
      <c r="O149" s="82">
        <f t="shared" si="14"/>
        <v>0</v>
      </c>
      <c r="P149" s="82" t="str">
        <f t="shared" si="15"/>
        <v/>
      </c>
      <c r="Q149" s="82" t="str">
        <f t="shared" si="16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2"/>
        <v/>
      </c>
      <c r="M150" s="17"/>
      <c r="N150" s="82" t="str">
        <f t="shared" si="13"/>
        <v/>
      </c>
      <c r="O150" s="82">
        <f t="shared" si="14"/>
        <v>0</v>
      </c>
      <c r="P150" s="82" t="str">
        <f t="shared" si="15"/>
        <v/>
      </c>
      <c r="Q150" s="82" t="str">
        <f t="shared" si="16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2"/>
        <v/>
      </c>
      <c r="M151" s="17"/>
      <c r="N151" s="82" t="str">
        <f t="shared" si="13"/>
        <v/>
      </c>
      <c r="O151" s="82">
        <f t="shared" si="14"/>
        <v>0</v>
      </c>
      <c r="P151" s="82" t="str">
        <f t="shared" si="15"/>
        <v/>
      </c>
      <c r="Q151" s="82" t="str">
        <f t="shared" si="16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2"/>
        <v/>
      </c>
      <c r="M152" s="17"/>
      <c r="N152" s="82" t="str">
        <f t="shared" si="13"/>
        <v/>
      </c>
      <c r="O152" s="82">
        <f t="shared" si="14"/>
        <v>0</v>
      </c>
      <c r="P152" s="82" t="str">
        <f t="shared" si="15"/>
        <v/>
      </c>
      <c r="Q152" s="82" t="str">
        <f t="shared" si="16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2"/>
        <v/>
      </c>
      <c r="M153" s="17"/>
      <c r="N153" s="82" t="str">
        <f t="shared" si="13"/>
        <v/>
      </c>
      <c r="O153" s="82">
        <f t="shared" si="14"/>
        <v>0</v>
      </c>
      <c r="P153" s="82" t="str">
        <f t="shared" si="15"/>
        <v/>
      </c>
      <c r="Q153" s="82" t="str">
        <f t="shared" si="16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2"/>
        <v/>
      </c>
      <c r="M154" s="17"/>
      <c r="N154" s="82" t="str">
        <f t="shared" si="13"/>
        <v/>
      </c>
      <c r="O154" s="82">
        <f t="shared" si="14"/>
        <v>0</v>
      </c>
      <c r="P154" s="82" t="str">
        <f t="shared" si="15"/>
        <v/>
      </c>
      <c r="Q154" s="82" t="str">
        <f t="shared" si="16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2"/>
        <v/>
      </c>
      <c r="M155" s="17"/>
      <c r="N155" s="82" t="str">
        <f t="shared" si="13"/>
        <v/>
      </c>
      <c r="O155" s="82">
        <f t="shared" si="14"/>
        <v>0</v>
      </c>
      <c r="P155" s="82" t="str">
        <f t="shared" si="15"/>
        <v/>
      </c>
      <c r="Q155" s="82" t="str">
        <f t="shared" si="16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2"/>
        <v/>
      </c>
      <c r="M156" s="17"/>
      <c r="N156" s="82" t="str">
        <f t="shared" si="13"/>
        <v/>
      </c>
      <c r="O156" s="82">
        <f t="shared" si="14"/>
        <v>0</v>
      </c>
      <c r="P156" s="82" t="str">
        <f t="shared" si="15"/>
        <v/>
      </c>
      <c r="Q156" s="82" t="str">
        <f t="shared" si="16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2"/>
        <v/>
      </c>
      <c r="M157" s="17"/>
      <c r="N157" s="82" t="str">
        <f t="shared" si="13"/>
        <v/>
      </c>
      <c r="O157" s="82">
        <f t="shared" si="14"/>
        <v>0</v>
      </c>
      <c r="P157" s="82" t="str">
        <f t="shared" si="15"/>
        <v/>
      </c>
      <c r="Q157" s="82" t="str">
        <f t="shared" si="16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2"/>
        <v/>
      </c>
      <c r="M158" s="17"/>
      <c r="N158" s="82" t="str">
        <f t="shared" si="13"/>
        <v/>
      </c>
      <c r="O158" s="82">
        <f t="shared" si="14"/>
        <v>0</v>
      </c>
      <c r="P158" s="82" t="str">
        <f t="shared" si="15"/>
        <v/>
      </c>
      <c r="Q158" s="82" t="str">
        <f t="shared" si="16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2"/>
        <v/>
      </c>
      <c r="M159" s="17"/>
      <c r="N159" s="82" t="str">
        <f t="shared" si="13"/>
        <v/>
      </c>
      <c r="O159" s="82">
        <f t="shared" si="14"/>
        <v>0</v>
      </c>
      <c r="P159" s="82" t="str">
        <f t="shared" si="15"/>
        <v/>
      </c>
      <c r="Q159" s="82" t="str">
        <f t="shared" si="16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2"/>
        <v/>
      </c>
      <c r="M160" s="17"/>
      <c r="N160" s="82" t="str">
        <f t="shared" si="13"/>
        <v/>
      </c>
      <c r="O160" s="82">
        <f t="shared" si="14"/>
        <v>0</v>
      </c>
      <c r="P160" s="82" t="str">
        <f t="shared" si="15"/>
        <v/>
      </c>
      <c r="Q160" s="82" t="str">
        <f t="shared" si="16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2"/>
        <v/>
      </c>
      <c r="M161" s="17"/>
      <c r="N161" s="82" t="str">
        <f t="shared" si="13"/>
        <v/>
      </c>
      <c r="O161" s="82">
        <f t="shared" si="14"/>
        <v>0</v>
      </c>
      <c r="P161" s="82" t="str">
        <f t="shared" si="15"/>
        <v/>
      </c>
      <c r="Q161" s="82" t="str">
        <f t="shared" si="16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2"/>
        <v/>
      </c>
      <c r="M162" s="17"/>
      <c r="N162" s="82" t="str">
        <f t="shared" si="13"/>
        <v/>
      </c>
      <c r="O162" s="82">
        <f t="shared" si="14"/>
        <v>0</v>
      </c>
      <c r="P162" s="82" t="str">
        <f t="shared" si="15"/>
        <v/>
      </c>
      <c r="Q162" s="82" t="str">
        <f t="shared" si="16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2"/>
        <v/>
      </c>
      <c r="M163" s="17"/>
      <c r="N163" s="82" t="str">
        <f t="shared" si="13"/>
        <v/>
      </c>
      <c r="O163" s="82">
        <f t="shared" si="14"/>
        <v>0</v>
      </c>
      <c r="P163" s="82" t="str">
        <f t="shared" si="15"/>
        <v/>
      </c>
      <c r="Q163" s="82" t="str">
        <f t="shared" si="16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2"/>
        <v/>
      </c>
      <c r="M164" s="17"/>
      <c r="N164" s="82" t="str">
        <f t="shared" si="13"/>
        <v/>
      </c>
      <c r="O164" s="82">
        <f t="shared" si="14"/>
        <v>0</v>
      </c>
      <c r="P164" s="82" t="str">
        <f t="shared" si="15"/>
        <v/>
      </c>
      <c r="Q164" s="82" t="str">
        <f t="shared" si="16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2"/>
        <v/>
      </c>
      <c r="M165" s="17"/>
      <c r="N165" s="82" t="str">
        <f t="shared" si="13"/>
        <v/>
      </c>
      <c r="O165" s="82">
        <f t="shared" si="14"/>
        <v>0</v>
      </c>
      <c r="P165" s="82" t="str">
        <f t="shared" si="15"/>
        <v/>
      </c>
      <c r="Q165" s="82" t="str">
        <f t="shared" si="16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2"/>
        <v/>
      </c>
      <c r="M166" s="17"/>
      <c r="N166" s="82" t="str">
        <f t="shared" si="13"/>
        <v/>
      </c>
      <c r="O166" s="82">
        <f t="shared" si="14"/>
        <v>0</v>
      </c>
      <c r="P166" s="82" t="str">
        <f t="shared" si="15"/>
        <v/>
      </c>
      <c r="Q166" s="82" t="str">
        <f t="shared" si="16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2"/>
        <v/>
      </c>
      <c r="M167" s="17"/>
      <c r="N167" s="82" t="str">
        <f t="shared" si="13"/>
        <v/>
      </c>
      <c r="O167" s="82">
        <f t="shared" si="14"/>
        <v>0</v>
      </c>
      <c r="P167" s="82" t="str">
        <f t="shared" si="15"/>
        <v/>
      </c>
      <c r="Q167" s="82" t="str">
        <f t="shared" si="16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2"/>
        <v/>
      </c>
      <c r="M168" s="17"/>
      <c r="N168" s="82" t="str">
        <f t="shared" si="13"/>
        <v/>
      </c>
      <c r="O168" s="82">
        <f t="shared" si="14"/>
        <v>0</v>
      </c>
      <c r="P168" s="82" t="str">
        <f t="shared" si="15"/>
        <v/>
      </c>
      <c r="Q168" s="82" t="str">
        <f t="shared" si="16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2"/>
        <v/>
      </c>
      <c r="M169" s="17"/>
      <c r="N169" s="82" t="str">
        <f t="shared" si="13"/>
        <v/>
      </c>
      <c r="O169" s="82">
        <f t="shared" si="14"/>
        <v>0</v>
      </c>
      <c r="P169" s="82" t="str">
        <f t="shared" si="15"/>
        <v/>
      </c>
      <c r="Q169" s="82" t="str">
        <f t="shared" si="16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2"/>
        <v/>
      </c>
      <c r="M170" s="17"/>
      <c r="N170" s="82" t="str">
        <f t="shared" si="13"/>
        <v/>
      </c>
      <c r="O170" s="82">
        <f t="shared" si="14"/>
        <v>0</v>
      </c>
      <c r="P170" s="82" t="str">
        <f t="shared" si="15"/>
        <v/>
      </c>
      <c r="Q170" s="82" t="str">
        <f t="shared" si="16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2"/>
        <v/>
      </c>
      <c r="M171" s="17"/>
      <c r="N171" s="82" t="str">
        <f t="shared" si="13"/>
        <v/>
      </c>
      <c r="O171" s="82">
        <f t="shared" si="14"/>
        <v>0</v>
      </c>
      <c r="P171" s="82" t="str">
        <f t="shared" si="15"/>
        <v/>
      </c>
      <c r="Q171" s="82" t="str">
        <f t="shared" si="16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2"/>
        <v/>
      </c>
      <c r="M172" s="17"/>
      <c r="N172" s="82" t="str">
        <f t="shared" si="13"/>
        <v/>
      </c>
      <c r="O172" s="82">
        <f t="shared" si="14"/>
        <v>0</v>
      </c>
      <c r="P172" s="82" t="str">
        <f t="shared" si="15"/>
        <v/>
      </c>
      <c r="Q172" s="82" t="str">
        <f t="shared" si="16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2"/>
        <v/>
      </c>
      <c r="M173" s="17"/>
      <c r="N173" s="82" t="str">
        <f t="shared" si="13"/>
        <v/>
      </c>
      <c r="O173" s="82">
        <f t="shared" si="14"/>
        <v>0</v>
      </c>
      <c r="P173" s="82" t="str">
        <f t="shared" si="15"/>
        <v/>
      </c>
      <c r="Q173" s="82" t="str">
        <f t="shared" si="16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2"/>
        <v/>
      </c>
      <c r="M174" s="17"/>
      <c r="N174" s="82" t="str">
        <f t="shared" si="13"/>
        <v/>
      </c>
      <c r="O174" s="82">
        <f t="shared" si="14"/>
        <v>0</v>
      </c>
      <c r="P174" s="82" t="str">
        <f t="shared" si="15"/>
        <v/>
      </c>
      <c r="Q174" s="82" t="str">
        <f t="shared" si="16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2"/>
        <v/>
      </c>
      <c r="M175" s="17"/>
      <c r="N175" s="82" t="str">
        <f t="shared" si="13"/>
        <v/>
      </c>
      <c r="O175" s="82">
        <f t="shared" si="14"/>
        <v>0</v>
      </c>
      <c r="P175" s="82" t="str">
        <f t="shared" si="15"/>
        <v/>
      </c>
      <c r="Q175" s="82" t="str">
        <f t="shared" si="16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2"/>
        <v/>
      </c>
      <c r="M176" s="17"/>
      <c r="N176" s="82" t="str">
        <f t="shared" si="13"/>
        <v/>
      </c>
      <c r="O176" s="82">
        <f t="shared" si="14"/>
        <v>0</v>
      </c>
      <c r="P176" s="82" t="str">
        <f t="shared" si="15"/>
        <v/>
      </c>
      <c r="Q176" s="82" t="str">
        <f t="shared" si="16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2"/>
        <v/>
      </c>
      <c r="M177" s="17"/>
      <c r="N177" s="82" t="str">
        <f t="shared" si="13"/>
        <v/>
      </c>
      <c r="O177" s="82">
        <f t="shared" si="14"/>
        <v>0</v>
      </c>
      <c r="P177" s="82" t="str">
        <f t="shared" si="15"/>
        <v/>
      </c>
      <c r="Q177" s="82" t="str">
        <f t="shared" si="16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2"/>
        <v/>
      </c>
      <c r="M178" s="17"/>
      <c r="N178" s="82" t="str">
        <f t="shared" si="13"/>
        <v/>
      </c>
      <c r="O178" s="82">
        <f t="shared" si="14"/>
        <v>0</v>
      </c>
      <c r="P178" s="82" t="str">
        <f t="shared" si="15"/>
        <v/>
      </c>
      <c r="Q178" s="82" t="str">
        <f t="shared" si="16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2"/>
        <v/>
      </c>
      <c r="M179" s="17"/>
      <c r="N179" s="82" t="str">
        <f t="shared" si="13"/>
        <v/>
      </c>
      <c r="O179" s="82">
        <f t="shared" si="14"/>
        <v>0</v>
      </c>
      <c r="P179" s="82" t="str">
        <f t="shared" si="15"/>
        <v/>
      </c>
      <c r="Q179" s="82" t="str">
        <f t="shared" si="16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2"/>
        <v/>
      </c>
      <c r="M180" s="17"/>
      <c r="N180" s="82" t="str">
        <f t="shared" si="13"/>
        <v/>
      </c>
      <c r="O180" s="82">
        <f t="shared" si="14"/>
        <v>0</v>
      </c>
      <c r="P180" s="82" t="str">
        <f t="shared" si="15"/>
        <v/>
      </c>
      <c r="Q180" s="82" t="str">
        <f t="shared" si="16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2"/>
        <v/>
      </c>
      <c r="M181" s="17"/>
      <c r="N181" s="82" t="str">
        <f t="shared" si="13"/>
        <v/>
      </c>
      <c r="O181" s="82">
        <f t="shared" si="14"/>
        <v>0</v>
      </c>
      <c r="P181" s="82" t="str">
        <f t="shared" si="15"/>
        <v/>
      </c>
      <c r="Q181" s="82" t="str">
        <f t="shared" si="16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2"/>
        <v/>
      </c>
      <c r="M182" s="17"/>
      <c r="N182" s="82" t="str">
        <f t="shared" si="13"/>
        <v/>
      </c>
      <c r="O182" s="82">
        <f t="shared" si="14"/>
        <v>0</v>
      </c>
      <c r="P182" s="82" t="str">
        <f t="shared" si="15"/>
        <v/>
      </c>
      <c r="Q182" s="82" t="str">
        <f t="shared" si="16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2"/>
        <v/>
      </c>
      <c r="M183" s="17"/>
      <c r="N183" s="82" t="str">
        <f t="shared" si="13"/>
        <v/>
      </c>
      <c r="O183" s="82">
        <f t="shared" si="14"/>
        <v>0</v>
      </c>
      <c r="P183" s="82" t="str">
        <f t="shared" si="15"/>
        <v/>
      </c>
      <c r="Q183" s="82" t="str">
        <f t="shared" si="16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2"/>
        <v/>
      </c>
      <c r="M184" s="17"/>
      <c r="N184" s="82" t="str">
        <f t="shared" si="13"/>
        <v/>
      </c>
      <c r="O184" s="82">
        <f t="shared" si="14"/>
        <v>0</v>
      </c>
      <c r="P184" s="82" t="str">
        <f t="shared" si="15"/>
        <v/>
      </c>
      <c r="Q184" s="82" t="str">
        <f t="shared" si="16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2"/>
        <v/>
      </c>
      <c r="M185" s="17"/>
      <c r="N185" s="82" t="str">
        <f t="shared" si="13"/>
        <v/>
      </c>
      <c r="O185" s="82">
        <f t="shared" si="14"/>
        <v>0</v>
      </c>
      <c r="P185" s="82" t="str">
        <f t="shared" si="15"/>
        <v/>
      </c>
      <c r="Q185" s="82" t="str">
        <f t="shared" si="16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2"/>
        <v/>
      </c>
      <c r="M186" s="17"/>
      <c r="N186" s="82" t="str">
        <f t="shared" si="13"/>
        <v/>
      </c>
      <c r="O186" s="82">
        <f t="shared" si="14"/>
        <v>0</v>
      </c>
      <c r="P186" s="82" t="str">
        <f t="shared" si="15"/>
        <v/>
      </c>
      <c r="Q186" s="82" t="str">
        <f t="shared" si="16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2"/>
        <v/>
      </c>
      <c r="M187" s="17"/>
      <c r="N187" s="82" t="str">
        <f t="shared" si="13"/>
        <v/>
      </c>
      <c r="O187" s="82">
        <f t="shared" si="14"/>
        <v>0</v>
      </c>
      <c r="P187" s="82" t="str">
        <f t="shared" si="15"/>
        <v/>
      </c>
      <c r="Q187" s="82" t="str">
        <f t="shared" si="16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2"/>
        <v/>
      </c>
      <c r="M188" s="17"/>
      <c r="N188" s="82" t="str">
        <f t="shared" si="13"/>
        <v/>
      </c>
      <c r="O188" s="82">
        <f t="shared" si="14"/>
        <v>0</v>
      </c>
      <c r="P188" s="82" t="str">
        <f t="shared" si="15"/>
        <v/>
      </c>
      <c r="Q188" s="82" t="str">
        <f t="shared" si="16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2"/>
        <v/>
      </c>
      <c r="M189" s="17"/>
      <c r="N189" s="82" t="str">
        <f t="shared" si="13"/>
        <v/>
      </c>
      <c r="O189" s="82">
        <f t="shared" si="14"/>
        <v>0</v>
      </c>
      <c r="P189" s="82" t="str">
        <f t="shared" si="15"/>
        <v/>
      </c>
      <c r="Q189" s="82" t="str">
        <f t="shared" si="16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2"/>
        <v/>
      </c>
      <c r="M190" s="17"/>
      <c r="N190" s="82" t="str">
        <f t="shared" si="13"/>
        <v/>
      </c>
      <c r="O190" s="82">
        <f t="shared" si="14"/>
        <v>0</v>
      </c>
      <c r="P190" s="82" t="str">
        <f t="shared" si="15"/>
        <v/>
      </c>
      <c r="Q190" s="82" t="str">
        <f t="shared" si="16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2"/>
        <v/>
      </c>
      <c r="M191" s="17"/>
      <c r="N191" s="82" t="str">
        <f t="shared" si="13"/>
        <v/>
      </c>
      <c r="O191" s="82">
        <f t="shared" si="14"/>
        <v>0</v>
      </c>
      <c r="P191" s="82" t="str">
        <f t="shared" si="15"/>
        <v/>
      </c>
      <c r="Q191" s="82" t="str">
        <f t="shared" si="16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2"/>
        <v/>
      </c>
      <c r="M192" s="17"/>
      <c r="N192" s="82" t="str">
        <f t="shared" si="13"/>
        <v/>
      </c>
      <c r="O192" s="82">
        <f t="shared" si="14"/>
        <v>0</v>
      </c>
      <c r="P192" s="82" t="str">
        <f t="shared" si="15"/>
        <v/>
      </c>
      <c r="Q192" s="82" t="str">
        <f t="shared" si="16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2"/>
        <v/>
      </c>
      <c r="M193" s="17"/>
      <c r="N193" s="82" t="str">
        <f t="shared" si="13"/>
        <v/>
      </c>
      <c r="O193" s="82">
        <f t="shared" si="14"/>
        <v>0</v>
      </c>
      <c r="P193" s="82" t="str">
        <f t="shared" si="15"/>
        <v/>
      </c>
      <c r="Q193" s="82" t="str">
        <f t="shared" si="16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2"/>
        <v/>
      </c>
      <c r="M194" s="17"/>
      <c r="N194" s="82" t="str">
        <f t="shared" si="13"/>
        <v/>
      </c>
      <c r="O194" s="82">
        <f t="shared" si="14"/>
        <v>0</v>
      </c>
      <c r="P194" s="82" t="str">
        <f t="shared" si="15"/>
        <v/>
      </c>
      <c r="Q194" s="82" t="str">
        <f t="shared" si="16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2"/>
        <v/>
      </c>
      <c r="M195" s="17"/>
      <c r="N195" s="82" t="str">
        <f t="shared" si="13"/>
        <v/>
      </c>
      <c r="O195" s="82">
        <f t="shared" si="14"/>
        <v>0</v>
      </c>
      <c r="P195" s="82" t="str">
        <f t="shared" si="15"/>
        <v/>
      </c>
      <c r="Q195" s="82" t="str">
        <f t="shared" si="16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2"/>
        <v/>
      </c>
      <c r="M196" s="17"/>
      <c r="N196" s="82" t="str">
        <f t="shared" si="13"/>
        <v/>
      </c>
      <c r="O196" s="82">
        <f t="shared" si="14"/>
        <v>0</v>
      </c>
      <c r="P196" s="82" t="str">
        <f t="shared" si="15"/>
        <v/>
      </c>
      <c r="Q196" s="82" t="str">
        <f t="shared" si="16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2"/>
        <v/>
      </c>
      <c r="M197" s="17"/>
      <c r="N197" s="82" t="str">
        <f t="shared" si="13"/>
        <v/>
      </c>
      <c r="O197" s="82">
        <f t="shared" si="14"/>
        <v>0</v>
      </c>
      <c r="P197" s="82" t="str">
        <f t="shared" si="15"/>
        <v/>
      </c>
      <c r="Q197" s="82" t="str">
        <f t="shared" si="16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2"/>
        <v/>
      </c>
      <c r="M198" s="17"/>
      <c r="N198" s="82" t="str">
        <f t="shared" si="13"/>
        <v/>
      </c>
      <c r="O198" s="82">
        <f t="shared" si="14"/>
        <v>0</v>
      </c>
      <c r="P198" s="82" t="str">
        <f t="shared" si="15"/>
        <v/>
      </c>
      <c r="Q198" s="82" t="str">
        <f t="shared" si="16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2"/>
        <v/>
      </c>
      <c r="M199" s="17"/>
      <c r="N199" s="82" t="str">
        <f t="shared" si="13"/>
        <v/>
      </c>
      <c r="O199" s="82">
        <f t="shared" si="14"/>
        <v>0</v>
      </c>
      <c r="P199" s="82" t="str">
        <f t="shared" si="15"/>
        <v/>
      </c>
      <c r="Q199" s="82" t="str">
        <f t="shared" si="16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2"/>
        <v/>
      </c>
      <c r="M200" s="17"/>
      <c r="N200" s="82" t="str">
        <f t="shared" si="13"/>
        <v/>
      </c>
      <c r="O200" s="82">
        <f t="shared" si="14"/>
        <v>0</v>
      </c>
      <c r="P200" s="82" t="str">
        <f t="shared" si="15"/>
        <v/>
      </c>
      <c r="Q200" s="82" t="str">
        <f t="shared" si="16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2"/>
        <v/>
      </c>
      <c r="M201" s="17"/>
      <c r="N201" s="82" t="str">
        <f t="shared" si="13"/>
        <v/>
      </c>
      <c r="O201" s="82">
        <f t="shared" si="14"/>
        <v>0</v>
      </c>
      <c r="P201" s="82" t="str">
        <f t="shared" si="15"/>
        <v/>
      </c>
      <c r="Q201" s="82" t="str">
        <f t="shared" si="16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2"/>
        <v/>
      </c>
      <c r="M202" s="17"/>
      <c r="N202" s="82" t="str">
        <f t="shared" si="13"/>
        <v/>
      </c>
      <c r="O202" s="82">
        <f t="shared" si="14"/>
        <v>0</v>
      </c>
      <c r="P202" s="82" t="str">
        <f t="shared" si="15"/>
        <v/>
      </c>
      <c r="Q202" s="82" t="str">
        <f t="shared" si="16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2"/>
        <v/>
      </c>
      <c r="M203" s="17"/>
      <c r="N203" s="82" t="str">
        <f t="shared" si="13"/>
        <v/>
      </c>
      <c r="O203" s="82">
        <f t="shared" si="14"/>
        <v>0</v>
      </c>
      <c r="P203" s="82" t="str">
        <f t="shared" si="15"/>
        <v/>
      </c>
      <c r="Q203" s="82" t="str">
        <f t="shared" si="16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2"/>
        <v/>
      </c>
      <c r="M204" s="17"/>
      <c r="N204" s="82" t="str">
        <f t="shared" si="13"/>
        <v/>
      </c>
      <c r="O204" s="82">
        <f t="shared" si="14"/>
        <v>0</v>
      </c>
      <c r="P204" s="82" t="str">
        <f t="shared" si="15"/>
        <v/>
      </c>
      <c r="Q204" s="82" t="str">
        <f t="shared" si="16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2"/>
        <v/>
      </c>
      <c r="M205" s="17"/>
      <c r="N205" s="82" t="str">
        <f t="shared" si="13"/>
        <v/>
      </c>
      <c r="O205" s="82">
        <f t="shared" si="14"/>
        <v>0</v>
      </c>
      <c r="P205" s="82" t="str">
        <f t="shared" si="15"/>
        <v/>
      </c>
      <c r="Q205" s="82" t="str">
        <f t="shared" si="16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2"/>
        <v/>
      </c>
      <c r="M206" s="17"/>
      <c r="N206" s="82" t="str">
        <f t="shared" si="13"/>
        <v/>
      </c>
      <c r="O206" s="82">
        <f t="shared" si="14"/>
        <v>0</v>
      </c>
      <c r="P206" s="82" t="str">
        <f t="shared" si="15"/>
        <v/>
      </c>
      <c r="Q206" s="82" t="str">
        <f t="shared" si="16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2"/>
        <v/>
      </c>
      <c r="M207" s="17"/>
      <c r="N207" s="82" t="str">
        <f t="shared" si="13"/>
        <v/>
      </c>
      <c r="O207" s="82">
        <f t="shared" si="14"/>
        <v>0</v>
      </c>
      <c r="P207" s="82" t="str">
        <f t="shared" si="15"/>
        <v/>
      </c>
      <c r="Q207" s="82" t="str">
        <f t="shared" si="16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7">IF(F208&amp;H208&amp;I208&amp;J208&amp;K208="","",F208+H208+I208-J208-K208)</f>
        <v/>
      </c>
      <c r="M208" s="17"/>
      <c r="N208" s="82" t="str">
        <f t="shared" ref="N208:N271" si="18">IF($G208="E",F208,"")</f>
        <v/>
      </c>
      <c r="O208" s="82">
        <f t="shared" si="14"/>
        <v>0</v>
      </c>
      <c r="P208" s="82" t="str">
        <f t="shared" si="15"/>
        <v/>
      </c>
      <c r="Q208" s="82" t="str">
        <f t="shared" si="16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7"/>
        <v/>
      </c>
      <c r="M209" s="17"/>
      <c r="N209" s="82" t="str">
        <f t="shared" si="18"/>
        <v/>
      </c>
      <c r="O209" s="82">
        <f t="shared" ref="O209:O272" si="19">IF($G209=0%,F209,"")</f>
        <v>0</v>
      </c>
      <c r="P209" s="82" t="str">
        <f t="shared" ref="P209:P272" si="20">IF(OR($G209=8%,$G209=11%),$H209/$G209,"")</f>
        <v/>
      </c>
      <c r="Q209" s="82" t="str">
        <f t="shared" ref="Q209:Q272" si="21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7"/>
        <v/>
      </c>
      <c r="M210" s="17"/>
      <c r="N210" s="82" t="str">
        <f t="shared" si="18"/>
        <v/>
      </c>
      <c r="O210" s="82">
        <f t="shared" si="19"/>
        <v>0</v>
      </c>
      <c r="P210" s="82" t="str">
        <f t="shared" si="20"/>
        <v/>
      </c>
      <c r="Q210" s="82" t="str">
        <f t="shared" si="21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7"/>
        <v/>
      </c>
      <c r="M211" s="17"/>
      <c r="N211" s="82" t="str">
        <f t="shared" si="18"/>
        <v/>
      </c>
      <c r="O211" s="82">
        <f t="shared" si="19"/>
        <v>0</v>
      </c>
      <c r="P211" s="82" t="str">
        <f t="shared" si="20"/>
        <v/>
      </c>
      <c r="Q211" s="82" t="str">
        <f t="shared" si="21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7"/>
        <v/>
      </c>
      <c r="M212" s="17"/>
      <c r="N212" s="82" t="str">
        <f t="shared" si="18"/>
        <v/>
      </c>
      <c r="O212" s="82">
        <f t="shared" si="19"/>
        <v>0</v>
      </c>
      <c r="P212" s="82" t="str">
        <f t="shared" si="20"/>
        <v/>
      </c>
      <c r="Q212" s="82" t="str">
        <f t="shared" si="21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7"/>
        <v/>
      </c>
      <c r="M213" s="17"/>
      <c r="N213" s="82" t="str">
        <f t="shared" si="18"/>
        <v/>
      </c>
      <c r="O213" s="82">
        <f t="shared" si="19"/>
        <v>0</v>
      </c>
      <c r="P213" s="82" t="str">
        <f t="shared" si="20"/>
        <v/>
      </c>
      <c r="Q213" s="82" t="str">
        <f t="shared" si="21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7"/>
        <v/>
      </c>
      <c r="M214" s="17"/>
      <c r="N214" s="82" t="str">
        <f t="shared" si="18"/>
        <v/>
      </c>
      <c r="O214" s="82">
        <f t="shared" si="19"/>
        <v>0</v>
      </c>
      <c r="P214" s="82" t="str">
        <f t="shared" si="20"/>
        <v/>
      </c>
      <c r="Q214" s="82" t="str">
        <f t="shared" si="21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7"/>
        <v/>
      </c>
      <c r="M215" s="17"/>
      <c r="N215" s="82" t="str">
        <f t="shared" si="18"/>
        <v/>
      </c>
      <c r="O215" s="82">
        <f t="shared" si="19"/>
        <v>0</v>
      </c>
      <c r="P215" s="82" t="str">
        <f t="shared" si="20"/>
        <v/>
      </c>
      <c r="Q215" s="82" t="str">
        <f t="shared" si="21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7"/>
        <v/>
      </c>
      <c r="M216" s="17"/>
      <c r="N216" s="82" t="str">
        <f t="shared" si="18"/>
        <v/>
      </c>
      <c r="O216" s="82">
        <f t="shared" si="19"/>
        <v>0</v>
      </c>
      <c r="P216" s="82" t="str">
        <f t="shared" si="20"/>
        <v/>
      </c>
      <c r="Q216" s="82" t="str">
        <f t="shared" si="21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7"/>
        <v/>
      </c>
      <c r="M217" s="17"/>
      <c r="N217" s="82" t="str">
        <f t="shared" si="18"/>
        <v/>
      </c>
      <c r="O217" s="82">
        <f t="shared" si="19"/>
        <v>0</v>
      </c>
      <c r="P217" s="82" t="str">
        <f t="shared" si="20"/>
        <v/>
      </c>
      <c r="Q217" s="82" t="str">
        <f t="shared" si="21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7"/>
        <v/>
      </c>
      <c r="M218" s="17"/>
      <c r="N218" s="82" t="str">
        <f t="shared" si="18"/>
        <v/>
      </c>
      <c r="O218" s="82">
        <f t="shared" si="19"/>
        <v>0</v>
      </c>
      <c r="P218" s="82" t="str">
        <f t="shared" si="20"/>
        <v/>
      </c>
      <c r="Q218" s="82" t="str">
        <f t="shared" si="21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7"/>
        <v/>
      </c>
      <c r="M219" s="17"/>
      <c r="N219" s="82" t="str">
        <f t="shared" si="18"/>
        <v/>
      </c>
      <c r="O219" s="82">
        <f t="shared" si="19"/>
        <v>0</v>
      </c>
      <c r="P219" s="82" t="str">
        <f t="shared" si="20"/>
        <v/>
      </c>
      <c r="Q219" s="82" t="str">
        <f t="shared" si="21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7"/>
        <v/>
      </c>
      <c r="M220" s="17"/>
      <c r="N220" s="82" t="str">
        <f t="shared" si="18"/>
        <v/>
      </c>
      <c r="O220" s="82">
        <f t="shared" si="19"/>
        <v>0</v>
      </c>
      <c r="P220" s="82" t="str">
        <f t="shared" si="20"/>
        <v/>
      </c>
      <c r="Q220" s="82" t="str">
        <f t="shared" si="21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7"/>
        <v/>
      </c>
      <c r="M221" s="17"/>
      <c r="N221" s="82" t="str">
        <f t="shared" si="18"/>
        <v/>
      </c>
      <c r="O221" s="82">
        <f t="shared" si="19"/>
        <v>0</v>
      </c>
      <c r="P221" s="82" t="str">
        <f t="shared" si="20"/>
        <v/>
      </c>
      <c r="Q221" s="82" t="str">
        <f t="shared" si="21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7"/>
        <v/>
      </c>
      <c r="M222" s="17"/>
      <c r="N222" s="82" t="str">
        <f t="shared" si="18"/>
        <v/>
      </c>
      <c r="O222" s="82">
        <f t="shared" si="19"/>
        <v>0</v>
      </c>
      <c r="P222" s="82" t="str">
        <f t="shared" si="20"/>
        <v/>
      </c>
      <c r="Q222" s="82" t="str">
        <f t="shared" si="21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7"/>
        <v/>
      </c>
      <c r="M223" s="17"/>
      <c r="N223" s="82" t="str">
        <f t="shared" si="18"/>
        <v/>
      </c>
      <c r="O223" s="82">
        <f t="shared" si="19"/>
        <v>0</v>
      </c>
      <c r="P223" s="82" t="str">
        <f t="shared" si="20"/>
        <v/>
      </c>
      <c r="Q223" s="82" t="str">
        <f t="shared" si="21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7"/>
        <v/>
      </c>
      <c r="M224" s="17"/>
      <c r="N224" s="82" t="str">
        <f t="shared" si="18"/>
        <v/>
      </c>
      <c r="O224" s="82">
        <f t="shared" si="19"/>
        <v>0</v>
      </c>
      <c r="P224" s="82" t="str">
        <f t="shared" si="20"/>
        <v/>
      </c>
      <c r="Q224" s="82" t="str">
        <f t="shared" si="21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7"/>
        <v/>
      </c>
      <c r="M225" s="17"/>
      <c r="N225" s="82" t="str">
        <f t="shared" si="18"/>
        <v/>
      </c>
      <c r="O225" s="82">
        <f t="shared" si="19"/>
        <v>0</v>
      </c>
      <c r="P225" s="82" t="str">
        <f t="shared" si="20"/>
        <v/>
      </c>
      <c r="Q225" s="82" t="str">
        <f t="shared" si="21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7"/>
        <v/>
      </c>
      <c r="M226" s="17"/>
      <c r="N226" s="82" t="str">
        <f t="shared" si="18"/>
        <v/>
      </c>
      <c r="O226" s="82">
        <f t="shared" si="19"/>
        <v>0</v>
      </c>
      <c r="P226" s="82" t="str">
        <f t="shared" si="20"/>
        <v/>
      </c>
      <c r="Q226" s="82" t="str">
        <f t="shared" si="21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7"/>
        <v/>
      </c>
      <c r="M227" s="17"/>
      <c r="N227" s="82" t="str">
        <f t="shared" si="18"/>
        <v/>
      </c>
      <c r="O227" s="82">
        <f t="shared" si="19"/>
        <v>0</v>
      </c>
      <c r="P227" s="82" t="str">
        <f t="shared" si="20"/>
        <v/>
      </c>
      <c r="Q227" s="82" t="str">
        <f t="shared" si="21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7"/>
        <v/>
      </c>
      <c r="M228" s="17"/>
      <c r="N228" s="82" t="str">
        <f t="shared" si="18"/>
        <v/>
      </c>
      <c r="O228" s="82">
        <f t="shared" si="19"/>
        <v>0</v>
      </c>
      <c r="P228" s="82" t="str">
        <f t="shared" si="20"/>
        <v/>
      </c>
      <c r="Q228" s="82" t="str">
        <f t="shared" si="21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7"/>
        <v/>
      </c>
      <c r="M229" s="17"/>
      <c r="N229" s="82" t="str">
        <f t="shared" si="18"/>
        <v/>
      </c>
      <c r="O229" s="82">
        <f t="shared" si="19"/>
        <v>0</v>
      </c>
      <c r="P229" s="82" t="str">
        <f t="shared" si="20"/>
        <v/>
      </c>
      <c r="Q229" s="82" t="str">
        <f t="shared" si="21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7"/>
        <v/>
      </c>
      <c r="M230" s="17"/>
      <c r="N230" s="82" t="str">
        <f t="shared" si="18"/>
        <v/>
      </c>
      <c r="O230" s="82">
        <f t="shared" si="19"/>
        <v>0</v>
      </c>
      <c r="P230" s="82" t="str">
        <f t="shared" si="20"/>
        <v/>
      </c>
      <c r="Q230" s="82" t="str">
        <f t="shared" si="21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7"/>
        <v/>
      </c>
      <c r="M231" s="17"/>
      <c r="N231" s="82" t="str">
        <f t="shared" si="18"/>
        <v/>
      </c>
      <c r="O231" s="82">
        <f t="shared" si="19"/>
        <v>0</v>
      </c>
      <c r="P231" s="82" t="str">
        <f t="shared" si="20"/>
        <v/>
      </c>
      <c r="Q231" s="82" t="str">
        <f t="shared" si="21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7"/>
        <v/>
      </c>
      <c r="M232" s="17"/>
      <c r="N232" s="82" t="str">
        <f t="shared" si="18"/>
        <v/>
      </c>
      <c r="O232" s="82">
        <f t="shared" si="19"/>
        <v>0</v>
      </c>
      <c r="P232" s="82" t="str">
        <f t="shared" si="20"/>
        <v/>
      </c>
      <c r="Q232" s="82" t="str">
        <f t="shared" si="21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7"/>
        <v/>
      </c>
      <c r="M233" s="17"/>
      <c r="N233" s="82" t="str">
        <f t="shared" si="18"/>
        <v/>
      </c>
      <c r="O233" s="82">
        <f t="shared" si="19"/>
        <v>0</v>
      </c>
      <c r="P233" s="82" t="str">
        <f t="shared" si="20"/>
        <v/>
      </c>
      <c r="Q233" s="82" t="str">
        <f t="shared" si="21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7"/>
        <v/>
      </c>
      <c r="M234" s="17"/>
      <c r="N234" s="82" t="str">
        <f t="shared" si="18"/>
        <v/>
      </c>
      <c r="O234" s="82">
        <f t="shared" si="19"/>
        <v>0</v>
      </c>
      <c r="P234" s="82" t="str">
        <f t="shared" si="20"/>
        <v/>
      </c>
      <c r="Q234" s="82" t="str">
        <f t="shared" si="21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7"/>
        <v/>
      </c>
      <c r="M235" s="17"/>
      <c r="N235" s="82" t="str">
        <f t="shared" si="18"/>
        <v/>
      </c>
      <c r="O235" s="82">
        <f t="shared" si="19"/>
        <v>0</v>
      </c>
      <c r="P235" s="82" t="str">
        <f t="shared" si="20"/>
        <v/>
      </c>
      <c r="Q235" s="82" t="str">
        <f t="shared" si="21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7"/>
        <v/>
      </c>
      <c r="M236" s="17"/>
      <c r="N236" s="82" t="str">
        <f t="shared" si="18"/>
        <v/>
      </c>
      <c r="O236" s="82">
        <f t="shared" si="19"/>
        <v>0</v>
      </c>
      <c r="P236" s="82" t="str">
        <f t="shared" si="20"/>
        <v/>
      </c>
      <c r="Q236" s="82" t="str">
        <f t="shared" si="21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7"/>
        <v/>
      </c>
      <c r="M237" s="17"/>
      <c r="N237" s="82" t="str">
        <f t="shared" si="18"/>
        <v/>
      </c>
      <c r="O237" s="82">
        <f t="shared" si="19"/>
        <v>0</v>
      </c>
      <c r="P237" s="82" t="str">
        <f t="shared" si="20"/>
        <v/>
      </c>
      <c r="Q237" s="82" t="str">
        <f t="shared" si="21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7"/>
        <v/>
      </c>
      <c r="M238" s="17"/>
      <c r="N238" s="82" t="str">
        <f t="shared" si="18"/>
        <v/>
      </c>
      <c r="O238" s="82">
        <f t="shared" si="19"/>
        <v>0</v>
      </c>
      <c r="P238" s="82" t="str">
        <f t="shared" si="20"/>
        <v/>
      </c>
      <c r="Q238" s="82" t="str">
        <f t="shared" si="21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7"/>
        <v/>
      </c>
      <c r="M239" s="17"/>
      <c r="N239" s="82" t="str">
        <f t="shared" si="18"/>
        <v/>
      </c>
      <c r="O239" s="82">
        <f t="shared" si="19"/>
        <v>0</v>
      </c>
      <c r="P239" s="82" t="str">
        <f t="shared" si="20"/>
        <v/>
      </c>
      <c r="Q239" s="82" t="str">
        <f t="shared" si="21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7"/>
        <v/>
      </c>
      <c r="M240" s="17"/>
      <c r="N240" s="82" t="str">
        <f t="shared" si="18"/>
        <v/>
      </c>
      <c r="O240" s="82">
        <f t="shared" si="19"/>
        <v>0</v>
      </c>
      <c r="P240" s="82" t="str">
        <f t="shared" si="20"/>
        <v/>
      </c>
      <c r="Q240" s="82" t="str">
        <f t="shared" si="21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7"/>
        <v/>
      </c>
      <c r="M241" s="17"/>
      <c r="N241" s="82" t="str">
        <f t="shared" si="18"/>
        <v/>
      </c>
      <c r="O241" s="82">
        <f t="shared" si="19"/>
        <v>0</v>
      </c>
      <c r="P241" s="82" t="str">
        <f t="shared" si="20"/>
        <v/>
      </c>
      <c r="Q241" s="82" t="str">
        <f t="shared" si="21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7"/>
        <v/>
      </c>
      <c r="M242" s="17"/>
      <c r="N242" s="82" t="str">
        <f t="shared" si="18"/>
        <v/>
      </c>
      <c r="O242" s="82">
        <f t="shared" si="19"/>
        <v>0</v>
      </c>
      <c r="P242" s="82" t="str">
        <f t="shared" si="20"/>
        <v/>
      </c>
      <c r="Q242" s="82" t="str">
        <f t="shared" si="21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7"/>
        <v/>
      </c>
      <c r="M243" s="17"/>
      <c r="N243" s="82" t="str">
        <f t="shared" si="18"/>
        <v/>
      </c>
      <c r="O243" s="82">
        <f t="shared" si="19"/>
        <v>0</v>
      </c>
      <c r="P243" s="82" t="str">
        <f t="shared" si="20"/>
        <v/>
      </c>
      <c r="Q243" s="82" t="str">
        <f t="shared" si="21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7"/>
        <v/>
      </c>
      <c r="M244" s="17"/>
      <c r="N244" s="82" t="str">
        <f t="shared" si="18"/>
        <v/>
      </c>
      <c r="O244" s="82">
        <f t="shared" si="19"/>
        <v>0</v>
      </c>
      <c r="P244" s="82" t="str">
        <f t="shared" si="20"/>
        <v/>
      </c>
      <c r="Q244" s="82" t="str">
        <f t="shared" si="21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7"/>
        <v/>
      </c>
      <c r="M245" s="17"/>
      <c r="N245" s="82" t="str">
        <f t="shared" si="18"/>
        <v/>
      </c>
      <c r="O245" s="82">
        <f t="shared" si="19"/>
        <v>0</v>
      </c>
      <c r="P245" s="82" t="str">
        <f t="shared" si="20"/>
        <v/>
      </c>
      <c r="Q245" s="82" t="str">
        <f t="shared" si="21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7"/>
        <v/>
      </c>
      <c r="M246" s="17"/>
      <c r="N246" s="82" t="str">
        <f t="shared" si="18"/>
        <v/>
      </c>
      <c r="O246" s="82">
        <f t="shared" si="19"/>
        <v>0</v>
      </c>
      <c r="P246" s="82" t="str">
        <f t="shared" si="20"/>
        <v/>
      </c>
      <c r="Q246" s="82" t="str">
        <f t="shared" si="21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7"/>
        <v/>
      </c>
      <c r="M247" s="17"/>
      <c r="N247" s="82" t="str">
        <f t="shared" si="18"/>
        <v/>
      </c>
      <c r="O247" s="82">
        <f t="shared" si="19"/>
        <v>0</v>
      </c>
      <c r="P247" s="82" t="str">
        <f t="shared" si="20"/>
        <v/>
      </c>
      <c r="Q247" s="82" t="str">
        <f t="shared" si="21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7"/>
        <v/>
      </c>
      <c r="M248" s="17"/>
      <c r="N248" s="82" t="str">
        <f t="shared" si="18"/>
        <v/>
      </c>
      <c r="O248" s="82">
        <f t="shared" si="19"/>
        <v>0</v>
      </c>
      <c r="P248" s="82" t="str">
        <f t="shared" si="20"/>
        <v/>
      </c>
      <c r="Q248" s="82" t="str">
        <f t="shared" si="21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7"/>
        <v/>
      </c>
      <c r="M249" s="17"/>
      <c r="N249" s="82" t="str">
        <f t="shared" si="18"/>
        <v/>
      </c>
      <c r="O249" s="82">
        <f t="shared" si="19"/>
        <v>0</v>
      </c>
      <c r="P249" s="82" t="str">
        <f t="shared" si="20"/>
        <v/>
      </c>
      <c r="Q249" s="82" t="str">
        <f t="shared" si="21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7"/>
        <v/>
      </c>
      <c r="M250" s="17"/>
      <c r="N250" s="82" t="str">
        <f t="shared" si="18"/>
        <v/>
      </c>
      <c r="O250" s="82">
        <f t="shared" si="19"/>
        <v>0</v>
      </c>
      <c r="P250" s="82" t="str">
        <f t="shared" si="20"/>
        <v/>
      </c>
      <c r="Q250" s="82" t="str">
        <f t="shared" si="21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7"/>
        <v/>
      </c>
      <c r="M251" s="17"/>
      <c r="N251" s="82" t="str">
        <f t="shared" si="18"/>
        <v/>
      </c>
      <c r="O251" s="82">
        <f t="shared" si="19"/>
        <v>0</v>
      </c>
      <c r="P251" s="82" t="str">
        <f t="shared" si="20"/>
        <v/>
      </c>
      <c r="Q251" s="82" t="str">
        <f t="shared" si="21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7"/>
        <v/>
      </c>
      <c r="M252" s="17"/>
      <c r="N252" s="82" t="str">
        <f t="shared" si="18"/>
        <v/>
      </c>
      <c r="O252" s="82">
        <f t="shared" si="19"/>
        <v>0</v>
      </c>
      <c r="P252" s="82" t="str">
        <f t="shared" si="20"/>
        <v/>
      </c>
      <c r="Q252" s="82" t="str">
        <f t="shared" si="21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7"/>
        <v/>
      </c>
      <c r="M253" s="17"/>
      <c r="N253" s="82" t="str">
        <f t="shared" si="18"/>
        <v/>
      </c>
      <c r="O253" s="82">
        <f t="shared" si="19"/>
        <v>0</v>
      </c>
      <c r="P253" s="82" t="str">
        <f t="shared" si="20"/>
        <v/>
      </c>
      <c r="Q253" s="82" t="str">
        <f t="shared" si="21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7"/>
        <v/>
      </c>
      <c r="M254" s="17"/>
      <c r="N254" s="82" t="str">
        <f t="shared" si="18"/>
        <v/>
      </c>
      <c r="O254" s="82">
        <f t="shared" si="19"/>
        <v>0</v>
      </c>
      <c r="P254" s="82" t="str">
        <f t="shared" si="20"/>
        <v/>
      </c>
      <c r="Q254" s="82" t="str">
        <f t="shared" si="21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7"/>
        <v/>
      </c>
      <c r="M255" s="17"/>
      <c r="N255" s="82" t="str">
        <f t="shared" si="18"/>
        <v/>
      </c>
      <c r="O255" s="82">
        <f t="shared" si="19"/>
        <v>0</v>
      </c>
      <c r="P255" s="82" t="str">
        <f t="shared" si="20"/>
        <v/>
      </c>
      <c r="Q255" s="82" t="str">
        <f t="shared" si="21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7"/>
        <v/>
      </c>
      <c r="M256" s="17"/>
      <c r="N256" s="82" t="str">
        <f t="shared" si="18"/>
        <v/>
      </c>
      <c r="O256" s="82">
        <f t="shared" si="19"/>
        <v>0</v>
      </c>
      <c r="P256" s="82" t="str">
        <f t="shared" si="20"/>
        <v/>
      </c>
      <c r="Q256" s="82" t="str">
        <f t="shared" si="21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7"/>
        <v/>
      </c>
      <c r="M257" s="17"/>
      <c r="N257" s="82" t="str">
        <f t="shared" si="18"/>
        <v/>
      </c>
      <c r="O257" s="82">
        <f t="shared" si="19"/>
        <v>0</v>
      </c>
      <c r="P257" s="82" t="str">
        <f t="shared" si="20"/>
        <v/>
      </c>
      <c r="Q257" s="82" t="str">
        <f t="shared" si="21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7"/>
        <v/>
      </c>
      <c r="M258" s="17"/>
      <c r="N258" s="82" t="str">
        <f t="shared" si="18"/>
        <v/>
      </c>
      <c r="O258" s="82">
        <f t="shared" si="19"/>
        <v>0</v>
      </c>
      <c r="P258" s="82" t="str">
        <f t="shared" si="20"/>
        <v/>
      </c>
      <c r="Q258" s="82" t="str">
        <f t="shared" si="21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7"/>
        <v/>
      </c>
      <c r="M259" s="17"/>
      <c r="N259" s="82" t="str">
        <f t="shared" si="18"/>
        <v/>
      </c>
      <c r="O259" s="82">
        <f t="shared" si="19"/>
        <v>0</v>
      </c>
      <c r="P259" s="82" t="str">
        <f t="shared" si="20"/>
        <v/>
      </c>
      <c r="Q259" s="82" t="str">
        <f t="shared" si="21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7"/>
        <v/>
      </c>
      <c r="M260" s="17"/>
      <c r="N260" s="82" t="str">
        <f t="shared" si="18"/>
        <v/>
      </c>
      <c r="O260" s="82">
        <f t="shared" si="19"/>
        <v>0</v>
      </c>
      <c r="P260" s="82" t="str">
        <f t="shared" si="20"/>
        <v/>
      </c>
      <c r="Q260" s="82" t="str">
        <f t="shared" si="21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7"/>
        <v/>
      </c>
      <c r="M261" s="17"/>
      <c r="N261" s="82" t="str">
        <f t="shared" si="18"/>
        <v/>
      </c>
      <c r="O261" s="82">
        <f t="shared" si="19"/>
        <v>0</v>
      </c>
      <c r="P261" s="82" t="str">
        <f t="shared" si="20"/>
        <v/>
      </c>
      <c r="Q261" s="82" t="str">
        <f t="shared" si="21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7"/>
        <v/>
      </c>
      <c r="M262" s="17"/>
      <c r="N262" s="82" t="str">
        <f t="shared" si="18"/>
        <v/>
      </c>
      <c r="O262" s="82">
        <f t="shared" si="19"/>
        <v>0</v>
      </c>
      <c r="P262" s="82" t="str">
        <f t="shared" si="20"/>
        <v/>
      </c>
      <c r="Q262" s="82" t="str">
        <f t="shared" si="21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7"/>
        <v/>
      </c>
      <c r="M263" s="17"/>
      <c r="N263" s="82" t="str">
        <f t="shared" si="18"/>
        <v/>
      </c>
      <c r="O263" s="82">
        <f t="shared" si="19"/>
        <v>0</v>
      </c>
      <c r="P263" s="82" t="str">
        <f t="shared" si="20"/>
        <v/>
      </c>
      <c r="Q263" s="82" t="str">
        <f t="shared" si="21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7"/>
        <v/>
      </c>
      <c r="M264" s="17"/>
      <c r="N264" s="82" t="str">
        <f t="shared" si="18"/>
        <v/>
      </c>
      <c r="O264" s="82">
        <f t="shared" si="19"/>
        <v>0</v>
      </c>
      <c r="P264" s="82" t="str">
        <f t="shared" si="20"/>
        <v/>
      </c>
      <c r="Q264" s="82" t="str">
        <f t="shared" si="21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7"/>
        <v/>
      </c>
      <c r="M265" s="17"/>
      <c r="N265" s="82" t="str">
        <f t="shared" si="18"/>
        <v/>
      </c>
      <c r="O265" s="82">
        <f t="shared" si="19"/>
        <v>0</v>
      </c>
      <c r="P265" s="82" t="str">
        <f t="shared" si="20"/>
        <v/>
      </c>
      <c r="Q265" s="82" t="str">
        <f t="shared" si="21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7"/>
        <v/>
      </c>
      <c r="M266" s="17"/>
      <c r="N266" s="82" t="str">
        <f t="shared" si="18"/>
        <v/>
      </c>
      <c r="O266" s="82">
        <f t="shared" si="19"/>
        <v>0</v>
      </c>
      <c r="P266" s="82" t="str">
        <f t="shared" si="20"/>
        <v/>
      </c>
      <c r="Q266" s="82" t="str">
        <f t="shared" si="21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7"/>
        <v/>
      </c>
      <c r="M267" s="17"/>
      <c r="N267" s="82" t="str">
        <f t="shared" si="18"/>
        <v/>
      </c>
      <c r="O267" s="82">
        <f t="shared" si="19"/>
        <v>0</v>
      </c>
      <c r="P267" s="82" t="str">
        <f t="shared" si="20"/>
        <v/>
      </c>
      <c r="Q267" s="82" t="str">
        <f t="shared" si="21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7"/>
        <v/>
      </c>
      <c r="M268" s="17"/>
      <c r="N268" s="82" t="str">
        <f t="shared" si="18"/>
        <v/>
      </c>
      <c r="O268" s="82">
        <f t="shared" si="19"/>
        <v>0</v>
      </c>
      <c r="P268" s="82" t="str">
        <f t="shared" si="20"/>
        <v/>
      </c>
      <c r="Q268" s="82" t="str">
        <f t="shared" si="21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7"/>
        <v/>
      </c>
      <c r="M269" s="17"/>
      <c r="N269" s="82" t="str">
        <f t="shared" si="18"/>
        <v/>
      </c>
      <c r="O269" s="82">
        <f t="shared" si="19"/>
        <v>0</v>
      </c>
      <c r="P269" s="82" t="str">
        <f t="shared" si="20"/>
        <v/>
      </c>
      <c r="Q269" s="82" t="str">
        <f t="shared" si="21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7"/>
        <v/>
      </c>
      <c r="M270" s="17"/>
      <c r="N270" s="82" t="str">
        <f t="shared" si="18"/>
        <v/>
      </c>
      <c r="O270" s="82">
        <f t="shared" si="19"/>
        <v>0</v>
      </c>
      <c r="P270" s="82" t="str">
        <f t="shared" si="20"/>
        <v/>
      </c>
      <c r="Q270" s="82" t="str">
        <f t="shared" si="21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7"/>
        <v/>
      </c>
      <c r="M271" s="17"/>
      <c r="N271" s="82" t="str">
        <f t="shared" si="18"/>
        <v/>
      </c>
      <c r="O271" s="82">
        <f t="shared" si="19"/>
        <v>0</v>
      </c>
      <c r="P271" s="82" t="str">
        <f t="shared" si="20"/>
        <v/>
      </c>
      <c r="Q271" s="82" t="str">
        <f t="shared" si="21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2">IF(F272&amp;H272&amp;I272&amp;J272&amp;K272="","",F272+H272+I272-J272-K272)</f>
        <v/>
      </c>
      <c r="M272" s="17"/>
      <c r="N272" s="82" t="str">
        <f t="shared" ref="N272:N335" si="23">IF($G272="E",F272,"")</f>
        <v/>
      </c>
      <c r="O272" s="82">
        <f t="shared" si="19"/>
        <v>0</v>
      </c>
      <c r="P272" s="82" t="str">
        <f t="shared" si="20"/>
        <v/>
      </c>
      <c r="Q272" s="82" t="str">
        <f t="shared" si="21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2"/>
        <v/>
      </c>
      <c r="M273" s="17"/>
      <c r="N273" s="82" t="str">
        <f t="shared" si="23"/>
        <v/>
      </c>
      <c r="O273" s="82">
        <f t="shared" ref="O273:O336" si="24">IF($G273=0%,F273,"")</f>
        <v>0</v>
      </c>
      <c r="P273" s="82" t="str">
        <f t="shared" ref="P273:P336" si="25">IF(OR($G273=8%,$G273=11%),$H273/$G273,"")</f>
        <v/>
      </c>
      <c r="Q273" s="82" t="str">
        <f t="shared" ref="Q273:Q336" si="26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2"/>
        <v/>
      </c>
      <c r="M274" s="17"/>
      <c r="N274" s="82" t="str">
        <f t="shared" si="23"/>
        <v/>
      </c>
      <c r="O274" s="82">
        <f t="shared" si="24"/>
        <v>0</v>
      </c>
      <c r="P274" s="82" t="str">
        <f t="shared" si="25"/>
        <v/>
      </c>
      <c r="Q274" s="82" t="str">
        <f t="shared" si="26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2"/>
        <v/>
      </c>
      <c r="M275" s="17"/>
      <c r="N275" s="82" t="str">
        <f t="shared" si="23"/>
        <v/>
      </c>
      <c r="O275" s="82">
        <f t="shared" si="24"/>
        <v>0</v>
      </c>
      <c r="P275" s="82" t="str">
        <f t="shared" si="25"/>
        <v/>
      </c>
      <c r="Q275" s="82" t="str">
        <f t="shared" si="26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2"/>
        <v/>
      </c>
      <c r="M276" s="17"/>
      <c r="N276" s="82" t="str">
        <f t="shared" si="23"/>
        <v/>
      </c>
      <c r="O276" s="82">
        <f t="shared" si="24"/>
        <v>0</v>
      </c>
      <c r="P276" s="82" t="str">
        <f t="shared" si="25"/>
        <v/>
      </c>
      <c r="Q276" s="82" t="str">
        <f t="shared" si="26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2"/>
        <v/>
      </c>
      <c r="M277" s="17"/>
      <c r="N277" s="82" t="str">
        <f t="shared" si="23"/>
        <v/>
      </c>
      <c r="O277" s="82">
        <f t="shared" si="24"/>
        <v>0</v>
      </c>
      <c r="P277" s="82" t="str">
        <f t="shared" si="25"/>
        <v/>
      </c>
      <c r="Q277" s="82" t="str">
        <f t="shared" si="26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2"/>
        <v/>
      </c>
      <c r="M278" s="17"/>
      <c r="N278" s="82" t="str">
        <f t="shared" si="23"/>
        <v/>
      </c>
      <c r="O278" s="82">
        <f t="shared" si="24"/>
        <v>0</v>
      </c>
      <c r="P278" s="82" t="str">
        <f t="shared" si="25"/>
        <v/>
      </c>
      <c r="Q278" s="82" t="str">
        <f t="shared" si="26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2"/>
        <v/>
      </c>
      <c r="M279" s="17"/>
      <c r="N279" s="82" t="str">
        <f t="shared" si="23"/>
        <v/>
      </c>
      <c r="O279" s="82">
        <f t="shared" si="24"/>
        <v>0</v>
      </c>
      <c r="P279" s="82" t="str">
        <f t="shared" si="25"/>
        <v/>
      </c>
      <c r="Q279" s="82" t="str">
        <f t="shared" si="26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2"/>
        <v/>
      </c>
      <c r="M280" s="17"/>
      <c r="N280" s="82" t="str">
        <f t="shared" si="23"/>
        <v/>
      </c>
      <c r="O280" s="82">
        <f t="shared" si="24"/>
        <v>0</v>
      </c>
      <c r="P280" s="82" t="str">
        <f t="shared" si="25"/>
        <v/>
      </c>
      <c r="Q280" s="82" t="str">
        <f t="shared" si="26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2"/>
        <v/>
      </c>
      <c r="M281" s="17"/>
      <c r="N281" s="82" t="str">
        <f t="shared" si="23"/>
        <v/>
      </c>
      <c r="O281" s="82">
        <f t="shared" si="24"/>
        <v>0</v>
      </c>
      <c r="P281" s="82" t="str">
        <f t="shared" si="25"/>
        <v/>
      </c>
      <c r="Q281" s="82" t="str">
        <f t="shared" si="26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2"/>
        <v/>
      </c>
      <c r="M282" s="17"/>
      <c r="N282" s="82" t="str">
        <f t="shared" si="23"/>
        <v/>
      </c>
      <c r="O282" s="82">
        <f t="shared" si="24"/>
        <v>0</v>
      </c>
      <c r="P282" s="82" t="str">
        <f t="shared" si="25"/>
        <v/>
      </c>
      <c r="Q282" s="82" t="str">
        <f t="shared" si="26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2"/>
        <v/>
      </c>
      <c r="M283" s="17"/>
      <c r="N283" s="82" t="str">
        <f t="shared" si="23"/>
        <v/>
      </c>
      <c r="O283" s="82">
        <f t="shared" si="24"/>
        <v>0</v>
      </c>
      <c r="P283" s="82" t="str">
        <f t="shared" si="25"/>
        <v/>
      </c>
      <c r="Q283" s="82" t="str">
        <f t="shared" si="26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2"/>
        <v/>
      </c>
      <c r="M284" s="17"/>
      <c r="N284" s="82" t="str">
        <f t="shared" si="23"/>
        <v/>
      </c>
      <c r="O284" s="82">
        <f t="shared" si="24"/>
        <v>0</v>
      </c>
      <c r="P284" s="82" t="str">
        <f t="shared" si="25"/>
        <v/>
      </c>
      <c r="Q284" s="82" t="str">
        <f t="shared" si="26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2"/>
        <v/>
      </c>
      <c r="M285" s="17"/>
      <c r="N285" s="82" t="str">
        <f t="shared" si="23"/>
        <v/>
      </c>
      <c r="O285" s="82">
        <f t="shared" si="24"/>
        <v>0</v>
      </c>
      <c r="P285" s="82" t="str">
        <f t="shared" si="25"/>
        <v/>
      </c>
      <c r="Q285" s="82" t="str">
        <f t="shared" si="26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2"/>
        <v/>
      </c>
      <c r="M286" s="17"/>
      <c r="N286" s="82" t="str">
        <f t="shared" si="23"/>
        <v/>
      </c>
      <c r="O286" s="82">
        <f t="shared" si="24"/>
        <v>0</v>
      </c>
      <c r="P286" s="82" t="str">
        <f t="shared" si="25"/>
        <v/>
      </c>
      <c r="Q286" s="82" t="str">
        <f t="shared" si="26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2"/>
        <v/>
      </c>
      <c r="M287" s="17"/>
      <c r="N287" s="82" t="str">
        <f t="shared" si="23"/>
        <v/>
      </c>
      <c r="O287" s="82">
        <f t="shared" si="24"/>
        <v>0</v>
      </c>
      <c r="P287" s="82" t="str">
        <f t="shared" si="25"/>
        <v/>
      </c>
      <c r="Q287" s="82" t="str">
        <f t="shared" si="26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2"/>
        <v/>
      </c>
      <c r="M288" s="17"/>
      <c r="N288" s="82" t="str">
        <f t="shared" si="23"/>
        <v/>
      </c>
      <c r="O288" s="82">
        <f t="shared" si="24"/>
        <v>0</v>
      </c>
      <c r="P288" s="82" t="str">
        <f t="shared" si="25"/>
        <v/>
      </c>
      <c r="Q288" s="82" t="str">
        <f t="shared" si="26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2"/>
        <v/>
      </c>
      <c r="M289" s="17"/>
      <c r="N289" s="82" t="str">
        <f t="shared" si="23"/>
        <v/>
      </c>
      <c r="O289" s="82">
        <f t="shared" si="24"/>
        <v>0</v>
      </c>
      <c r="P289" s="82" t="str">
        <f t="shared" si="25"/>
        <v/>
      </c>
      <c r="Q289" s="82" t="str">
        <f t="shared" si="26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2"/>
        <v/>
      </c>
      <c r="M290" s="17"/>
      <c r="N290" s="82" t="str">
        <f t="shared" si="23"/>
        <v/>
      </c>
      <c r="O290" s="82">
        <f t="shared" si="24"/>
        <v>0</v>
      </c>
      <c r="P290" s="82" t="str">
        <f t="shared" si="25"/>
        <v/>
      </c>
      <c r="Q290" s="82" t="str">
        <f t="shared" si="26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2"/>
        <v/>
      </c>
      <c r="M291" s="17"/>
      <c r="N291" s="82" t="str">
        <f t="shared" si="23"/>
        <v/>
      </c>
      <c r="O291" s="82">
        <f t="shared" si="24"/>
        <v>0</v>
      </c>
      <c r="P291" s="82" t="str">
        <f t="shared" si="25"/>
        <v/>
      </c>
      <c r="Q291" s="82" t="str">
        <f t="shared" si="26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2"/>
        <v/>
      </c>
      <c r="M292" s="17"/>
      <c r="N292" s="82" t="str">
        <f t="shared" si="23"/>
        <v/>
      </c>
      <c r="O292" s="82">
        <f t="shared" si="24"/>
        <v>0</v>
      </c>
      <c r="P292" s="82" t="str">
        <f t="shared" si="25"/>
        <v/>
      </c>
      <c r="Q292" s="82" t="str">
        <f t="shared" si="26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2"/>
        <v/>
      </c>
      <c r="M293" s="17"/>
      <c r="N293" s="82" t="str">
        <f t="shared" si="23"/>
        <v/>
      </c>
      <c r="O293" s="82">
        <f t="shared" si="24"/>
        <v>0</v>
      </c>
      <c r="P293" s="82" t="str">
        <f t="shared" si="25"/>
        <v/>
      </c>
      <c r="Q293" s="82" t="str">
        <f t="shared" si="26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2"/>
        <v/>
      </c>
      <c r="M294" s="17"/>
      <c r="N294" s="82" t="str">
        <f t="shared" si="23"/>
        <v/>
      </c>
      <c r="O294" s="82">
        <f t="shared" si="24"/>
        <v>0</v>
      </c>
      <c r="P294" s="82" t="str">
        <f t="shared" si="25"/>
        <v/>
      </c>
      <c r="Q294" s="82" t="str">
        <f t="shared" si="26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2"/>
        <v/>
      </c>
      <c r="M295" s="17"/>
      <c r="N295" s="82" t="str">
        <f t="shared" si="23"/>
        <v/>
      </c>
      <c r="O295" s="82">
        <f t="shared" si="24"/>
        <v>0</v>
      </c>
      <c r="P295" s="82" t="str">
        <f t="shared" si="25"/>
        <v/>
      </c>
      <c r="Q295" s="82" t="str">
        <f t="shared" si="26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2"/>
        <v/>
      </c>
      <c r="M296" s="17"/>
      <c r="N296" s="82" t="str">
        <f t="shared" si="23"/>
        <v/>
      </c>
      <c r="O296" s="82">
        <f t="shared" si="24"/>
        <v>0</v>
      </c>
      <c r="P296" s="82" t="str">
        <f t="shared" si="25"/>
        <v/>
      </c>
      <c r="Q296" s="82" t="str">
        <f t="shared" si="26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2"/>
        <v/>
      </c>
      <c r="M297" s="17"/>
      <c r="N297" s="82" t="str">
        <f t="shared" si="23"/>
        <v/>
      </c>
      <c r="O297" s="82">
        <f t="shared" si="24"/>
        <v>0</v>
      </c>
      <c r="P297" s="82" t="str">
        <f t="shared" si="25"/>
        <v/>
      </c>
      <c r="Q297" s="82" t="str">
        <f t="shared" si="26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2"/>
        <v/>
      </c>
      <c r="M298" s="17"/>
      <c r="N298" s="82" t="str">
        <f t="shared" si="23"/>
        <v/>
      </c>
      <c r="O298" s="82">
        <f t="shared" si="24"/>
        <v>0</v>
      </c>
      <c r="P298" s="82" t="str">
        <f t="shared" si="25"/>
        <v/>
      </c>
      <c r="Q298" s="82" t="str">
        <f t="shared" si="26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2"/>
        <v/>
      </c>
      <c r="M299" s="17"/>
      <c r="N299" s="82" t="str">
        <f t="shared" si="23"/>
        <v/>
      </c>
      <c r="O299" s="82">
        <f t="shared" si="24"/>
        <v>0</v>
      </c>
      <c r="P299" s="82" t="str">
        <f t="shared" si="25"/>
        <v/>
      </c>
      <c r="Q299" s="82" t="str">
        <f t="shared" si="26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2"/>
        <v/>
      </c>
      <c r="M300" s="17"/>
      <c r="N300" s="82" t="str">
        <f t="shared" si="23"/>
        <v/>
      </c>
      <c r="O300" s="82">
        <f t="shared" si="24"/>
        <v>0</v>
      </c>
      <c r="P300" s="82" t="str">
        <f t="shared" si="25"/>
        <v/>
      </c>
      <c r="Q300" s="82" t="str">
        <f t="shared" si="26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2"/>
        <v/>
      </c>
      <c r="M301" s="17"/>
      <c r="N301" s="82" t="str">
        <f t="shared" si="23"/>
        <v/>
      </c>
      <c r="O301" s="82">
        <f t="shared" si="24"/>
        <v>0</v>
      </c>
      <c r="P301" s="82" t="str">
        <f t="shared" si="25"/>
        <v/>
      </c>
      <c r="Q301" s="82" t="str">
        <f t="shared" si="26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2"/>
        <v/>
      </c>
      <c r="M302" s="17"/>
      <c r="N302" s="82" t="str">
        <f t="shared" si="23"/>
        <v/>
      </c>
      <c r="O302" s="82">
        <f t="shared" si="24"/>
        <v>0</v>
      </c>
      <c r="P302" s="82" t="str">
        <f t="shared" si="25"/>
        <v/>
      </c>
      <c r="Q302" s="82" t="str">
        <f t="shared" si="26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2"/>
        <v/>
      </c>
      <c r="M303" s="17"/>
      <c r="N303" s="82" t="str">
        <f t="shared" si="23"/>
        <v/>
      </c>
      <c r="O303" s="82">
        <f t="shared" si="24"/>
        <v>0</v>
      </c>
      <c r="P303" s="82" t="str">
        <f t="shared" si="25"/>
        <v/>
      </c>
      <c r="Q303" s="82" t="str">
        <f t="shared" si="26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2"/>
        <v/>
      </c>
      <c r="M304" s="17"/>
      <c r="N304" s="82" t="str">
        <f t="shared" si="23"/>
        <v/>
      </c>
      <c r="O304" s="82">
        <f t="shared" si="24"/>
        <v>0</v>
      </c>
      <c r="P304" s="82" t="str">
        <f t="shared" si="25"/>
        <v/>
      </c>
      <c r="Q304" s="82" t="str">
        <f t="shared" si="26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2"/>
        <v/>
      </c>
      <c r="M305" s="17"/>
      <c r="N305" s="82" t="str">
        <f t="shared" si="23"/>
        <v/>
      </c>
      <c r="O305" s="82">
        <f t="shared" si="24"/>
        <v>0</v>
      </c>
      <c r="P305" s="82" t="str">
        <f t="shared" si="25"/>
        <v/>
      </c>
      <c r="Q305" s="82" t="str">
        <f t="shared" si="26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2"/>
        <v/>
      </c>
      <c r="M306" s="17"/>
      <c r="N306" s="82" t="str">
        <f t="shared" si="23"/>
        <v/>
      </c>
      <c r="O306" s="82">
        <f t="shared" si="24"/>
        <v>0</v>
      </c>
      <c r="P306" s="82" t="str">
        <f t="shared" si="25"/>
        <v/>
      </c>
      <c r="Q306" s="82" t="str">
        <f t="shared" si="26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2"/>
        <v/>
      </c>
      <c r="M307" s="17"/>
      <c r="N307" s="82" t="str">
        <f t="shared" si="23"/>
        <v/>
      </c>
      <c r="O307" s="82">
        <f t="shared" si="24"/>
        <v>0</v>
      </c>
      <c r="P307" s="82" t="str">
        <f t="shared" si="25"/>
        <v/>
      </c>
      <c r="Q307" s="82" t="str">
        <f t="shared" si="26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2"/>
        <v/>
      </c>
      <c r="M308" s="17"/>
      <c r="N308" s="82" t="str">
        <f t="shared" si="23"/>
        <v/>
      </c>
      <c r="O308" s="82">
        <f t="shared" si="24"/>
        <v>0</v>
      </c>
      <c r="P308" s="82" t="str">
        <f t="shared" si="25"/>
        <v/>
      </c>
      <c r="Q308" s="82" t="str">
        <f t="shared" si="26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2"/>
        <v/>
      </c>
      <c r="M309" s="17"/>
      <c r="N309" s="82" t="str">
        <f t="shared" si="23"/>
        <v/>
      </c>
      <c r="O309" s="82">
        <f t="shared" si="24"/>
        <v>0</v>
      </c>
      <c r="P309" s="82" t="str">
        <f t="shared" si="25"/>
        <v/>
      </c>
      <c r="Q309" s="82" t="str">
        <f t="shared" si="26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2"/>
        <v/>
      </c>
      <c r="M310" s="17"/>
      <c r="N310" s="82" t="str">
        <f t="shared" si="23"/>
        <v/>
      </c>
      <c r="O310" s="82">
        <f t="shared" si="24"/>
        <v>0</v>
      </c>
      <c r="P310" s="82" t="str">
        <f t="shared" si="25"/>
        <v/>
      </c>
      <c r="Q310" s="82" t="str">
        <f t="shared" si="26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2"/>
        <v/>
      </c>
      <c r="M311" s="17"/>
      <c r="N311" s="82" t="str">
        <f t="shared" si="23"/>
        <v/>
      </c>
      <c r="O311" s="82">
        <f t="shared" si="24"/>
        <v>0</v>
      </c>
      <c r="P311" s="82" t="str">
        <f t="shared" si="25"/>
        <v/>
      </c>
      <c r="Q311" s="82" t="str">
        <f t="shared" si="26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2"/>
        <v/>
      </c>
      <c r="M312" s="17"/>
      <c r="N312" s="82" t="str">
        <f t="shared" si="23"/>
        <v/>
      </c>
      <c r="O312" s="82">
        <f t="shared" si="24"/>
        <v>0</v>
      </c>
      <c r="P312" s="82" t="str">
        <f t="shared" si="25"/>
        <v/>
      </c>
      <c r="Q312" s="82" t="str">
        <f t="shared" si="26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2"/>
        <v/>
      </c>
      <c r="M313" s="17"/>
      <c r="N313" s="82" t="str">
        <f t="shared" si="23"/>
        <v/>
      </c>
      <c r="O313" s="82">
        <f t="shared" si="24"/>
        <v>0</v>
      </c>
      <c r="P313" s="82" t="str">
        <f t="shared" si="25"/>
        <v/>
      </c>
      <c r="Q313" s="82" t="str">
        <f t="shared" si="26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2"/>
        <v/>
      </c>
      <c r="M314" s="17"/>
      <c r="N314" s="82" t="str">
        <f t="shared" si="23"/>
        <v/>
      </c>
      <c r="O314" s="82">
        <f t="shared" si="24"/>
        <v>0</v>
      </c>
      <c r="P314" s="82" t="str">
        <f t="shared" si="25"/>
        <v/>
      </c>
      <c r="Q314" s="82" t="str">
        <f t="shared" si="26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2"/>
        <v/>
      </c>
      <c r="M315" s="17"/>
      <c r="N315" s="82" t="str">
        <f t="shared" si="23"/>
        <v/>
      </c>
      <c r="O315" s="82">
        <f t="shared" si="24"/>
        <v>0</v>
      </c>
      <c r="P315" s="82" t="str">
        <f t="shared" si="25"/>
        <v/>
      </c>
      <c r="Q315" s="82" t="str">
        <f t="shared" si="26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2"/>
        <v/>
      </c>
      <c r="M316" s="17"/>
      <c r="N316" s="82" t="str">
        <f t="shared" si="23"/>
        <v/>
      </c>
      <c r="O316" s="82">
        <f t="shared" si="24"/>
        <v>0</v>
      </c>
      <c r="P316" s="82" t="str">
        <f t="shared" si="25"/>
        <v/>
      </c>
      <c r="Q316" s="82" t="str">
        <f t="shared" si="26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2"/>
        <v/>
      </c>
      <c r="M317" s="17"/>
      <c r="N317" s="82" t="str">
        <f t="shared" si="23"/>
        <v/>
      </c>
      <c r="O317" s="82">
        <f t="shared" si="24"/>
        <v>0</v>
      </c>
      <c r="P317" s="82" t="str">
        <f t="shared" si="25"/>
        <v/>
      </c>
      <c r="Q317" s="82" t="str">
        <f t="shared" si="26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2"/>
        <v/>
      </c>
      <c r="M318" s="17"/>
      <c r="N318" s="82" t="str">
        <f t="shared" si="23"/>
        <v/>
      </c>
      <c r="O318" s="82">
        <f t="shared" si="24"/>
        <v>0</v>
      </c>
      <c r="P318" s="82" t="str">
        <f t="shared" si="25"/>
        <v/>
      </c>
      <c r="Q318" s="82" t="str">
        <f t="shared" si="26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2"/>
        <v/>
      </c>
      <c r="M319" s="17"/>
      <c r="N319" s="82" t="str">
        <f t="shared" si="23"/>
        <v/>
      </c>
      <c r="O319" s="82">
        <f t="shared" si="24"/>
        <v>0</v>
      </c>
      <c r="P319" s="82" t="str">
        <f t="shared" si="25"/>
        <v/>
      </c>
      <c r="Q319" s="82" t="str">
        <f t="shared" si="26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2"/>
        <v/>
      </c>
      <c r="M320" s="17"/>
      <c r="N320" s="82" t="str">
        <f t="shared" si="23"/>
        <v/>
      </c>
      <c r="O320" s="82">
        <f t="shared" si="24"/>
        <v>0</v>
      </c>
      <c r="P320" s="82" t="str">
        <f t="shared" si="25"/>
        <v/>
      </c>
      <c r="Q320" s="82" t="str">
        <f t="shared" si="26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2"/>
        <v/>
      </c>
      <c r="M321" s="17"/>
      <c r="N321" s="82" t="str">
        <f t="shared" si="23"/>
        <v/>
      </c>
      <c r="O321" s="82">
        <f t="shared" si="24"/>
        <v>0</v>
      </c>
      <c r="P321" s="82" t="str">
        <f t="shared" si="25"/>
        <v/>
      </c>
      <c r="Q321" s="82" t="str">
        <f t="shared" si="26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2"/>
        <v/>
      </c>
      <c r="M322" s="17"/>
      <c r="N322" s="82" t="str">
        <f t="shared" si="23"/>
        <v/>
      </c>
      <c r="O322" s="82">
        <f t="shared" si="24"/>
        <v>0</v>
      </c>
      <c r="P322" s="82" t="str">
        <f t="shared" si="25"/>
        <v/>
      </c>
      <c r="Q322" s="82" t="str">
        <f t="shared" si="26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2"/>
        <v/>
      </c>
      <c r="M323" s="17"/>
      <c r="N323" s="82" t="str">
        <f t="shared" si="23"/>
        <v/>
      </c>
      <c r="O323" s="82">
        <f t="shared" si="24"/>
        <v>0</v>
      </c>
      <c r="P323" s="82" t="str">
        <f t="shared" si="25"/>
        <v/>
      </c>
      <c r="Q323" s="82" t="str">
        <f t="shared" si="26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2"/>
        <v/>
      </c>
      <c r="M324" s="17"/>
      <c r="N324" s="82" t="str">
        <f t="shared" si="23"/>
        <v/>
      </c>
      <c r="O324" s="82">
        <f t="shared" si="24"/>
        <v>0</v>
      </c>
      <c r="P324" s="82" t="str">
        <f t="shared" si="25"/>
        <v/>
      </c>
      <c r="Q324" s="82" t="str">
        <f t="shared" si="26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2"/>
        <v/>
      </c>
      <c r="M325" s="17"/>
      <c r="N325" s="82" t="str">
        <f t="shared" si="23"/>
        <v/>
      </c>
      <c r="O325" s="82">
        <f t="shared" si="24"/>
        <v>0</v>
      </c>
      <c r="P325" s="82" t="str">
        <f t="shared" si="25"/>
        <v/>
      </c>
      <c r="Q325" s="82" t="str">
        <f t="shared" si="26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2"/>
        <v/>
      </c>
      <c r="M326" s="17"/>
      <c r="N326" s="82" t="str">
        <f t="shared" si="23"/>
        <v/>
      </c>
      <c r="O326" s="82">
        <f t="shared" si="24"/>
        <v>0</v>
      </c>
      <c r="P326" s="82" t="str">
        <f t="shared" si="25"/>
        <v/>
      </c>
      <c r="Q326" s="82" t="str">
        <f t="shared" si="26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2"/>
        <v/>
      </c>
      <c r="M327" s="17"/>
      <c r="N327" s="82" t="str">
        <f t="shared" si="23"/>
        <v/>
      </c>
      <c r="O327" s="82">
        <f t="shared" si="24"/>
        <v>0</v>
      </c>
      <c r="P327" s="82" t="str">
        <f t="shared" si="25"/>
        <v/>
      </c>
      <c r="Q327" s="82" t="str">
        <f t="shared" si="26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2"/>
        <v/>
      </c>
      <c r="M328" s="17"/>
      <c r="N328" s="82" t="str">
        <f t="shared" si="23"/>
        <v/>
      </c>
      <c r="O328" s="82">
        <f t="shared" si="24"/>
        <v>0</v>
      </c>
      <c r="P328" s="82" t="str">
        <f t="shared" si="25"/>
        <v/>
      </c>
      <c r="Q328" s="82" t="str">
        <f t="shared" si="26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2"/>
        <v/>
      </c>
      <c r="M329" s="17"/>
      <c r="N329" s="82" t="str">
        <f t="shared" si="23"/>
        <v/>
      </c>
      <c r="O329" s="82">
        <f t="shared" si="24"/>
        <v>0</v>
      </c>
      <c r="P329" s="82" t="str">
        <f t="shared" si="25"/>
        <v/>
      </c>
      <c r="Q329" s="82" t="str">
        <f t="shared" si="26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2"/>
        <v/>
      </c>
      <c r="M330" s="17"/>
      <c r="N330" s="82" t="str">
        <f t="shared" si="23"/>
        <v/>
      </c>
      <c r="O330" s="82">
        <f t="shared" si="24"/>
        <v>0</v>
      </c>
      <c r="P330" s="82" t="str">
        <f t="shared" si="25"/>
        <v/>
      </c>
      <c r="Q330" s="82" t="str">
        <f t="shared" si="26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2"/>
        <v/>
      </c>
      <c r="M331" s="17"/>
      <c r="N331" s="82" t="str">
        <f t="shared" si="23"/>
        <v/>
      </c>
      <c r="O331" s="82">
        <f t="shared" si="24"/>
        <v>0</v>
      </c>
      <c r="P331" s="82" t="str">
        <f t="shared" si="25"/>
        <v/>
      </c>
      <c r="Q331" s="82" t="str">
        <f t="shared" si="26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2"/>
        <v/>
      </c>
      <c r="M332" s="17"/>
      <c r="N332" s="82" t="str">
        <f t="shared" si="23"/>
        <v/>
      </c>
      <c r="O332" s="82">
        <f t="shared" si="24"/>
        <v>0</v>
      </c>
      <c r="P332" s="82" t="str">
        <f t="shared" si="25"/>
        <v/>
      </c>
      <c r="Q332" s="82" t="str">
        <f t="shared" si="26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2"/>
        <v/>
      </c>
      <c r="M333" s="17"/>
      <c r="N333" s="82" t="str">
        <f t="shared" si="23"/>
        <v/>
      </c>
      <c r="O333" s="82">
        <f t="shared" si="24"/>
        <v>0</v>
      </c>
      <c r="P333" s="82" t="str">
        <f t="shared" si="25"/>
        <v/>
      </c>
      <c r="Q333" s="82" t="str">
        <f t="shared" si="26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2"/>
        <v/>
      </c>
      <c r="M334" s="17"/>
      <c r="N334" s="82" t="str">
        <f t="shared" si="23"/>
        <v/>
      </c>
      <c r="O334" s="82">
        <f t="shared" si="24"/>
        <v>0</v>
      </c>
      <c r="P334" s="82" t="str">
        <f t="shared" si="25"/>
        <v/>
      </c>
      <c r="Q334" s="82" t="str">
        <f t="shared" si="26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2"/>
        <v/>
      </c>
      <c r="M335" s="17"/>
      <c r="N335" s="82" t="str">
        <f t="shared" si="23"/>
        <v/>
      </c>
      <c r="O335" s="82">
        <f t="shared" si="24"/>
        <v>0</v>
      </c>
      <c r="P335" s="82" t="str">
        <f t="shared" si="25"/>
        <v/>
      </c>
      <c r="Q335" s="82" t="str">
        <f t="shared" si="26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7">IF(F336&amp;H336&amp;I336&amp;J336&amp;K336="","",F336+H336+I336-J336-K336)</f>
        <v/>
      </c>
      <c r="M336" s="17"/>
      <c r="N336" s="82" t="str">
        <f t="shared" ref="N336:N399" si="28">IF($G336="E",F336,"")</f>
        <v/>
      </c>
      <c r="O336" s="82">
        <f t="shared" si="24"/>
        <v>0</v>
      </c>
      <c r="P336" s="82" t="str">
        <f t="shared" si="25"/>
        <v/>
      </c>
      <c r="Q336" s="82" t="str">
        <f t="shared" si="26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7"/>
        <v/>
      </c>
      <c r="M337" s="17"/>
      <c r="N337" s="82" t="str">
        <f t="shared" si="28"/>
        <v/>
      </c>
      <c r="O337" s="82">
        <f t="shared" ref="O337:O400" si="29">IF($G337=0%,F337,"")</f>
        <v>0</v>
      </c>
      <c r="P337" s="82" t="str">
        <f t="shared" ref="P337:P400" si="30">IF(OR($G337=8%,$G337=11%),$H337/$G337,"")</f>
        <v/>
      </c>
      <c r="Q337" s="82" t="str">
        <f t="shared" ref="Q337:Q400" si="31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7"/>
        <v/>
      </c>
      <c r="M338" s="17"/>
      <c r="N338" s="82" t="str">
        <f t="shared" si="28"/>
        <v/>
      </c>
      <c r="O338" s="82">
        <f t="shared" si="29"/>
        <v>0</v>
      </c>
      <c r="P338" s="82" t="str">
        <f t="shared" si="30"/>
        <v/>
      </c>
      <c r="Q338" s="82" t="str">
        <f t="shared" si="31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7"/>
        <v/>
      </c>
      <c r="M339" s="17"/>
      <c r="N339" s="82" t="str">
        <f t="shared" si="28"/>
        <v/>
      </c>
      <c r="O339" s="82">
        <f t="shared" si="29"/>
        <v>0</v>
      </c>
      <c r="P339" s="82" t="str">
        <f t="shared" si="30"/>
        <v/>
      </c>
      <c r="Q339" s="82" t="str">
        <f t="shared" si="31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7"/>
        <v/>
      </c>
      <c r="M340" s="17"/>
      <c r="N340" s="82" t="str">
        <f t="shared" si="28"/>
        <v/>
      </c>
      <c r="O340" s="82">
        <f t="shared" si="29"/>
        <v>0</v>
      </c>
      <c r="P340" s="82" t="str">
        <f t="shared" si="30"/>
        <v/>
      </c>
      <c r="Q340" s="82" t="str">
        <f t="shared" si="31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7"/>
        <v/>
      </c>
      <c r="M341" s="17"/>
      <c r="N341" s="82" t="str">
        <f t="shared" si="28"/>
        <v/>
      </c>
      <c r="O341" s="82">
        <f t="shared" si="29"/>
        <v>0</v>
      </c>
      <c r="P341" s="82" t="str">
        <f t="shared" si="30"/>
        <v/>
      </c>
      <c r="Q341" s="82" t="str">
        <f t="shared" si="31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7"/>
        <v/>
      </c>
      <c r="M342" s="17"/>
      <c r="N342" s="82" t="str">
        <f t="shared" si="28"/>
        <v/>
      </c>
      <c r="O342" s="82">
        <f t="shared" si="29"/>
        <v>0</v>
      </c>
      <c r="P342" s="82" t="str">
        <f t="shared" si="30"/>
        <v/>
      </c>
      <c r="Q342" s="82" t="str">
        <f t="shared" si="31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7"/>
        <v/>
      </c>
      <c r="M343" s="17"/>
      <c r="N343" s="82" t="str">
        <f t="shared" si="28"/>
        <v/>
      </c>
      <c r="O343" s="82">
        <f t="shared" si="29"/>
        <v>0</v>
      </c>
      <c r="P343" s="82" t="str">
        <f t="shared" si="30"/>
        <v/>
      </c>
      <c r="Q343" s="82" t="str">
        <f t="shared" si="31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7"/>
        <v/>
      </c>
      <c r="M344" s="17"/>
      <c r="N344" s="82" t="str">
        <f t="shared" si="28"/>
        <v/>
      </c>
      <c r="O344" s="82">
        <f t="shared" si="29"/>
        <v>0</v>
      </c>
      <c r="P344" s="82" t="str">
        <f t="shared" si="30"/>
        <v/>
      </c>
      <c r="Q344" s="82" t="str">
        <f t="shared" si="31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7"/>
        <v/>
      </c>
      <c r="M345" s="17"/>
      <c r="N345" s="82" t="str">
        <f t="shared" si="28"/>
        <v/>
      </c>
      <c r="O345" s="82">
        <f t="shared" si="29"/>
        <v>0</v>
      </c>
      <c r="P345" s="82" t="str">
        <f t="shared" si="30"/>
        <v/>
      </c>
      <c r="Q345" s="82" t="str">
        <f t="shared" si="31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7"/>
        <v/>
      </c>
      <c r="M346" s="17"/>
      <c r="N346" s="82" t="str">
        <f t="shared" si="28"/>
        <v/>
      </c>
      <c r="O346" s="82">
        <f t="shared" si="29"/>
        <v>0</v>
      </c>
      <c r="P346" s="82" t="str">
        <f t="shared" si="30"/>
        <v/>
      </c>
      <c r="Q346" s="82" t="str">
        <f t="shared" si="31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7"/>
        <v/>
      </c>
      <c r="M347" s="17"/>
      <c r="N347" s="82" t="str">
        <f t="shared" si="28"/>
        <v/>
      </c>
      <c r="O347" s="82">
        <f t="shared" si="29"/>
        <v>0</v>
      </c>
      <c r="P347" s="82" t="str">
        <f t="shared" si="30"/>
        <v/>
      </c>
      <c r="Q347" s="82" t="str">
        <f t="shared" si="31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7"/>
        <v/>
      </c>
      <c r="M348" s="17"/>
      <c r="N348" s="82" t="str">
        <f t="shared" si="28"/>
        <v/>
      </c>
      <c r="O348" s="82">
        <f t="shared" si="29"/>
        <v>0</v>
      </c>
      <c r="P348" s="82" t="str">
        <f t="shared" si="30"/>
        <v/>
      </c>
      <c r="Q348" s="82" t="str">
        <f t="shared" si="31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7"/>
        <v/>
      </c>
      <c r="M349" s="17"/>
      <c r="N349" s="82" t="str">
        <f t="shared" si="28"/>
        <v/>
      </c>
      <c r="O349" s="82">
        <f t="shared" si="29"/>
        <v>0</v>
      </c>
      <c r="P349" s="82" t="str">
        <f t="shared" si="30"/>
        <v/>
      </c>
      <c r="Q349" s="82" t="str">
        <f t="shared" si="31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7"/>
        <v/>
      </c>
      <c r="M350" s="17"/>
      <c r="N350" s="82" t="str">
        <f t="shared" si="28"/>
        <v/>
      </c>
      <c r="O350" s="82">
        <f t="shared" si="29"/>
        <v>0</v>
      </c>
      <c r="P350" s="82" t="str">
        <f t="shared" si="30"/>
        <v/>
      </c>
      <c r="Q350" s="82" t="str">
        <f t="shared" si="31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7"/>
        <v/>
      </c>
      <c r="M351" s="17"/>
      <c r="N351" s="82" t="str">
        <f t="shared" si="28"/>
        <v/>
      </c>
      <c r="O351" s="82">
        <f t="shared" si="29"/>
        <v>0</v>
      </c>
      <c r="P351" s="82" t="str">
        <f t="shared" si="30"/>
        <v/>
      </c>
      <c r="Q351" s="82" t="str">
        <f t="shared" si="31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7"/>
        <v/>
      </c>
      <c r="M352" s="17"/>
      <c r="N352" s="82" t="str">
        <f t="shared" si="28"/>
        <v/>
      </c>
      <c r="O352" s="82">
        <f t="shared" si="29"/>
        <v>0</v>
      </c>
      <c r="P352" s="82" t="str">
        <f t="shared" si="30"/>
        <v/>
      </c>
      <c r="Q352" s="82" t="str">
        <f t="shared" si="31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7"/>
        <v/>
      </c>
      <c r="M353" s="17"/>
      <c r="N353" s="82" t="str">
        <f t="shared" si="28"/>
        <v/>
      </c>
      <c r="O353" s="82">
        <f t="shared" si="29"/>
        <v>0</v>
      </c>
      <c r="P353" s="82" t="str">
        <f t="shared" si="30"/>
        <v/>
      </c>
      <c r="Q353" s="82" t="str">
        <f t="shared" si="31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7"/>
        <v/>
      </c>
      <c r="M354" s="17"/>
      <c r="N354" s="82" t="str">
        <f t="shared" si="28"/>
        <v/>
      </c>
      <c r="O354" s="82">
        <f t="shared" si="29"/>
        <v>0</v>
      </c>
      <c r="P354" s="82" t="str">
        <f t="shared" si="30"/>
        <v/>
      </c>
      <c r="Q354" s="82" t="str">
        <f t="shared" si="31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7"/>
        <v/>
      </c>
      <c r="M355" s="17"/>
      <c r="N355" s="82" t="str">
        <f t="shared" si="28"/>
        <v/>
      </c>
      <c r="O355" s="82">
        <f t="shared" si="29"/>
        <v>0</v>
      </c>
      <c r="P355" s="82" t="str">
        <f t="shared" si="30"/>
        <v/>
      </c>
      <c r="Q355" s="82" t="str">
        <f t="shared" si="31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7"/>
        <v/>
      </c>
      <c r="M356" s="17"/>
      <c r="N356" s="82" t="str">
        <f t="shared" si="28"/>
        <v/>
      </c>
      <c r="O356" s="82">
        <f t="shared" si="29"/>
        <v>0</v>
      </c>
      <c r="P356" s="82" t="str">
        <f t="shared" si="30"/>
        <v/>
      </c>
      <c r="Q356" s="82" t="str">
        <f t="shared" si="31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7"/>
        <v/>
      </c>
      <c r="M357" s="17"/>
      <c r="N357" s="82" t="str">
        <f t="shared" si="28"/>
        <v/>
      </c>
      <c r="O357" s="82">
        <f t="shared" si="29"/>
        <v>0</v>
      </c>
      <c r="P357" s="82" t="str">
        <f t="shared" si="30"/>
        <v/>
      </c>
      <c r="Q357" s="82" t="str">
        <f t="shared" si="31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7"/>
        <v/>
      </c>
      <c r="M358" s="17"/>
      <c r="N358" s="82" t="str">
        <f t="shared" si="28"/>
        <v/>
      </c>
      <c r="O358" s="82">
        <f t="shared" si="29"/>
        <v>0</v>
      </c>
      <c r="P358" s="82" t="str">
        <f t="shared" si="30"/>
        <v/>
      </c>
      <c r="Q358" s="82" t="str">
        <f t="shared" si="31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7"/>
        <v/>
      </c>
      <c r="M359" s="17"/>
      <c r="N359" s="82" t="str">
        <f t="shared" si="28"/>
        <v/>
      </c>
      <c r="O359" s="82">
        <f t="shared" si="29"/>
        <v>0</v>
      </c>
      <c r="P359" s="82" t="str">
        <f t="shared" si="30"/>
        <v/>
      </c>
      <c r="Q359" s="82" t="str">
        <f t="shared" si="31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7"/>
        <v/>
      </c>
      <c r="M360" s="17"/>
      <c r="N360" s="82" t="str">
        <f t="shared" si="28"/>
        <v/>
      </c>
      <c r="O360" s="82">
        <f t="shared" si="29"/>
        <v>0</v>
      </c>
      <c r="P360" s="82" t="str">
        <f t="shared" si="30"/>
        <v/>
      </c>
      <c r="Q360" s="82" t="str">
        <f t="shared" si="31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7"/>
        <v/>
      </c>
      <c r="M361" s="17"/>
      <c r="N361" s="82" t="str">
        <f t="shared" si="28"/>
        <v/>
      </c>
      <c r="O361" s="82">
        <f t="shared" si="29"/>
        <v>0</v>
      </c>
      <c r="P361" s="82" t="str">
        <f t="shared" si="30"/>
        <v/>
      </c>
      <c r="Q361" s="82" t="str">
        <f t="shared" si="31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7"/>
        <v/>
      </c>
      <c r="M362" s="17"/>
      <c r="N362" s="82" t="str">
        <f t="shared" si="28"/>
        <v/>
      </c>
      <c r="O362" s="82">
        <f t="shared" si="29"/>
        <v>0</v>
      </c>
      <c r="P362" s="82" t="str">
        <f t="shared" si="30"/>
        <v/>
      </c>
      <c r="Q362" s="82" t="str">
        <f t="shared" si="31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7"/>
        <v/>
      </c>
      <c r="M363" s="17"/>
      <c r="N363" s="82" t="str">
        <f t="shared" si="28"/>
        <v/>
      </c>
      <c r="O363" s="82">
        <f t="shared" si="29"/>
        <v>0</v>
      </c>
      <c r="P363" s="82" t="str">
        <f t="shared" si="30"/>
        <v/>
      </c>
      <c r="Q363" s="82" t="str">
        <f t="shared" si="31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7"/>
        <v/>
      </c>
      <c r="M364" s="17"/>
      <c r="N364" s="82" t="str">
        <f t="shared" si="28"/>
        <v/>
      </c>
      <c r="O364" s="82">
        <f t="shared" si="29"/>
        <v>0</v>
      </c>
      <c r="P364" s="82" t="str">
        <f t="shared" si="30"/>
        <v/>
      </c>
      <c r="Q364" s="82" t="str">
        <f t="shared" si="31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7"/>
        <v/>
      </c>
      <c r="M365" s="17"/>
      <c r="N365" s="82" t="str">
        <f t="shared" si="28"/>
        <v/>
      </c>
      <c r="O365" s="82">
        <f t="shared" si="29"/>
        <v>0</v>
      </c>
      <c r="P365" s="82" t="str">
        <f t="shared" si="30"/>
        <v/>
      </c>
      <c r="Q365" s="82" t="str">
        <f t="shared" si="31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7"/>
        <v/>
      </c>
      <c r="M366" s="17"/>
      <c r="N366" s="82" t="str">
        <f t="shared" si="28"/>
        <v/>
      </c>
      <c r="O366" s="82">
        <f t="shared" si="29"/>
        <v>0</v>
      </c>
      <c r="P366" s="82" t="str">
        <f t="shared" si="30"/>
        <v/>
      </c>
      <c r="Q366" s="82" t="str">
        <f t="shared" si="31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7"/>
        <v/>
      </c>
      <c r="M367" s="17"/>
      <c r="N367" s="82" t="str">
        <f t="shared" si="28"/>
        <v/>
      </c>
      <c r="O367" s="82">
        <f t="shared" si="29"/>
        <v>0</v>
      </c>
      <c r="P367" s="82" t="str">
        <f t="shared" si="30"/>
        <v/>
      </c>
      <c r="Q367" s="82" t="str">
        <f t="shared" si="31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7"/>
        <v/>
      </c>
      <c r="M368" s="17"/>
      <c r="N368" s="82" t="str">
        <f t="shared" si="28"/>
        <v/>
      </c>
      <c r="O368" s="82">
        <f t="shared" si="29"/>
        <v>0</v>
      </c>
      <c r="P368" s="82" t="str">
        <f t="shared" si="30"/>
        <v/>
      </c>
      <c r="Q368" s="82" t="str">
        <f t="shared" si="31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7"/>
        <v/>
      </c>
      <c r="M369" s="17"/>
      <c r="N369" s="82" t="str">
        <f t="shared" si="28"/>
        <v/>
      </c>
      <c r="O369" s="82">
        <f t="shared" si="29"/>
        <v>0</v>
      </c>
      <c r="P369" s="82" t="str">
        <f t="shared" si="30"/>
        <v/>
      </c>
      <c r="Q369" s="82" t="str">
        <f t="shared" si="31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7"/>
        <v/>
      </c>
      <c r="M370" s="17"/>
      <c r="N370" s="82" t="str">
        <f t="shared" si="28"/>
        <v/>
      </c>
      <c r="O370" s="82">
        <f t="shared" si="29"/>
        <v>0</v>
      </c>
      <c r="P370" s="82" t="str">
        <f t="shared" si="30"/>
        <v/>
      </c>
      <c r="Q370" s="82" t="str">
        <f t="shared" si="31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7"/>
        <v/>
      </c>
      <c r="M371" s="17"/>
      <c r="N371" s="82" t="str">
        <f t="shared" si="28"/>
        <v/>
      </c>
      <c r="O371" s="82">
        <f t="shared" si="29"/>
        <v>0</v>
      </c>
      <c r="P371" s="82" t="str">
        <f t="shared" si="30"/>
        <v/>
      </c>
      <c r="Q371" s="82" t="str">
        <f t="shared" si="31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7"/>
        <v/>
      </c>
      <c r="M372" s="17"/>
      <c r="N372" s="82" t="str">
        <f t="shared" si="28"/>
        <v/>
      </c>
      <c r="O372" s="82">
        <f t="shared" si="29"/>
        <v>0</v>
      </c>
      <c r="P372" s="82" t="str">
        <f t="shared" si="30"/>
        <v/>
      </c>
      <c r="Q372" s="82" t="str">
        <f t="shared" si="31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7"/>
        <v/>
      </c>
      <c r="M373" s="17"/>
      <c r="N373" s="82" t="str">
        <f t="shared" si="28"/>
        <v/>
      </c>
      <c r="O373" s="82">
        <f t="shared" si="29"/>
        <v>0</v>
      </c>
      <c r="P373" s="82" t="str">
        <f t="shared" si="30"/>
        <v/>
      </c>
      <c r="Q373" s="82" t="str">
        <f t="shared" si="31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7"/>
        <v/>
      </c>
      <c r="M374" s="17"/>
      <c r="N374" s="82" t="str">
        <f t="shared" si="28"/>
        <v/>
      </c>
      <c r="O374" s="82">
        <f t="shared" si="29"/>
        <v>0</v>
      </c>
      <c r="P374" s="82" t="str">
        <f t="shared" si="30"/>
        <v/>
      </c>
      <c r="Q374" s="82" t="str">
        <f t="shared" si="31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7"/>
        <v/>
      </c>
      <c r="M375" s="17"/>
      <c r="N375" s="82" t="str">
        <f t="shared" si="28"/>
        <v/>
      </c>
      <c r="O375" s="82">
        <f t="shared" si="29"/>
        <v>0</v>
      </c>
      <c r="P375" s="82" t="str">
        <f t="shared" si="30"/>
        <v/>
      </c>
      <c r="Q375" s="82" t="str">
        <f t="shared" si="31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7"/>
        <v/>
      </c>
      <c r="M376" s="17"/>
      <c r="N376" s="82" t="str">
        <f t="shared" si="28"/>
        <v/>
      </c>
      <c r="O376" s="82">
        <f t="shared" si="29"/>
        <v>0</v>
      </c>
      <c r="P376" s="82" t="str">
        <f t="shared" si="30"/>
        <v/>
      </c>
      <c r="Q376" s="82" t="str">
        <f t="shared" si="31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7"/>
        <v/>
      </c>
      <c r="M377" s="17"/>
      <c r="N377" s="82" t="str">
        <f t="shared" si="28"/>
        <v/>
      </c>
      <c r="O377" s="82">
        <f t="shared" si="29"/>
        <v>0</v>
      </c>
      <c r="P377" s="82" t="str">
        <f t="shared" si="30"/>
        <v/>
      </c>
      <c r="Q377" s="82" t="str">
        <f t="shared" si="31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7"/>
        <v/>
      </c>
      <c r="M378" s="17"/>
      <c r="N378" s="82" t="str">
        <f t="shared" si="28"/>
        <v/>
      </c>
      <c r="O378" s="82">
        <f t="shared" si="29"/>
        <v>0</v>
      </c>
      <c r="P378" s="82" t="str">
        <f t="shared" si="30"/>
        <v/>
      </c>
      <c r="Q378" s="82" t="str">
        <f t="shared" si="31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7"/>
        <v/>
      </c>
      <c r="M379" s="17"/>
      <c r="N379" s="82" t="str">
        <f t="shared" si="28"/>
        <v/>
      </c>
      <c r="O379" s="82">
        <f t="shared" si="29"/>
        <v>0</v>
      </c>
      <c r="P379" s="82" t="str">
        <f t="shared" si="30"/>
        <v/>
      </c>
      <c r="Q379" s="82" t="str">
        <f t="shared" si="31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7"/>
        <v/>
      </c>
      <c r="M380" s="17"/>
      <c r="N380" s="82" t="str">
        <f t="shared" si="28"/>
        <v/>
      </c>
      <c r="O380" s="82">
        <f t="shared" si="29"/>
        <v>0</v>
      </c>
      <c r="P380" s="82" t="str">
        <f t="shared" si="30"/>
        <v/>
      </c>
      <c r="Q380" s="82" t="str">
        <f t="shared" si="31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7"/>
        <v/>
      </c>
      <c r="M381" s="17"/>
      <c r="N381" s="82" t="str">
        <f t="shared" si="28"/>
        <v/>
      </c>
      <c r="O381" s="82">
        <f t="shared" si="29"/>
        <v>0</v>
      </c>
      <c r="P381" s="82" t="str">
        <f t="shared" si="30"/>
        <v/>
      </c>
      <c r="Q381" s="82" t="str">
        <f t="shared" si="31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7"/>
        <v/>
      </c>
      <c r="M382" s="17"/>
      <c r="N382" s="82" t="str">
        <f t="shared" si="28"/>
        <v/>
      </c>
      <c r="O382" s="82">
        <f t="shared" si="29"/>
        <v>0</v>
      </c>
      <c r="P382" s="82" t="str">
        <f t="shared" si="30"/>
        <v/>
      </c>
      <c r="Q382" s="82" t="str">
        <f t="shared" si="31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7"/>
        <v/>
      </c>
      <c r="M383" s="17"/>
      <c r="N383" s="82" t="str">
        <f t="shared" si="28"/>
        <v/>
      </c>
      <c r="O383" s="82">
        <f t="shared" si="29"/>
        <v>0</v>
      </c>
      <c r="P383" s="82" t="str">
        <f t="shared" si="30"/>
        <v/>
      </c>
      <c r="Q383" s="82" t="str">
        <f t="shared" si="31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7"/>
        <v/>
      </c>
      <c r="M384" s="17"/>
      <c r="N384" s="82" t="str">
        <f t="shared" si="28"/>
        <v/>
      </c>
      <c r="O384" s="82">
        <f t="shared" si="29"/>
        <v>0</v>
      </c>
      <c r="P384" s="82" t="str">
        <f t="shared" si="30"/>
        <v/>
      </c>
      <c r="Q384" s="82" t="str">
        <f t="shared" si="31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7"/>
        <v/>
      </c>
      <c r="M385" s="17"/>
      <c r="N385" s="82" t="str">
        <f t="shared" si="28"/>
        <v/>
      </c>
      <c r="O385" s="82">
        <f t="shared" si="29"/>
        <v>0</v>
      </c>
      <c r="P385" s="82" t="str">
        <f t="shared" si="30"/>
        <v/>
      </c>
      <c r="Q385" s="82" t="str">
        <f t="shared" si="31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7"/>
        <v/>
      </c>
      <c r="M386" s="17"/>
      <c r="N386" s="82" t="str">
        <f t="shared" si="28"/>
        <v/>
      </c>
      <c r="O386" s="82">
        <f t="shared" si="29"/>
        <v>0</v>
      </c>
      <c r="P386" s="82" t="str">
        <f t="shared" si="30"/>
        <v/>
      </c>
      <c r="Q386" s="82" t="str">
        <f t="shared" si="31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7"/>
        <v/>
      </c>
      <c r="M387" s="17"/>
      <c r="N387" s="82" t="str">
        <f t="shared" si="28"/>
        <v/>
      </c>
      <c r="O387" s="82">
        <f t="shared" si="29"/>
        <v>0</v>
      </c>
      <c r="P387" s="82" t="str">
        <f t="shared" si="30"/>
        <v/>
      </c>
      <c r="Q387" s="82" t="str">
        <f t="shared" si="31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7"/>
        <v/>
      </c>
      <c r="M388" s="17"/>
      <c r="N388" s="82" t="str">
        <f t="shared" si="28"/>
        <v/>
      </c>
      <c r="O388" s="82">
        <f t="shared" si="29"/>
        <v>0</v>
      </c>
      <c r="P388" s="82" t="str">
        <f t="shared" si="30"/>
        <v/>
      </c>
      <c r="Q388" s="82" t="str">
        <f t="shared" si="31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7"/>
        <v/>
      </c>
      <c r="M389" s="17"/>
      <c r="N389" s="82" t="str">
        <f t="shared" si="28"/>
        <v/>
      </c>
      <c r="O389" s="82">
        <f t="shared" si="29"/>
        <v>0</v>
      </c>
      <c r="P389" s="82" t="str">
        <f t="shared" si="30"/>
        <v/>
      </c>
      <c r="Q389" s="82" t="str">
        <f t="shared" si="31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7"/>
        <v/>
      </c>
      <c r="M390" s="17"/>
      <c r="N390" s="82" t="str">
        <f t="shared" si="28"/>
        <v/>
      </c>
      <c r="O390" s="82">
        <f t="shared" si="29"/>
        <v>0</v>
      </c>
      <c r="P390" s="82" t="str">
        <f t="shared" si="30"/>
        <v/>
      </c>
      <c r="Q390" s="82" t="str">
        <f t="shared" si="31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7"/>
        <v/>
      </c>
      <c r="M391" s="17"/>
      <c r="N391" s="82" t="str">
        <f t="shared" si="28"/>
        <v/>
      </c>
      <c r="O391" s="82">
        <f t="shared" si="29"/>
        <v>0</v>
      </c>
      <c r="P391" s="82" t="str">
        <f t="shared" si="30"/>
        <v/>
      </c>
      <c r="Q391" s="82" t="str">
        <f t="shared" si="31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7"/>
        <v/>
      </c>
      <c r="M392" s="17"/>
      <c r="N392" s="82" t="str">
        <f t="shared" si="28"/>
        <v/>
      </c>
      <c r="O392" s="82">
        <f t="shared" si="29"/>
        <v>0</v>
      </c>
      <c r="P392" s="82" t="str">
        <f t="shared" si="30"/>
        <v/>
      </c>
      <c r="Q392" s="82" t="str">
        <f t="shared" si="31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7"/>
        <v/>
      </c>
      <c r="M393" s="17"/>
      <c r="N393" s="82" t="str">
        <f t="shared" si="28"/>
        <v/>
      </c>
      <c r="O393" s="82">
        <f t="shared" si="29"/>
        <v>0</v>
      </c>
      <c r="P393" s="82" t="str">
        <f t="shared" si="30"/>
        <v/>
      </c>
      <c r="Q393" s="82" t="str">
        <f t="shared" si="31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7"/>
        <v/>
      </c>
      <c r="M394" s="17"/>
      <c r="N394" s="82" t="str">
        <f t="shared" si="28"/>
        <v/>
      </c>
      <c r="O394" s="82">
        <f t="shared" si="29"/>
        <v>0</v>
      </c>
      <c r="P394" s="82" t="str">
        <f t="shared" si="30"/>
        <v/>
      </c>
      <c r="Q394" s="82" t="str">
        <f t="shared" si="31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7"/>
        <v/>
      </c>
      <c r="M395" s="17"/>
      <c r="N395" s="82" t="str">
        <f t="shared" si="28"/>
        <v/>
      </c>
      <c r="O395" s="82">
        <f t="shared" si="29"/>
        <v>0</v>
      </c>
      <c r="P395" s="82" t="str">
        <f t="shared" si="30"/>
        <v/>
      </c>
      <c r="Q395" s="82" t="str">
        <f t="shared" si="31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7"/>
        <v/>
      </c>
      <c r="M396" s="17"/>
      <c r="N396" s="82" t="str">
        <f t="shared" si="28"/>
        <v/>
      </c>
      <c r="O396" s="82">
        <f t="shared" si="29"/>
        <v>0</v>
      </c>
      <c r="P396" s="82" t="str">
        <f t="shared" si="30"/>
        <v/>
      </c>
      <c r="Q396" s="82" t="str">
        <f t="shared" si="31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7"/>
        <v/>
      </c>
      <c r="M397" s="17"/>
      <c r="N397" s="82" t="str">
        <f t="shared" si="28"/>
        <v/>
      </c>
      <c r="O397" s="82">
        <f t="shared" si="29"/>
        <v>0</v>
      </c>
      <c r="P397" s="82" t="str">
        <f t="shared" si="30"/>
        <v/>
      </c>
      <c r="Q397" s="82" t="str">
        <f t="shared" si="31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7"/>
        <v/>
      </c>
      <c r="M398" s="17"/>
      <c r="N398" s="82" t="str">
        <f t="shared" si="28"/>
        <v/>
      </c>
      <c r="O398" s="82">
        <f t="shared" si="29"/>
        <v>0</v>
      </c>
      <c r="P398" s="82" t="str">
        <f t="shared" si="30"/>
        <v/>
      </c>
      <c r="Q398" s="82" t="str">
        <f t="shared" si="31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7"/>
        <v/>
      </c>
      <c r="M399" s="17"/>
      <c r="N399" s="82" t="str">
        <f t="shared" si="28"/>
        <v/>
      </c>
      <c r="O399" s="82">
        <f t="shared" si="29"/>
        <v>0</v>
      </c>
      <c r="P399" s="82" t="str">
        <f t="shared" si="30"/>
        <v/>
      </c>
      <c r="Q399" s="82" t="str">
        <f t="shared" si="31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2">IF(F400&amp;H400&amp;I400&amp;J400&amp;K400="","",F400+H400+I400-J400-K400)</f>
        <v/>
      </c>
      <c r="M400" s="17"/>
      <c r="N400" s="82" t="str">
        <f t="shared" ref="N400:N463" si="33">IF($G400="E",F400,"")</f>
        <v/>
      </c>
      <c r="O400" s="82">
        <f t="shared" si="29"/>
        <v>0</v>
      </c>
      <c r="P400" s="82" t="str">
        <f t="shared" si="30"/>
        <v/>
      </c>
      <c r="Q400" s="82" t="str">
        <f t="shared" si="31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2"/>
        <v/>
      </c>
      <c r="M401" s="17"/>
      <c r="N401" s="82" t="str">
        <f t="shared" si="33"/>
        <v/>
      </c>
      <c r="O401" s="82">
        <f t="shared" ref="O401:O464" si="34">IF($G401=0%,F401,"")</f>
        <v>0</v>
      </c>
      <c r="P401" s="82" t="str">
        <f t="shared" ref="P401:P464" si="35">IF(OR($G401=8%,$G401=11%),$H401/$G401,"")</f>
        <v/>
      </c>
      <c r="Q401" s="82" t="str">
        <f t="shared" ref="Q401:Q464" si="36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2"/>
        <v/>
      </c>
      <c r="M402" s="17"/>
      <c r="N402" s="82" t="str">
        <f t="shared" si="33"/>
        <v/>
      </c>
      <c r="O402" s="82">
        <f t="shared" si="34"/>
        <v>0</v>
      </c>
      <c r="P402" s="82" t="str">
        <f t="shared" si="35"/>
        <v/>
      </c>
      <c r="Q402" s="82" t="str">
        <f t="shared" si="36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2"/>
        <v/>
      </c>
      <c r="M403" s="17"/>
      <c r="N403" s="82" t="str">
        <f t="shared" si="33"/>
        <v/>
      </c>
      <c r="O403" s="82">
        <f t="shared" si="34"/>
        <v>0</v>
      </c>
      <c r="P403" s="82" t="str">
        <f t="shared" si="35"/>
        <v/>
      </c>
      <c r="Q403" s="82" t="str">
        <f t="shared" si="36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2"/>
        <v/>
      </c>
      <c r="M404" s="17"/>
      <c r="N404" s="82" t="str">
        <f t="shared" si="33"/>
        <v/>
      </c>
      <c r="O404" s="82">
        <f t="shared" si="34"/>
        <v>0</v>
      </c>
      <c r="P404" s="82" t="str">
        <f t="shared" si="35"/>
        <v/>
      </c>
      <c r="Q404" s="82" t="str">
        <f t="shared" si="36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2"/>
        <v/>
      </c>
      <c r="M405" s="17"/>
      <c r="N405" s="82" t="str">
        <f t="shared" si="33"/>
        <v/>
      </c>
      <c r="O405" s="82">
        <f t="shared" si="34"/>
        <v>0</v>
      </c>
      <c r="P405" s="82" t="str">
        <f t="shared" si="35"/>
        <v/>
      </c>
      <c r="Q405" s="82" t="str">
        <f t="shared" si="36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2"/>
        <v/>
      </c>
      <c r="M406" s="17"/>
      <c r="N406" s="82" t="str">
        <f t="shared" si="33"/>
        <v/>
      </c>
      <c r="O406" s="82">
        <f t="shared" si="34"/>
        <v>0</v>
      </c>
      <c r="P406" s="82" t="str">
        <f t="shared" si="35"/>
        <v/>
      </c>
      <c r="Q406" s="82" t="str">
        <f t="shared" si="36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2"/>
        <v/>
      </c>
      <c r="M407" s="17"/>
      <c r="N407" s="82" t="str">
        <f t="shared" si="33"/>
        <v/>
      </c>
      <c r="O407" s="82">
        <f t="shared" si="34"/>
        <v>0</v>
      </c>
      <c r="P407" s="82" t="str">
        <f t="shared" si="35"/>
        <v/>
      </c>
      <c r="Q407" s="82" t="str">
        <f t="shared" si="36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2"/>
        <v/>
      </c>
      <c r="M408" s="17"/>
      <c r="N408" s="82" t="str">
        <f t="shared" si="33"/>
        <v/>
      </c>
      <c r="O408" s="82">
        <f t="shared" si="34"/>
        <v>0</v>
      </c>
      <c r="P408" s="82" t="str">
        <f t="shared" si="35"/>
        <v/>
      </c>
      <c r="Q408" s="82" t="str">
        <f t="shared" si="36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2"/>
        <v/>
      </c>
      <c r="M409" s="17"/>
      <c r="N409" s="82" t="str">
        <f t="shared" si="33"/>
        <v/>
      </c>
      <c r="O409" s="82">
        <f t="shared" si="34"/>
        <v>0</v>
      </c>
      <c r="P409" s="82" t="str">
        <f t="shared" si="35"/>
        <v/>
      </c>
      <c r="Q409" s="82" t="str">
        <f t="shared" si="36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2"/>
        <v/>
      </c>
      <c r="M410" s="17"/>
      <c r="N410" s="82" t="str">
        <f t="shared" si="33"/>
        <v/>
      </c>
      <c r="O410" s="82">
        <f t="shared" si="34"/>
        <v>0</v>
      </c>
      <c r="P410" s="82" t="str">
        <f t="shared" si="35"/>
        <v/>
      </c>
      <c r="Q410" s="82" t="str">
        <f t="shared" si="36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2"/>
        <v/>
      </c>
      <c r="M411" s="17"/>
      <c r="N411" s="82" t="str">
        <f t="shared" si="33"/>
        <v/>
      </c>
      <c r="O411" s="82">
        <f t="shared" si="34"/>
        <v>0</v>
      </c>
      <c r="P411" s="82" t="str">
        <f t="shared" si="35"/>
        <v/>
      </c>
      <c r="Q411" s="82" t="str">
        <f t="shared" si="36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2"/>
        <v/>
      </c>
      <c r="M412" s="17"/>
      <c r="N412" s="82" t="str">
        <f t="shared" si="33"/>
        <v/>
      </c>
      <c r="O412" s="82">
        <f t="shared" si="34"/>
        <v>0</v>
      </c>
      <c r="P412" s="82" t="str">
        <f t="shared" si="35"/>
        <v/>
      </c>
      <c r="Q412" s="82" t="str">
        <f t="shared" si="36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2"/>
        <v/>
      </c>
      <c r="M413" s="17"/>
      <c r="N413" s="82" t="str">
        <f t="shared" si="33"/>
        <v/>
      </c>
      <c r="O413" s="82">
        <f t="shared" si="34"/>
        <v>0</v>
      </c>
      <c r="P413" s="82" t="str">
        <f t="shared" si="35"/>
        <v/>
      </c>
      <c r="Q413" s="82" t="str">
        <f t="shared" si="36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2"/>
        <v/>
      </c>
      <c r="M414" s="17"/>
      <c r="N414" s="82" t="str">
        <f t="shared" si="33"/>
        <v/>
      </c>
      <c r="O414" s="82">
        <f t="shared" si="34"/>
        <v>0</v>
      </c>
      <c r="P414" s="82" t="str">
        <f t="shared" si="35"/>
        <v/>
      </c>
      <c r="Q414" s="82" t="str">
        <f t="shared" si="36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2"/>
        <v/>
      </c>
      <c r="M415" s="17"/>
      <c r="N415" s="82" t="str">
        <f t="shared" si="33"/>
        <v/>
      </c>
      <c r="O415" s="82">
        <f t="shared" si="34"/>
        <v>0</v>
      </c>
      <c r="P415" s="82" t="str">
        <f t="shared" si="35"/>
        <v/>
      </c>
      <c r="Q415" s="82" t="str">
        <f t="shared" si="36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2"/>
        <v/>
      </c>
      <c r="M416" s="17"/>
      <c r="N416" s="82" t="str">
        <f t="shared" si="33"/>
        <v/>
      </c>
      <c r="O416" s="82">
        <f t="shared" si="34"/>
        <v>0</v>
      </c>
      <c r="P416" s="82" t="str">
        <f t="shared" si="35"/>
        <v/>
      </c>
      <c r="Q416" s="82" t="str">
        <f t="shared" si="36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2"/>
        <v/>
      </c>
      <c r="M417" s="17"/>
      <c r="N417" s="82" t="str">
        <f t="shared" si="33"/>
        <v/>
      </c>
      <c r="O417" s="82">
        <f t="shared" si="34"/>
        <v>0</v>
      </c>
      <c r="P417" s="82" t="str">
        <f t="shared" si="35"/>
        <v/>
      </c>
      <c r="Q417" s="82" t="str">
        <f t="shared" si="36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2"/>
        <v/>
      </c>
      <c r="M418" s="17"/>
      <c r="N418" s="82" t="str">
        <f t="shared" si="33"/>
        <v/>
      </c>
      <c r="O418" s="82">
        <f t="shared" si="34"/>
        <v>0</v>
      </c>
      <c r="P418" s="82" t="str">
        <f t="shared" si="35"/>
        <v/>
      </c>
      <c r="Q418" s="82" t="str">
        <f t="shared" si="36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2"/>
        <v/>
      </c>
      <c r="M419" s="17"/>
      <c r="N419" s="82" t="str">
        <f t="shared" si="33"/>
        <v/>
      </c>
      <c r="O419" s="82">
        <f t="shared" si="34"/>
        <v>0</v>
      </c>
      <c r="P419" s="82" t="str">
        <f t="shared" si="35"/>
        <v/>
      </c>
      <c r="Q419" s="82" t="str">
        <f t="shared" si="36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2"/>
        <v/>
      </c>
      <c r="M420" s="17"/>
      <c r="N420" s="82" t="str">
        <f t="shared" si="33"/>
        <v/>
      </c>
      <c r="O420" s="82">
        <f t="shared" si="34"/>
        <v>0</v>
      </c>
      <c r="P420" s="82" t="str">
        <f t="shared" si="35"/>
        <v/>
      </c>
      <c r="Q420" s="82" t="str">
        <f t="shared" si="36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2"/>
        <v/>
      </c>
      <c r="M421" s="17"/>
      <c r="N421" s="82" t="str">
        <f t="shared" si="33"/>
        <v/>
      </c>
      <c r="O421" s="82">
        <f t="shared" si="34"/>
        <v>0</v>
      </c>
      <c r="P421" s="82" t="str">
        <f t="shared" si="35"/>
        <v/>
      </c>
      <c r="Q421" s="82" t="str">
        <f t="shared" si="36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2"/>
        <v/>
      </c>
      <c r="M422" s="17"/>
      <c r="N422" s="82" t="str">
        <f t="shared" si="33"/>
        <v/>
      </c>
      <c r="O422" s="82">
        <f t="shared" si="34"/>
        <v>0</v>
      </c>
      <c r="P422" s="82" t="str">
        <f t="shared" si="35"/>
        <v/>
      </c>
      <c r="Q422" s="82" t="str">
        <f t="shared" si="36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2"/>
        <v/>
      </c>
      <c r="M423" s="17"/>
      <c r="N423" s="82" t="str">
        <f t="shared" si="33"/>
        <v/>
      </c>
      <c r="O423" s="82">
        <f t="shared" si="34"/>
        <v>0</v>
      </c>
      <c r="P423" s="82" t="str">
        <f t="shared" si="35"/>
        <v/>
      </c>
      <c r="Q423" s="82" t="str">
        <f t="shared" si="36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2"/>
        <v/>
      </c>
      <c r="M424" s="17"/>
      <c r="N424" s="82" t="str">
        <f t="shared" si="33"/>
        <v/>
      </c>
      <c r="O424" s="82">
        <f t="shared" si="34"/>
        <v>0</v>
      </c>
      <c r="P424" s="82" t="str">
        <f t="shared" si="35"/>
        <v/>
      </c>
      <c r="Q424" s="82" t="str">
        <f t="shared" si="36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2"/>
        <v/>
      </c>
      <c r="M425" s="17"/>
      <c r="N425" s="82" t="str">
        <f t="shared" si="33"/>
        <v/>
      </c>
      <c r="O425" s="82">
        <f t="shared" si="34"/>
        <v>0</v>
      </c>
      <c r="P425" s="82" t="str">
        <f t="shared" si="35"/>
        <v/>
      </c>
      <c r="Q425" s="82" t="str">
        <f t="shared" si="36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2"/>
        <v/>
      </c>
      <c r="M426" s="17"/>
      <c r="N426" s="82" t="str">
        <f t="shared" si="33"/>
        <v/>
      </c>
      <c r="O426" s="82">
        <f t="shared" si="34"/>
        <v>0</v>
      </c>
      <c r="P426" s="82" t="str">
        <f t="shared" si="35"/>
        <v/>
      </c>
      <c r="Q426" s="82" t="str">
        <f t="shared" si="36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2"/>
        <v/>
      </c>
      <c r="M427" s="17"/>
      <c r="N427" s="82" t="str">
        <f t="shared" si="33"/>
        <v/>
      </c>
      <c r="O427" s="82">
        <f t="shared" si="34"/>
        <v>0</v>
      </c>
      <c r="P427" s="82" t="str">
        <f t="shared" si="35"/>
        <v/>
      </c>
      <c r="Q427" s="82" t="str">
        <f t="shared" si="36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2"/>
        <v/>
      </c>
      <c r="M428" s="17"/>
      <c r="N428" s="82" t="str">
        <f t="shared" si="33"/>
        <v/>
      </c>
      <c r="O428" s="82">
        <f t="shared" si="34"/>
        <v>0</v>
      </c>
      <c r="P428" s="82" t="str">
        <f t="shared" si="35"/>
        <v/>
      </c>
      <c r="Q428" s="82" t="str">
        <f t="shared" si="36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2"/>
        <v/>
      </c>
      <c r="M429" s="17"/>
      <c r="N429" s="82" t="str">
        <f t="shared" si="33"/>
        <v/>
      </c>
      <c r="O429" s="82">
        <f t="shared" si="34"/>
        <v>0</v>
      </c>
      <c r="P429" s="82" t="str">
        <f t="shared" si="35"/>
        <v/>
      </c>
      <c r="Q429" s="82" t="str">
        <f t="shared" si="36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2"/>
        <v/>
      </c>
      <c r="M430" s="17"/>
      <c r="N430" s="82" t="str">
        <f t="shared" si="33"/>
        <v/>
      </c>
      <c r="O430" s="82">
        <f t="shared" si="34"/>
        <v>0</v>
      </c>
      <c r="P430" s="82" t="str">
        <f t="shared" si="35"/>
        <v/>
      </c>
      <c r="Q430" s="82" t="str">
        <f t="shared" si="36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2"/>
        <v/>
      </c>
      <c r="M431" s="17"/>
      <c r="N431" s="82" t="str">
        <f t="shared" si="33"/>
        <v/>
      </c>
      <c r="O431" s="82">
        <f t="shared" si="34"/>
        <v>0</v>
      </c>
      <c r="P431" s="82" t="str">
        <f t="shared" si="35"/>
        <v/>
      </c>
      <c r="Q431" s="82" t="str">
        <f t="shared" si="36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2"/>
        <v/>
      </c>
      <c r="M432" s="17"/>
      <c r="N432" s="82" t="str">
        <f t="shared" si="33"/>
        <v/>
      </c>
      <c r="O432" s="82">
        <f t="shared" si="34"/>
        <v>0</v>
      </c>
      <c r="P432" s="82" t="str">
        <f t="shared" si="35"/>
        <v/>
      </c>
      <c r="Q432" s="82" t="str">
        <f t="shared" si="36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2"/>
        <v/>
      </c>
      <c r="M433" s="17"/>
      <c r="N433" s="82" t="str">
        <f t="shared" si="33"/>
        <v/>
      </c>
      <c r="O433" s="82">
        <f t="shared" si="34"/>
        <v>0</v>
      </c>
      <c r="P433" s="82" t="str">
        <f t="shared" si="35"/>
        <v/>
      </c>
      <c r="Q433" s="82" t="str">
        <f t="shared" si="36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2"/>
        <v/>
      </c>
      <c r="M434" s="17"/>
      <c r="N434" s="82" t="str">
        <f t="shared" si="33"/>
        <v/>
      </c>
      <c r="O434" s="82">
        <f t="shared" si="34"/>
        <v>0</v>
      </c>
      <c r="P434" s="82" t="str">
        <f t="shared" si="35"/>
        <v/>
      </c>
      <c r="Q434" s="82" t="str">
        <f t="shared" si="36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2"/>
        <v/>
      </c>
      <c r="M435" s="17"/>
      <c r="N435" s="82" t="str">
        <f t="shared" si="33"/>
        <v/>
      </c>
      <c r="O435" s="82">
        <f t="shared" si="34"/>
        <v>0</v>
      </c>
      <c r="P435" s="82" t="str">
        <f t="shared" si="35"/>
        <v/>
      </c>
      <c r="Q435" s="82" t="str">
        <f t="shared" si="36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2"/>
        <v/>
      </c>
      <c r="M436" s="17"/>
      <c r="N436" s="82" t="str">
        <f t="shared" si="33"/>
        <v/>
      </c>
      <c r="O436" s="82">
        <f t="shared" si="34"/>
        <v>0</v>
      </c>
      <c r="P436" s="82" t="str">
        <f t="shared" si="35"/>
        <v/>
      </c>
      <c r="Q436" s="82" t="str">
        <f t="shared" si="36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2"/>
        <v/>
      </c>
      <c r="M437" s="17"/>
      <c r="N437" s="82" t="str">
        <f t="shared" si="33"/>
        <v/>
      </c>
      <c r="O437" s="82">
        <f t="shared" si="34"/>
        <v>0</v>
      </c>
      <c r="P437" s="82" t="str">
        <f t="shared" si="35"/>
        <v/>
      </c>
      <c r="Q437" s="82" t="str">
        <f t="shared" si="36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2"/>
        <v/>
      </c>
      <c r="M438" s="17"/>
      <c r="N438" s="82" t="str">
        <f t="shared" si="33"/>
        <v/>
      </c>
      <c r="O438" s="82">
        <f t="shared" si="34"/>
        <v>0</v>
      </c>
      <c r="P438" s="82" t="str">
        <f t="shared" si="35"/>
        <v/>
      </c>
      <c r="Q438" s="82" t="str">
        <f t="shared" si="36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2"/>
        <v/>
      </c>
      <c r="M439" s="17"/>
      <c r="N439" s="82" t="str">
        <f t="shared" si="33"/>
        <v/>
      </c>
      <c r="O439" s="82">
        <f t="shared" si="34"/>
        <v>0</v>
      </c>
      <c r="P439" s="82" t="str">
        <f t="shared" si="35"/>
        <v/>
      </c>
      <c r="Q439" s="82" t="str">
        <f t="shared" si="36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2"/>
        <v/>
      </c>
      <c r="M440" s="17"/>
      <c r="N440" s="82" t="str">
        <f t="shared" si="33"/>
        <v/>
      </c>
      <c r="O440" s="82">
        <f t="shared" si="34"/>
        <v>0</v>
      </c>
      <c r="P440" s="82" t="str">
        <f t="shared" si="35"/>
        <v/>
      </c>
      <c r="Q440" s="82" t="str">
        <f t="shared" si="36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2"/>
        <v/>
      </c>
      <c r="M441" s="17"/>
      <c r="N441" s="82" t="str">
        <f t="shared" si="33"/>
        <v/>
      </c>
      <c r="O441" s="82">
        <f t="shared" si="34"/>
        <v>0</v>
      </c>
      <c r="P441" s="82" t="str">
        <f t="shared" si="35"/>
        <v/>
      </c>
      <c r="Q441" s="82" t="str">
        <f t="shared" si="36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2"/>
        <v/>
      </c>
      <c r="M442" s="17"/>
      <c r="N442" s="82" t="str">
        <f t="shared" si="33"/>
        <v/>
      </c>
      <c r="O442" s="82">
        <f t="shared" si="34"/>
        <v>0</v>
      </c>
      <c r="P442" s="82" t="str">
        <f t="shared" si="35"/>
        <v/>
      </c>
      <c r="Q442" s="82" t="str">
        <f t="shared" si="36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2"/>
        <v/>
      </c>
      <c r="M443" s="17"/>
      <c r="N443" s="82" t="str">
        <f t="shared" si="33"/>
        <v/>
      </c>
      <c r="O443" s="82">
        <f t="shared" si="34"/>
        <v>0</v>
      </c>
      <c r="P443" s="82" t="str">
        <f t="shared" si="35"/>
        <v/>
      </c>
      <c r="Q443" s="82" t="str">
        <f t="shared" si="36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2"/>
        <v/>
      </c>
      <c r="M444" s="17"/>
      <c r="N444" s="82" t="str">
        <f t="shared" si="33"/>
        <v/>
      </c>
      <c r="O444" s="82">
        <f t="shared" si="34"/>
        <v>0</v>
      </c>
      <c r="P444" s="82" t="str">
        <f t="shared" si="35"/>
        <v/>
      </c>
      <c r="Q444" s="82" t="str">
        <f t="shared" si="36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2"/>
        <v/>
      </c>
      <c r="M445" s="17"/>
      <c r="N445" s="82" t="str">
        <f t="shared" si="33"/>
        <v/>
      </c>
      <c r="O445" s="82">
        <f t="shared" si="34"/>
        <v>0</v>
      </c>
      <c r="P445" s="82" t="str">
        <f t="shared" si="35"/>
        <v/>
      </c>
      <c r="Q445" s="82" t="str">
        <f t="shared" si="36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2"/>
        <v/>
      </c>
      <c r="M446" s="17"/>
      <c r="N446" s="82" t="str">
        <f t="shared" si="33"/>
        <v/>
      </c>
      <c r="O446" s="82">
        <f t="shared" si="34"/>
        <v>0</v>
      </c>
      <c r="P446" s="82" t="str">
        <f t="shared" si="35"/>
        <v/>
      </c>
      <c r="Q446" s="82" t="str">
        <f t="shared" si="36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2"/>
        <v/>
      </c>
      <c r="M447" s="17"/>
      <c r="N447" s="82" t="str">
        <f t="shared" si="33"/>
        <v/>
      </c>
      <c r="O447" s="82">
        <f t="shared" si="34"/>
        <v>0</v>
      </c>
      <c r="P447" s="82" t="str">
        <f t="shared" si="35"/>
        <v/>
      </c>
      <c r="Q447" s="82" t="str">
        <f t="shared" si="36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2"/>
        <v/>
      </c>
      <c r="M448" s="17"/>
      <c r="N448" s="82" t="str">
        <f t="shared" si="33"/>
        <v/>
      </c>
      <c r="O448" s="82">
        <f t="shared" si="34"/>
        <v>0</v>
      </c>
      <c r="P448" s="82" t="str">
        <f t="shared" si="35"/>
        <v/>
      </c>
      <c r="Q448" s="82" t="str">
        <f t="shared" si="36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2"/>
        <v/>
      </c>
      <c r="M449" s="17"/>
      <c r="N449" s="82" t="str">
        <f t="shared" si="33"/>
        <v/>
      </c>
      <c r="O449" s="82">
        <f t="shared" si="34"/>
        <v>0</v>
      </c>
      <c r="P449" s="82" t="str">
        <f t="shared" si="35"/>
        <v/>
      </c>
      <c r="Q449" s="82" t="str">
        <f t="shared" si="36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2"/>
        <v/>
      </c>
      <c r="M450" s="17"/>
      <c r="N450" s="82" t="str">
        <f t="shared" si="33"/>
        <v/>
      </c>
      <c r="O450" s="82">
        <f t="shared" si="34"/>
        <v>0</v>
      </c>
      <c r="P450" s="82" t="str">
        <f t="shared" si="35"/>
        <v/>
      </c>
      <c r="Q450" s="82" t="str">
        <f t="shared" si="36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2"/>
        <v/>
      </c>
      <c r="M451" s="17"/>
      <c r="N451" s="82" t="str">
        <f t="shared" si="33"/>
        <v/>
      </c>
      <c r="O451" s="82">
        <f t="shared" si="34"/>
        <v>0</v>
      </c>
      <c r="P451" s="82" t="str">
        <f t="shared" si="35"/>
        <v/>
      </c>
      <c r="Q451" s="82" t="str">
        <f t="shared" si="36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2"/>
        <v/>
      </c>
      <c r="M452" s="17"/>
      <c r="N452" s="82" t="str">
        <f t="shared" si="33"/>
        <v/>
      </c>
      <c r="O452" s="82">
        <f t="shared" si="34"/>
        <v>0</v>
      </c>
      <c r="P452" s="82" t="str">
        <f t="shared" si="35"/>
        <v/>
      </c>
      <c r="Q452" s="82" t="str">
        <f t="shared" si="36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2"/>
        <v/>
      </c>
      <c r="M453" s="17"/>
      <c r="N453" s="82" t="str">
        <f t="shared" si="33"/>
        <v/>
      </c>
      <c r="O453" s="82">
        <f t="shared" si="34"/>
        <v>0</v>
      </c>
      <c r="P453" s="82" t="str">
        <f t="shared" si="35"/>
        <v/>
      </c>
      <c r="Q453" s="82" t="str">
        <f t="shared" si="36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2"/>
        <v/>
      </c>
      <c r="M454" s="17"/>
      <c r="N454" s="82" t="str">
        <f t="shared" si="33"/>
        <v/>
      </c>
      <c r="O454" s="82">
        <f t="shared" si="34"/>
        <v>0</v>
      </c>
      <c r="P454" s="82" t="str">
        <f t="shared" si="35"/>
        <v/>
      </c>
      <c r="Q454" s="82" t="str">
        <f t="shared" si="36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2"/>
        <v/>
      </c>
      <c r="M455" s="17"/>
      <c r="N455" s="82" t="str">
        <f t="shared" si="33"/>
        <v/>
      </c>
      <c r="O455" s="82">
        <f t="shared" si="34"/>
        <v>0</v>
      </c>
      <c r="P455" s="82" t="str">
        <f t="shared" si="35"/>
        <v/>
      </c>
      <c r="Q455" s="82" t="str">
        <f t="shared" si="36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2"/>
        <v/>
      </c>
      <c r="M456" s="17"/>
      <c r="N456" s="82" t="str">
        <f t="shared" si="33"/>
        <v/>
      </c>
      <c r="O456" s="82">
        <f t="shared" si="34"/>
        <v>0</v>
      </c>
      <c r="P456" s="82" t="str">
        <f t="shared" si="35"/>
        <v/>
      </c>
      <c r="Q456" s="82" t="str">
        <f t="shared" si="36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2"/>
        <v/>
      </c>
      <c r="M457" s="17"/>
      <c r="N457" s="82" t="str">
        <f t="shared" si="33"/>
        <v/>
      </c>
      <c r="O457" s="82">
        <f t="shared" si="34"/>
        <v>0</v>
      </c>
      <c r="P457" s="82" t="str">
        <f t="shared" si="35"/>
        <v/>
      </c>
      <c r="Q457" s="82" t="str">
        <f t="shared" si="36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2"/>
        <v/>
      </c>
      <c r="M458" s="17"/>
      <c r="N458" s="82" t="str">
        <f t="shared" si="33"/>
        <v/>
      </c>
      <c r="O458" s="82">
        <f t="shared" si="34"/>
        <v>0</v>
      </c>
      <c r="P458" s="82" t="str">
        <f t="shared" si="35"/>
        <v/>
      </c>
      <c r="Q458" s="82" t="str">
        <f t="shared" si="36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2"/>
        <v/>
      </c>
      <c r="M459" s="17"/>
      <c r="N459" s="82" t="str">
        <f t="shared" si="33"/>
        <v/>
      </c>
      <c r="O459" s="82">
        <f t="shared" si="34"/>
        <v>0</v>
      </c>
      <c r="P459" s="82" t="str">
        <f t="shared" si="35"/>
        <v/>
      </c>
      <c r="Q459" s="82" t="str">
        <f t="shared" si="36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2"/>
        <v/>
      </c>
      <c r="M460" s="17"/>
      <c r="N460" s="82" t="str">
        <f t="shared" si="33"/>
        <v/>
      </c>
      <c r="O460" s="82">
        <f t="shared" si="34"/>
        <v>0</v>
      </c>
      <c r="P460" s="82" t="str">
        <f t="shared" si="35"/>
        <v/>
      </c>
      <c r="Q460" s="82" t="str">
        <f t="shared" si="36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2"/>
        <v/>
      </c>
      <c r="M461" s="17"/>
      <c r="N461" s="82" t="str">
        <f t="shared" si="33"/>
        <v/>
      </c>
      <c r="O461" s="82">
        <f t="shared" si="34"/>
        <v>0</v>
      </c>
      <c r="P461" s="82" t="str">
        <f t="shared" si="35"/>
        <v/>
      </c>
      <c r="Q461" s="82" t="str">
        <f t="shared" si="36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2"/>
        <v/>
      </c>
      <c r="M462" s="17"/>
      <c r="N462" s="82" t="str">
        <f t="shared" si="33"/>
        <v/>
      </c>
      <c r="O462" s="82">
        <f t="shared" si="34"/>
        <v>0</v>
      </c>
      <c r="P462" s="82" t="str">
        <f t="shared" si="35"/>
        <v/>
      </c>
      <c r="Q462" s="82" t="str">
        <f t="shared" si="36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2"/>
        <v/>
      </c>
      <c r="M463" s="17"/>
      <c r="N463" s="82" t="str">
        <f t="shared" si="33"/>
        <v/>
      </c>
      <c r="O463" s="82">
        <f t="shared" si="34"/>
        <v>0</v>
      </c>
      <c r="P463" s="82" t="str">
        <f t="shared" si="35"/>
        <v/>
      </c>
      <c r="Q463" s="82" t="str">
        <f t="shared" si="36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7">IF(F464&amp;H464&amp;I464&amp;J464&amp;K464="","",F464+H464+I464-J464-K464)</f>
        <v/>
      </c>
      <c r="M464" s="17"/>
      <c r="N464" s="82" t="str">
        <f t="shared" ref="N464:N514" si="38">IF($G464="E",F464,"")</f>
        <v/>
      </c>
      <c r="O464" s="82">
        <f t="shared" si="34"/>
        <v>0</v>
      </c>
      <c r="P464" s="82" t="str">
        <f t="shared" si="35"/>
        <v/>
      </c>
      <c r="Q464" s="82" t="str">
        <f t="shared" si="36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7"/>
        <v/>
      </c>
      <c r="M465" s="17"/>
      <c r="N465" s="82" t="str">
        <f t="shared" si="38"/>
        <v/>
      </c>
      <c r="O465" s="82">
        <f t="shared" ref="O465:O514" si="39">IF($G465=0%,F465,"")</f>
        <v>0</v>
      </c>
      <c r="P465" s="82" t="str">
        <f t="shared" ref="P465:P514" si="40">IF(OR($G465=8%,$G465=11%),$H465/$G465,"")</f>
        <v/>
      </c>
      <c r="Q465" s="82" t="str">
        <f t="shared" ref="Q465:Q514" si="41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7"/>
        <v/>
      </c>
      <c r="M466" s="17"/>
      <c r="N466" s="82" t="str">
        <f t="shared" si="38"/>
        <v/>
      </c>
      <c r="O466" s="82">
        <f t="shared" si="39"/>
        <v>0</v>
      </c>
      <c r="P466" s="82" t="str">
        <f t="shared" si="40"/>
        <v/>
      </c>
      <c r="Q466" s="82" t="str">
        <f t="shared" si="41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7"/>
        <v/>
      </c>
      <c r="M467" s="17"/>
      <c r="N467" s="82" t="str">
        <f t="shared" si="38"/>
        <v/>
      </c>
      <c r="O467" s="82">
        <f t="shared" si="39"/>
        <v>0</v>
      </c>
      <c r="P467" s="82" t="str">
        <f t="shared" si="40"/>
        <v/>
      </c>
      <c r="Q467" s="82" t="str">
        <f t="shared" si="41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7"/>
        <v/>
      </c>
      <c r="M468" s="17"/>
      <c r="N468" s="82" t="str">
        <f t="shared" si="38"/>
        <v/>
      </c>
      <c r="O468" s="82">
        <f t="shared" si="39"/>
        <v>0</v>
      </c>
      <c r="P468" s="82" t="str">
        <f t="shared" si="40"/>
        <v/>
      </c>
      <c r="Q468" s="82" t="str">
        <f t="shared" si="41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7"/>
        <v/>
      </c>
      <c r="M469" s="17"/>
      <c r="N469" s="82" t="str">
        <f t="shared" si="38"/>
        <v/>
      </c>
      <c r="O469" s="82">
        <f t="shared" si="39"/>
        <v>0</v>
      </c>
      <c r="P469" s="82" t="str">
        <f t="shared" si="40"/>
        <v/>
      </c>
      <c r="Q469" s="82" t="str">
        <f t="shared" si="41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7"/>
        <v/>
      </c>
      <c r="M470" s="17"/>
      <c r="N470" s="82" t="str">
        <f t="shared" si="38"/>
        <v/>
      </c>
      <c r="O470" s="82">
        <f t="shared" si="39"/>
        <v>0</v>
      </c>
      <c r="P470" s="82" t="str">
        <f t="shared" si="40"/>
        <v/>
      </c>
      <c r="Q470" s="82" t="str">
        <f t="shared" si="41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7"/>
        <v/>
      </c>
      <c r="M471" s="17"/>
      <c r="N471" s="82" t="str">
        <f t="shared" si="38"/>
        <v/>
      </c>
      <c r="O471" s="82">
        <f t="shared" si="39"/>
        <v>0</v>
      </c>
      <c r="P471" s="82" t="str">
        <f t="shared" si="40"/>
        <v/>
      </c>
      <c r="Q471" s="82" t="str">
        <f t="shared" si="41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7"/>
        <v/>
      </c>
      <c r="M472" s="17"/>
      <c r="N472" s="82" t="str">
        <f t="shared" si="38"/>
        <v/>
      </c>
      <c r="O472" s="82">
        <f t="shared" si="39"/>
        <v>0</v>
      </c>
      <c r="P472" s="82" t="str">
        <f t="shared" si="40"/>
        <v/>
      </c>
      <c r="Q472" s="82" t="str">
        <f t="shared" si="41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7"/>
        <v/>
      </c>
      <c r="M473" s="17"/>
      <c r="N473" s="82" t="str">
        <f t="shared" si="38"/>
        <v/>
      </c>
      <c r="O473" s="82">
        <f t="shared" si="39"/>
        <v>0</v>
      </c>
      <c r="P473" s="82" t="str">
        <f t="shared" si="40"/>
        <v/>
      </c>
      <c r="Q473" s="82" t="str">
        <f t="shared" si="41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7"/>
        <v/>
      </c>
      <c r="M474" s="17"/>
      <c r="N474" s="82" t="str">
        <f t="shared" si="38"/>
        <v/>
      </c>
      <c r="O474" s="82">
        <f t="shared" si="39"/>
        <v>0</v>
      </c>
      <c r="P474" s="82" t="str">
        <f t="shared" si="40"/>
        <v/>
      </c>
      <c r="Q474" s="82" t="str">
        <f t="shared" si="41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7"/>
        <v/>
      </c>
      <c r="M475" s="17"/>
      <c r="N475" s="82" t="str">
        <f t="shared" si="38"/>
        <v/>
      </c>
      <c r="O475" s="82">
        <f t="shared" si="39"/>
        <v>0</v>
      </c>
      <c r="P475" s="82" t="str">
        <f t="shared" si="40"/>
        <v/>
      </c>
      <c r="Q475" s="82" t="str">
        <f t="shared" si="41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7"/>
        <v/>
      </c>
      <c r="M476" s="17"/>
      <c r="N476" s="82" t="str">
        <f t="shared" si="38"/>
        <v/>
      </c>
      <c r="O476" s="82">
        <f t="shared" si="39"/>
        <v>0</v>
      </c>
      <c r="P476" s="82" t="str">
        <f t="shared" si="40"/>
        <v/>
      </c>
      <c r="Q476" s="82" t="str">
        <f t="shared" si="41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7"/>
        <v/>
      </c>
      <c r="M477" s="17"/>
      <c r="N477" s="82" t="str">
        <f t="shared" si="38"/>
        <v/>
      </c>
      <c r="O477" s="82">
        <f t="shared" si="39"/>
        <v>0</v>
      </c>
      <c r="P477" s="82" t="str">
        <f t="shared" si="40"/>
        <v/>
      </c>
      <c r="Q477" s="82" t="str">
        <f t="shared" si="41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7"/>
        <v/>
      </c>
      <c r="M478" s="17"/>
      <c r="N478" s="82" t="str">
        <f t="shared" si="38"/>
        <v/>
      </c>
      <c r="O478" s="82">
        <f t="shared" si="39"/>
        <v>0</v>
      </c>
      <c r="P478" s="82" t="str">
        <f t="shared" si="40"/>
        <v/>
      </c>
      <c r="Q478" s="82" t="str">
        <f t="shared" si="41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7"/>
        <v/>
      </c>
      <c r="M479" s="17"/>
      <c r="N479" s="82" t="str">
        <f t="shared" si="38"/>
        <v/>
      </c>
      <c r="O479" s="82">
        <f t="shared" si="39"/>
        <v>0</v>
      </c>
      <c r="P479" s="82" t="str">
        <f t="shared" si="40"/>
        <v/>
      </c>
      <c r="Q479" s="82" t="str">
        <f t="shared" si="41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7"/>
        <v/>
      </c>
      <c r="M480" s="17"/>
      <c r="N480" s="82" t="str">
        <f t="shared" si="38"/>
        <v/>
      </c>
      <c r="O480" s="82">
        <f t="shared" si="39"/>
        <v>0</v>
      </c>
      <c r="P480" s="82" t="str">
        <f t="shared" si="40"/>
        <v/>
      </c>
      <c r="Q480" s="82" t="str">
        <f t="shared" si="41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7"/>
        <v/>
      </c>
      <c r="M481" s="17"/>
      <c r="N481" s="82" t="str">
        <f t="shared" si="38"/>
        <v/>
      </c>
      <c r="O481" s="82">
        <f t="shared" si="39"/>
        <v>0</v>
      </c>
      <c r="P481" s="82" t="str">
        <f t="shared" si="40"/>
        <v/>
      </c>
      <c r="Q481" s="82" t="str">
        <f t="shared" si="41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7"/>
        <v/>
      </c>
      <c r="M482" s="17"/>
      <c r="N482" s="82" t="str">
        <f t="shared" si="38"/>
        <v/>
      </c>
      <c r="O482" s="82">
        <f t="shared" si="39"/>
        <v>0</v>
      </c>
      <c r="P482" s="82" t="str">
        <f t="shared" si="40"/>
        <v/>
      </c>
      <c r="Q482" s="82" t="str">
        <f t="shared" si="41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7"/>
        <v/>
      </c>
      <c r="M483" s="17"/>
      <c r="N483" s="82" t="str">
        <f t="shared" si="38"/>
        <v/>
      </c>
      <c r="O483" s="82">
        <f t="shared" si="39"/>
        <v>0</v>
      </c>
      <c r="P483" s="82" t="str">
        <f t="shared" si="40"/>
        <v/>
      </c>
      <c r="Q483" s="82" t="str">
        <f t="shared" si="41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7"/>
        <v/>
      </c>
      <c r="M484" s="17"/>
      <c r="N484" s="82" t="str">
        <f t="shared" si="38"/>
        <v/>
      </c>
      <c r="O484" s="82">
        <f t="shared" si="39"/>
        <v>0</v>
      </c>
      <c r="P484" s="82" t="str">
        <f t="shared" si="40"/>
        <v/>
      </c>
      <c r="Q484" s="82" t="str">
        <f t="shared" si="41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7"/>
        <v/>
      </c>
      <c r="M485" s="17"/>
      <c r="N485" s="82" t="str">
        <f t="shared" si="38"/>
        <v/>
      </c>
      <c r="O485" s="82">
        <f t="shared" si="39"/>
        <v>0</v>
      </c>
      <c r="P485" s="82" t="str">
        <f t="shared" si="40"/>
        <v/>
      </c>
      <c r="Q485" s="82" t="str">
        <f t="shared" si="41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7"/>
        <v/>
      </c>
      <c r="M486" s="17"/>
      <c r="N486" s="82" t="str">
        <f t="shared" si="38"/>
        <v/>
      </c>
      <c r="O486" s="82">
        <f t="shared" si="39"/>
        <v>0</v>
      </c>
      <c r="P486" s="82" t="str">
        <f t="shared" si="40"/>
        <v/>
      </c>
      <c r="Q486" s="82" t="str">
        <f t="shared" si="41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7"/>
        <v/>
      </c>
      <c r="M487" s="17"/>
      <c r="N487" s="82" t="str">
        <f t="shared" si="38"/>
        <v/>
      </c>
      <c r="O487" s="82">
        <f t="shared" si="39"/>
        <v>0</v>
      </c>
      <c r="P487" s="82" t="str">
        <f t="shared" si="40"/>
        <v/>
      </c>
      <c r="Q487" s="82" t="str">
        <f t="shared" si="41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7"/>
        <v/>
      </c>
      <c r="M488" s="17"/>
      <c r="N488" s="82" t="str">
        <f t="shared" si="38"/>
        <v/>
      </c>
      <c r="O488" s="82">
        <f t="shared" si="39"/>
        <v>0</v>
      </c>
      <c r="P488" s="82" t="str">
        <f t="shared" si="40"/>
        <v/>
      </c>
      <c r="Q488" s="82" t="str">
        <f t="shared" si="41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7"/>
        <v/>
      </c>
      <c r="M489" s="17"/>
      <c r="N489" s="82" t="str">
        <f t="shared" si="38"/>
        <v/>
      </c>
      <c r="O489" s="82">
        <f t="shared" si="39"/>
        <v>0</v>
      </c>
      <c r="P489" s="82" t="str">
        <f t="shared" si="40"/>
        <v/>
      </c>
      <c r="Q489" s="82" t="str">
        <f t="shared" si="41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7"/>
        <v/>
      </c>
      <c r="M490" s="17"/>
      <c r="N490" s="82" t="str">
        <f t="shared" si="38"/>
        <v/>
      </c>
      <c r="O490" s="82">
        <f t="shared" si="39"/>
        <v>0</v>
      </c>
      <c r="P490" s="82" t="str">
        <f t="shared" si="40"/>
        <v/>
      </c>
      <c r="Q490" s="82" t="str">
        <f t="shared" si="41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7"/>
        <v/>
      </c>
      <c r="M491" s="17"/>
      <c r="N491" s="82" t="str">
        <f t="shared" si="38"/>
        <v/>
      </c>
      <c r="O491" s="82">
        <f t="shared" si="39"/>
        <v>0</v>
      </c>
      <c r="P491" s="82" t="str">
        <f t="shared" si="40"/>
        <v/>
      </c>
      <c r="Q491" s="82" t="str">
        <f t="shared" si="41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7"/>
        <v/>
      </c>
      <c r="M492" s="17"/>
      <c r="N492" s="82" t="str">
        <f t="shared" si="38"/>
        <v/>
      </c>
      <c r="O492" s="82">
        <f t="shared" si="39"/>
        <v>0</v>
      </c>
      <c r="P492" s="82" t="str">
        <f t="shared" si="40"/>
        <v/>
      </c>
      <c r="Q492" s="82" t="str">
        <f t="shared" si="41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7"/>
        <v/>
      </c>
      <c r="M493" s="17"/>
      <c r="N493" s="82" t="str">
        <f t="shared" si="38"/>
        <v/>
      </c>
      <c r="O493" s="82">
        <f t="shared" si="39"/>
        <v>0</v>
      </c>
      <c r="P493" s="82" t="str">
        <f t="shared" si="40"/>
        <v/>
      </c>
      <c r="Q493" s="82" t="str">
        <f t="shared" si="41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7"/>
        <v/>
      </c>
      <c r="M494" s="17"/>
      <c r="N494" s="82" t="str">
        <f t="shared" si="38"/>
        <v/>
      </c>
      <c r="O494" s="82">
        <f t="shared" si="39"/>
        <v>0</v>
      </c>
      <c r="P494" s="82" t="str">
        <f t="shared" si="40"/>
        <v/>
      </c>
      <c r="Q494" s="82" t="str">
        <f t="shared" si="41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7"/>
        <v/>
      </c>
      <c r="M495" s="17"/>
      <c r="N495" s="82" t="str">
        <f t="shared" si="38"/>
        <v/>
      </c>
      <c r="O495" s="82">
        <f t="shared" si="39"/>
        <v>0</v>
      </c>
      <c r="P495" s="82" t="str">
        <f t="shared" si="40"/>
        <v/>
      </c>
      <c r="Q495" s="82" t="str">
        <f t="shared" si="41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7"/>
        <v/>
      </c>
      <c r="M496" s="17"/>
      <c r="N496" s="82" t="str">
        <f t="shared" si="38"/>
        <v/>
      </c>
      <c r="O496" s="82">
        <f t="shared" si="39"/>
        <v>0</v>
      </c>
      <c r="P496" s="82" t="str">
        <f t="shared" si="40"/>
        <v/>
      </c>
      <c r="Q496" s="82" t="str">
        <f t="shared" si="41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7"/>
        <v/>
      </c>
      <c r="M497" s="17"/>
      <c r="N497" s="82" t="str">
        <f t="shared" si="38"/>
        <v/>
      </c>
      <c r="O497" s="82">
        <f t="shared" si="39"/>
        <v>0</v>
      </c>
      <c r="P497" s="82" t="str">
        <f t="shared" si="40"/>
        <v/>
      </c>
      <c r="Q497" s="82" t="str">
        <f t="shared" si="41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7"/>
        <v/>
      </c>
      <c r="M498" s="17"/>
      <c r="N498" s="82" t="str">
        <f t="shared" si="38"/>
        <v/>
      </c>
      <c r="O498" s="82">
        <f t="shared" si="39"/>
        <v>0</v>
      </c>
      <c r="P498" s="82" t="str">
        <f t="shared" si="40"/>
        <v/>
      </c>
      <c r="Q498" s="82" t="str">
        <f t="shared" si="41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7"/>
        <v/>
      </c>
      <c r="M499" s="17"/>
      <c r="N499" s="82" t="str">
        <f t="shared" si="38"/>
        <v/>
      </c>
      <c r="O499" s="82">
        <f t="shared" si="39"/>
        <v>0</v>
      </c>
      <c r="P499" s="82" t="str">
        <f t="shared" si="40"/>
        <v/>
      </c>
      <c r="Q499" s="82" t="str">
        <f t="shared" si="41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7"/>
        <v/>
      </c>
      <c r="M500" s="17"/>
      <c r="N500" s="82" t="str">
        <f t="shared" si="38"/>
        <v/>
      </c>
      <c r="O500" s="82">
        <f t="shared" si="39"/>
        <v>0</v>
      </c>
      <c r="P500" s="82" t="str">
        <f t="shared" si="40"/>
        <v/>
      </c>
      <c r="Q500" s="82" t="str">
        <f t="shared" si="41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7"/>
        <v/>
      </c>
      <c r="M501" s="17"/>
      <c r="N501" s="82" t="str">
        <f t="shared" si="38"/>
        <v/>
      </c>
      <c r="O501" s="82">
        <f t="shared" si="39"/>
        <v>0</v>
      </c>
      <c r="P501" s="82" t="str">
        <f t="shared" si="40"/>
        <v/>
      </c>
      <c r="Q501" s="82" t="str">
        <f t="shared" si="41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7"/>
        <v/>
      </c>
      <c r="M502" s="17"/>
      <c r="N502" s="82" t="str">
        <f t="shared" si="38"/>
        <v/>
      </c>
      <c r="O502" s="82">
        <f t="shared" si="39"/>
        <v>0</v>
      </c>
      <c r="P502" s="82" t="str">
        <f t="shared" si="40"/>
        <v/>
      </c>
      <c r="Q502" s="82" t="str">
        <f t="shared" si="41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7"/>
        <v/>
      </c>
      <c r="M503" s="17"/>
      <c r="N503" s="82" t="str">
        <f t="shared" si="38"/>
        <v/>
      </c>
      <c r="O503" s="82">
        <f t="shared" si="39"/>
        <v>0</v>
      </c>
      <c r="P503" s="82" t="str">
        <f t="shared" si="40"/>
        <v/>
      </c>
      <c r="Q503" s="82" t="str">
        <f t="shared" si="41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7"/>
        <v/>
      </c>
      <c r="M504" s="17"/>
      <c r="N504" s="82" t="str">
        <f t="shared" si="38"/>
        <v/>
      </c>
      <c r="O504" s="82">
        <f t="shared" si="39"/>
        <v>0</v>
      </c>
      <c r="P504" s="82" t="str">
        <f t="shared" si="40"/>
        <v/>
      </c>
      <c r="Q504" s="82" t="str">
        <f t="shared" si="41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7"/>
        <v/>
      </c>
      <c r="M505" s="17"/>
      <c r="N505" s="82" t="str">
        <f t="shared" si="38"/>
        <v/>
      </c>
      <c r="O505" s="82">
        <f t="shared" si="39"/>
        <v>0</v>
      </c>
      <c r="P505" s="82" t="str">
        <f t="shared" si="40"/>
        <v/>
      </c>
      <c r="Q505" s="82" t="str">
        <f t="shared" si="41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7"/>
        <v/>
      </c>
      <c r="M506" s="17"/>
      <c r="N506" s="82" t="str">
        <f t="shared" si="38"/>
        <v/>
      </c>
      <c r="O506" s="82">
        <f t="shared" si="39"/>
        <v>0</v>
      </c>
      <c r="P506" s="82" t="str">
        <f t="shared" si="40"/>
        <v/>
      </c>
      <c r="Q506" s="82" t="str">
        <f t="shared" si="41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7"/>
        <v/>
      </c>
      <c r="M507" s="17"/>
      <c r="N507" s="82" t="str">
        <f t="shared" si="38"/>
        <v/>
      </c>
      <c r="O507" s="82">
        <f t="shared" si="39"/>
        <v>0</v>
      </c>
      <c r="P507" s="82" t="str">
        <f t="shared" si="40"/>
        <v/>
      </c>
      <c r="Q507" s="82" t="str">
        <f t="shared" si="41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7"/>
        <v/>
      </c>
      <c r="M508" s="17"/>
      <c r="N508" s="82" t="str">
        <f t="shared" si="38"/>
        <v/>
      </c>
      <c r="O508" s="82">
        <f t="shared" si="39"/>
        <v>0</v>
      </c>
      <c r="P508" s="82" t="str">
        <f t="shared" si="40"/>
        <v/>
      </c>
      <c r="Q508" s="82" t="str">
        <f t="shared" si="41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7"/>
        <v/>
      </c>
      <c r="M509" s="17"/>
      <c r="N509" s="82" t="str">
        <f t="shared" si="38"/>
        <v/>
      </c>
      <c r="O509" s="82">
        <f t="shared" si="39"/>
        <v>0</v>
      </c>
      <c r="P509" s="82" t="str">
        <f t="shared" si="40"/>
        <v/>
      </c>
      <c r="Q509" s="82" t="str">
        <f t="shared" si="41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7"/>
        <v/>
      </c>
      <c r="M510" s="17"/>
      <c r="N510" s="82" t="str">
        <f t="shared" si="38"/>
        <v/>
      </c>
      <c r="O510" s="82">
        <f t="shared" si="39"/>
        <v>0</v>
      </c>
      <c r="P510" s="82" t="str">
        <f t="shared" si="40"/>
        <v/>
      </c>
      <c r="Q510" s="82" t="str">
        <f t="shared" si="41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7"/>
        <v/>
      </c>
      <c r="M511" s="17"/>
      <c r="N511" s="82" t="str">
        <f t="shared" si="38"/>
        <v/>
      </c>
      <c r="O511" s="82">
        <f t="shared" si="39"/>
        <v>0</v>
      </c>
      <c r="P511" s="82" t="str">
        <f t="shared" si="40"/>
        <v/>
      </c>
      <c r="Q511" s="82" t="str">
        <f t="shared" si="41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7"/>
        <v/>
      </c>
      <c r="M512" s="17"/>
      <c r="N512" s="82" t="str">
        <f t="shared" si="38"/>
        <v/>
      </c>
      <c r="O512" s="82">
        <f t="shared" si="39"/>
        <v>0</v>
      </c>
      <c r="P512" s="82" t="str">
        <f t="shared" si="40"/>
        <v/>
      </c>
      <c r="Q512" s="82" t="str">
        <f t="shared" si="41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7"/>
        <v/>
      </c>
      <c r="M513" s="17"/>
      <c r="N513" s="82" t="str">
        <f t="shared" si="38"/>
        <v/>
      </c>
      <c r="O513" s="82">
        <f t="shared" si="39"/>
        <v>0</v>
      </c>
      <c r="P513" s="82" t="str">
        <f t="shared" si="40"/>
        <v/>
      </c>
      <c r="Q513" s="82" t="str">
        <f t="shared" si="41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7"/>
        <v/>
      </c>
      <c r="M514" s="17"/>
      <c r="N514" s="82" t="str">
        <f t="shared" si="38"/>
        <v/>
      </c>
      <c r="O514" s="82">
        <f t="shared" si="39"/>
        <v>0</v>
      </c>
      <c r="P514" s="82" t="str">
        <f t="shared" si="40"/>
        <v/>
      </c>
      <c r="Q514" s="82" t="str">
        <f t="shared" si="41"/>
        <v/>
      </c>
    </row>
  </sheetData>
  <sheetProtection algorithmName="SHA-512" hashValue="Q5ZcVfUlVsRA6zIizvQLgVDjKDkU/SDqVAsWQZJH8FN9XPKC9QN6BFJJzYFbOO51tUWq56Kd2nsKS8u+GHwCJw==" saltValue="/qzEQOXdvC8U8mn/dMJVug==" spinCount="100000" sheet="1" formatColumns="0" formatRows="0" autoFilter="0"/>
  <autoFilter ref="K14:L14" xr:uid="{00000000-0009-0000-0000-000019000000}"/>
  <mergeCells count="19">
    <mergeCell ref="A15:A16"/>
    <mergeCell ref="Q6:Q7"/>
    <mergeCell ref="G6:G7"/>
    <mergeCell ref="C6:C7"/>
    <mergeCell ref="D6:D7"/>
    <mergeCell ref="F6:F7"/>
    <mergeCell ref="N6:N7"/>
    <mergeCell ref="O6:O7"/>
    <mergeCell ref="P6:P7"/>
    <mergeCell ref="E6:E7"/>
    <mergeCell ref="A1:A4"/>
    <mergeCell ref="A5:A6"/>
    <mergeCell ref="H6:H7"/>
    <mergeCell ref="L6:L7"/>
    <mergeCell ref="J6:J7"/>
    <mergeCell ref="K6:K7"/>
    <mergeCell ref="I6:I7"/>
    <mergeCell ref="J1:L1"/>
    <mergeCell ref="J4:L4"/>
  </mergeCells>
  <phoneticPr fontId="13" type="noConversion"/>
  <dataValidations count="1">
    <dataValidation type="list" allowBlank="1" showInputMessage="1" showErrorMessage="1" sqref="G15:G514" xr:uid="{ADDF95B3-6BF2-4807-B33C-23C3F6250256}">
      <formula1>"E, 0%, 8%, 16%"</formula1>
    </dataValidation>
  </dataValidations>
  <hyperlinks>
    <hyperlink ref="A15:A16" location="CONTACTO!A1" display="Contacto" xr:uid="{C9C0BF31-6D55-4C35-A16D-3AC7D448EA61}"/>
    <hyperlink ref="A5:A6" location="MENU!A1" display="M e n ú" xr:uid="{5B5E6907-91C3-457B-83F2-648F129308B1}"/>
    <hyperlink ref="A8" location="'INGRESOS Y EGRESOS'!A1" display="Ingresos y Egresos" xr:uid="{668CD0C6-8FB3-487E-BD86-319A396E6773}"/>
    <hyperlink ref="A7" location="DATOS!A1" display="Datos de la Empresa" xr:uid="{C59274D4-1075-4E77-AD2A-6BCA7822DA47}"/>
    <hyperlink ref="A10" location="TARIFAS!A1" display="Tablas y Tarifas de ISR" xr:uid="{90BC3F45-C00F-4250-B4CF-2320BF84A0EF}"/>
    <hyperlink ref="A9" location="IMPUESTOS!A1" display="Impuestos" xr:uid="{3B59E965-22D2-4431-835D-6927E3A750F5}"/>
    <hyperlink ref="A1:A4" location="MENU!A1" display="PROGRAMA REGIMEN SIMPLIFICADO DE CONFIANZA" xr:uid="{B8BC51E7-DAAF-4A0D-9A6C-0F14F84F2BA9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7"/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8.7109375" style="11" customWidth="1"/>
    <col min="5" max="5" width="40.7109375" style="11" customWidth="1"/>
    <col min="6" max="6" width="12.28515625" style="17" customWidth="1"/>
    <col min="7" max="7" width="4.7109375" style="17" customWidth="1"/>
    <col min="8" max="12" width="12.28515625" style="17" customWidth="1"/>
    <col min="13" max="13" width="0.85546875" style="17" customWidth="1"/>
    <col min="14" max="17" width="11.7109375" style="17" customWidth="1"/>
    <col min="18" max="18" width="10.7109375" style="11" customWidth="1"/>
    <col min="19" max="19" width="30.7109375" style="11" customWidth="1"/>
    <col min="20" max="20" width="11.7109375" style="11" customWidth="1"/>
    <col min="21" max="23" width="10.7109375" style="11" customWidth="1"/>
    <col min="24" max="25" width="11.7109375" style="11" customWidth="1"/>
    <col min="26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F1" s="29"/>
      <c r="J1" s="161" t="s">
        <v>92</v>
      </c>
      <c r="K1" s="161"/>
      <c r="L1" s="161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</row>
    <row r="3" spans="1:17" ht="17.45" customHeight="1" x14ac:dyDescent="0.2">
      <c r="A3" s="118"/>
      <c r="C3" s="18"/>
    </row>
    <row r="4" spans="1:17" ht="17.45" customHeight="1" x14ac:dyDescent="0.3">
      <c r="A4" s="119"/>
      <c r="C4" s="46" t="s">
        <v>68</v>
      </c>
      <c r="J4" s="162" t="str">
        <f>"ABRIL "&amp;DATOS!$E$10</f>
        <v>ABRIL 2023</v>
      </c>
      <c r="K4" s="162"/>
      <c r="L4" s="162"/>
      <c r="M4" s="35"/>
      <c r="N4" s="34"/>
      <c r="O4" s="34"/>
      <c r="P4" s="34"/>
      <c r="Q4" s="34"/>
    </row>
    <row r="5" spans="1:17" ht="17.45" customHeight="1" x14ac:dyDescent="0.2">
      <c r="A5" s="120" t="s">
        <v>1</v>
      </c>
      <c r="C5" s="18"/>
    </row>
    <row r="6" spans="1:17" ht="17.45" customHeight="1" x14ac:dyDescent="0.2">
      <c r="A6" s="120"/>
      <c r="C6" s="143" t="s">
        <v>69</v>
      </c>
      <c r="D6" s="143" t="s">
        <v>70</v>
      </c>
      <c r="E6" s="143" t="s">
        <v>71</v>
      </c>
      <c r="F6" s="158" t="s">
        <v>72</v>
      </c>
      <c r="G6" s="143" t="s">
        <v>73</v>
      </c>
      <c r="H6" s="143" t="s">
        <v>52</v>
      </c>
      <c r="I6" s="143" t="s">
        <v>74</v>
      </c>
      <c r="J6" s="158" t="s">
        <v>75</v>
      </c>
      <c r="K6" s="158" t="s">
        <v>76</v>
      </c>
      <c r="L6" s="143" t="s">
        <v>77</v>
      </c>
      <c r="N6" s="158" t="s">
        <v>78</v>
      </c>
      <c r="O6" s="158" t="s">
        <v>79</v>
      </c>
      <c r="P6" s="158" t="s">
        <v>80</v>
      </c>
      <c r="Q6" s="158" t="s">
        <v>81</v>
      </c>
    </row>
    <row r="7" spans="1:17" ht="17.45" customHeight="1" x14ac:dyDescent="0.2">
      <c r="A7" s="53" t="s">
        <v>5</v>
      </c>
      <c r="C7" s="143"/>
      <c r="D7" s="143"/>
      <c r="E7" s="143"/>
      <c r="F7" s="158"/>
      <c r="G7" s="143"/>
      <c r="H7" s="160"/>
      <c r="I7" s="160"/>
      <c r="J7" s="158"/>
      <c r="K7" s="158"/>
      <c r="L7" s="160"/>
      <c r="N7" s="159"/>
      <c r="O7" s="159"/>
      <c r="P7" s="159"/>
      <c r="Q7" s="159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22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164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'ING-MAR'!F11+'ING-ABR'!F9</f>
        <v>0</v>
      </c>
      <c r="G11" s="69"/>
      <c r="H11" s="69">
        <f>'ING-MAR'!H11+'ING-ABR'!H9</f>
        <v>0</v>
      </c>
      <c r="I11" s="69">
        <f>'ING-MAR'!I11+'ING-ABR'!I9</f>
        <v>0</v>
      </c>
      <c r="J11" s="69">
        <f>'ING-MAR'!J11+'ING-ABR'!J9</f>
        <v>0</v>
      </c>
      <c r="K11" s="69">
        <f>'ING-MAR'!K11+'ING-ABR'!K9</f>
        <v>0</v>
      </c>
      <c r="L11" s="69">
        <f>F11+H11+I11-J11-K11</f>
        <v>0</v>
      </c>
      <c r="N11" s="69">
        <f>'ING-MAR'!N11+'ING-ABR'!N9</f>
        <v>0</v>
      </c>
      <c r="O11" s="69">
        <f>'ING-MAR'!O11+'ING-ABR'!O9</f>
        <v>0</v>
      </c>
      <c r="P11" s="69">
        <f>'ING-MAR'!P11+'ING-ABR'!P9</f>
        <v>0</v>
      </c>
      <c r="Q11" s="69">
        <f>'ING-MAR'!Q11+'ING-ABR'!Q9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22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99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4"/>
      <c r="N15" s="82" t="str">
        <f>IF($G15="E",F15,"")</f>
        <v/>
      </c>
      <c r="O15" s="82">
        <f t="shared" ref="O15:O78" si="0">IF($G15=0%,F15,"")</f>
        <v>0</v>
      </c>
      <c r="P15" s="82" t="str">
        <f>IF(OR($G15=8%,$G15=11%),$H15/$G15,"")</f>
        <v/>
      </c>
      <c r="Q15" s="82" t="str">
        <f t="shared" ref="Q15:Q80" si="1">IF(OR($G15=15%,$G15=16%),$H15/$G15,"")</f>
        <v/>
      </c>
    </row>
    <row r="16" spans="1:17" ht="17.45" customHeight="1" x14ac:dyDescent="0.2">
      <c r="A16" s="117"/>
      <c r="C16" s="99"/>
      <c r="D16" s="100"/>
      <c r="E16" s="90"/>
      <c r="F16" s="90"/>
      <c r="G16" s="101"/>
      <c r="H16" s="90"/>
      <c r="I16" s="90"/>
      <c r="J16" s="90"/>
      <c r="K16" s="90"/>
      <c r="L16" s="82" t="str">
        <f t="shared" ref="L16:L79" si="2">IF(F16&amp;H16&amp;I16&amp;J16&amp;K16="","",F16+H16+I16-J16-K16)</f>
        <v/>
      </c>
      <c r="M16" s="14"/>
      <c r="N16" s="82" t="str">
        <f t="shared" ref="N16:N79" si="3">IF($G16="E",F16,"")</f>
        <v/>
      </c>
      <c r="O16" s="82">
        <f t="shared" si="0"/>
        <v>0</v>
      </c>
      <c r="P16" s="82" t="str">
        <f t="shared" ref="P16:P79" si="4">IF(OR($G16=8%,$G16=11%),$H16/$G16,"")</f>
        <v/>
      </c>
      <c r="Q16" s="82" t="str">
        <f t="shared" si="1"/>
        <v/>
      </c>
    </row>
    <row r="17" spans="1:17" ht="17.45" customHeight="1" x14ac:dyDescent="0.2">
      <c r="A17" s="49"/>
      <c r="C17" s="99"/>
      <c r="D17" s="100"/>
      <c r="E17" s="90"/>
      <c r="F17" s="90"/>
      <c r="G17" s="101"/>
      <c r="H17" s="90"/>
      <c r="I17" s="90"/>
      <c r="J17" s="90"/>
      <c r="K17" s="90"/>
      <c r="L17" s="82" t="str">
        <f t="shared" si="2"/>
        <v/>
      </c>
      <c r="M17" s="14"/>
      <c r="N17" s="82" t="str">
        <f t="shared" si="3"/>
        <v/>
      </c>
      <c r="O17" s="82">
        <f t="shared" si="0"/>
        <v>0</v>
      </c>
      <c r="P17" s="82" t="str">
        <f t="shared" si="4"/>
        <v/>
      </c>
      <c r="Q17" s="82" t="str">
        <f t="shared" si="1"/>
        <v/>
      </c>
    </row>
    <row r="18" spans="1:17" ht="17.45" customHeight="1" x14ac:dyDescent="0.2">
      <c r="A18" s="49"/>
      <c r="C18" s="99"/>
      <c r="D18" s="100"/>
      <c r="E18" s="90"/>
      <c r="F18" s="90"/>
      <c r="G18" s="101"/>
      <c r="H18" s="90"/>
      <c r="I18" s="90"/>
      <c r="J18" s="90"/>
      <c r="K18" s="90"/>
      <c r="L18" s="82" t="str">
        <f t="shared" si="2"/>
        <v/>
      </c>
      <c r="M18" s="14"/>
      <c r="N18" s="82" t="str">
        <f t="shared" si="3"/>
        <v/>
      </c>
      <c r="O18" s="82">
        <f t="shared" si="0"/>
        <v>0</v>
      </c>
      <c r="P18" s="82" t="str">
        <f t="shared" si="4"/>
        <v/>
      </c>
      <c r="Q18" s="82" t="str">
        <f t="shared" si="1"/>
        <v/>
      </c>
    </row>
    <row r="19" spans="1:17" ht="17.45" customHeight="1" x14ac:dyDescent="0.2">
      <c r="A19" s="49"/>
      <c r="C19" s="99"/>
      <c r="D19" s="100"/>
      <c r="E19" s="90"/>
      <c r="F19" s="90"/>
      <c r="G19" s="101"/>
      <c r="H19" s="90"/>
      <c r="I19" s="90"/>
      <c r="J19" s="90"/>
      <c r="K19" s="90"/>
      <c r="L19" s="82" t="str">
        <f t="shared" si="2"/>
        <v/>
      </c>
      <c r="M19" s="14"/>
      <c r="N19" s="82" t="str">
        <f t="shared" si="3"/>
        <v/>
      </c>
      <c r="O19" s="82">
        <f t="shared" si="0"/>
        <v>0</v>
      </c>
      <c r="P19" s="82" t="str">
        <f t="shared" si="4"/>
        <v/>
      </c>
      <c r="Q19" s="82" t="str">
        <f t="shared" si="1"/>
        <v/>
      </c>
    </row>
    <row r="20" spans="1:17" ht="17.45" customHeight="1" x14ac:dyDescent="0.2">
      <c r="A20" s="49"/>
      <c r="C20" s="99"/>
      <c r="D20" s="100"/>
      <c r="E20" s="90"/>
      <c r="F20" s="90"/>
      <c r="G20" s="101"/>
      <c r="H20" s="90"/>
      <c r="I20" s="90"/>
      <c r="J20" s="90"/>
      <c r="K20" s="90"/>
      <c r="L20" s="82" t="str">
        <f t="shared" si="2"/>
        <v/>
      </c>
      <c r="M20" s="14"/>
      <c r="N20" s="82" t="str">
        <f t="shared" si="3"/>
        <v/>
      </c>
      <c r="O20" s="82">
        <f t="shared" si="0"/>
        <v>0</v>
      </c>
      <c r="P20" s="82" t="str">
        <f t="shared" si="4"/>
        <v/>
      </c>
      <c r="Q20" s="82" t="str">
        <f t="shared" si="1"/>
        <v/>
      </c>
    </row>
    <row r="21" spans="1:17" ht="17.45" customHeight="1" x14ac:dyDescent="0.2">
      <c r="A21" s="49"/>
      <c r="C21" s="99"/>
      <c r="D21" s="100"/>
      <c r="E21" s="90"/>
      <c r="F21" s="90"/>
      <c r="G21" s="101"/>
      <c r="H21" s="90"/>
      <c r="I21" s="90"/>
      <c r="J21" s="90"/>
      <c r="K21" s="90"/>
      <c r="L21" s="82" t="str">
        <f t="shared" si="2"/>
        <v/>
      </c>
      <c r="M21" s="14"/>
      <c r="N21" s="82" t="str">
        <f t="shared" si="3"/>
        <v/>
      </c>
      <c r="O21" s="82">
        <f t="shared" si="0"/>
        <v>0</v>
      </c>
      <c r="P21" s="82" t="str">
        <f t="shared" si="4"/>
        <v/>
      </c>
      <c r="Q21" s="82" t="str">
        <f t="shared" si="1"/>
        <v/>
      </c>
    </row>
    <row r="22" spans="1:17" ht="17.45" customHeight="1" x14ac:dyDescent="0.2">
      <c r="A22" s="49"/>
      <c r="C22" s="99"/>
      <c r="D22" s="100"/>
      <c r="E22" s="90"/>
      <c r="F22" s="90"/>
      <c r="G22" s="101"/>
      <c r="H22" s="90"/>
      <c r="I22" s="90"/>
      <c r="J22" s="90"/>
      <c r="K22" s="90"/>
      <c r="L22" s="82" t="str">
        <f t="shared" si="2"/>
        <v/>
      </c>
      <c r="M22" s="14"/>
      <c r="N22" s="82" t="str">
        <f t="shared" si="3"/>
        <v/>
      </c>
      <c r="O22" s="82">
        <f t="shared" si="0"/>
        <v>0</v>
      </c>
      <c r="P22" s="82" t="str">
        <f t="shared" si="4"/>
        <v/>
      </c>
      <c r="Q22" s="82" t="str">
        <f t="shared" si="1"/>
        <v/>
      </c>
    </row>
    <row r="23" spans="1:17" ht="17.45" customHeight="1" x14ac:dyDescent="0.2">
      <c r="A23" s="49"/>
      <c r="C23" s="99"/>
      <c r="D23" s="100"/>
      <c r="E23" s="90"/>
      <c r="F23" s="90"/>
      <c r="G23" s="101"/>
      <c r="H23" s="90"/>
      <c r="I23" s="90"/>
      <c r="J23" s="90"/>
      <c r="K23" s="90"/>
      <c r="L23" s="82" t="str">
        <f t="shared" si="2"/>
        <v/>
      </c>
      <c r="M23" s="14"/>
      <c r="N23" s="82" t="str">
        <f t="shared" si="3"/>
        <v/>
      </c>
      <c r="O23" s="82">
        <f t="shared" si="0"/>
        <v>0</v>
      </c>
      <c r="P23" s="82" t="str">
        <f t="shared" si="4"/>
        <v/>
      </c>
      <c r="Q23" s="82" t="str">
        <f t="shared" si="1"/>
        <v/>
      </c>
    </row>
    <row r="24" spans="1:17" ht="17.45" customHeight="1" x14ac:dyDescent="0.2">
      <c r="A24" s="49"/>
      <c r="C24" s="99"/>
      <c r="D24" s="100"/>
      <c r="E24" s="90"/>
      <c r="F24" s="90"/>
      <c r="G24" s="101"/>
      <c r="H24" s="90"/>
      <c r="I24" s="90"/>
      <c r="J24" s="90"/>
      <c r="K24" s="90"/>
      <c r="L24" s="82" t="str">
        <f t="shared" si="2"/>
        <v/>
      </c>
      <c r="M24" s="14"/>
      <c r="N24" s="82" t="str">
        <f t="shared" si="3"/>
        <v/>
      </c>
      <c r="O24" s="82">
        <f t="shared" si="0"/>
        <v>0</v>
      </c>
      <c r="P24" s="82" t="str">
        <f t="shared" si="4"/>
        <v/>
      </c>
      <c r="Q24" s="82" t="str">
        <f t="shared" si="1"/>
        <v/>
      </c>
    </row>
    <row r="25" spans="1:17" ht="17.45" customHeight="1" x14ac:dyDescent="0.2">
      <c r="A25" s="49"/>
      <c r="C25" s="99"/>
      <c r="D25" s="100"/>
      <c r="E25" s="90"/>
      <c r="F25" s="90"/>
      <c r="G25" s="101"/>
      <c r="H25" s="90"/>
      <c r="I25" s="90"/>
      <c r="J25" s="90"/>
      <c r="K25" s="90"/>
      <c r="L25" s="82" t="str">
        <f t="shared" si="2"/>
        <v/>
      </c>
      <c r="M25" s="14"/>
      <c r="N25" s="82" t="str">
        <f t="shared" si="3"/>
        <v/>
      </c>
      <c r="O25" s="82">
        <f t="shared" si="0"/>
        <v>0</v>
      </c>
      <c r="P25" s="82" t="str">
        <f t="shared" si="4"/>
        <v/>
      </c>
      <c r="Q25" s="82" t="str">
        <f t="shared" si="1"/>
        <v/>
      </c>
    </row>
    <row r="26" spans="1:17" ht="17.45" customHeight="1" x14ac:dyDescent="0.2">
      <c r="A26" s="50"/>
      <c r="C26" s="99"/>
      <c r="D26" s="100"/>
      <c r="E26" s="90"/>
      <c r="F26" s="90"/>
      <c r="G26" s="101"/>
      <c r="H26" s="90"/>
      <c r="I26" s="90"/>
      <c r="J26" s="90"/>
      <c r="K26" s="90"/>
      <c r="L26" s="82" t="str">
        <f t="shared" si="2"/>
        <v/>
      </c>
      <c r="M26" s="14"/>
      <c r="N26" s="82" t="str">
        <f t="shared" si="3"/>
        <v/>
      </c>
      <c r="O26" s="82">
        <f t="shared" si="0"/>
        <v>0</v>
      </c>
      <c r="P26" s="82" t="str">
        <f t="shared" si="4"/>
        <v/>
      </c>
      <c r="Q26" s="82" t="str">
        <f t="shared" si="1"/>
        <v/>
      </c>
    </row>
    <row r="27" spans="1:17" ht="17.45" customHeight="1" x14ac:dyDescent="0.2">
      <c r="A27" s="50"/>
      <c r="C27" s="99"/>
      <c r="D27" s="100"/>
      <c r="E27" s="90"/>
      <c r="F27" s="90"/>
      <c r="G27" s="101"/>
      <c r="H27" s="90"/>
      <c r="I27" s="90"/>
      <c r="J27" s="90"/>
      <c r="K27" s="90"/>
      <c r="L27" s="82" t="str">
        <f t="shared" si="2"/>
        <v/>
      </c>
      <c r="M27" s="14"/>
      <c r="N27" s="82" t="str">
        <f t="shared" si="3"/>
        <v/>
      </c>
      <c r="O27" s="82">
        <f t="shared" si="0"/>
        <v>0</v>
      </c>
      <c r="P27" s="82" t="str">
        <f t="shared" si="4"/>
        <v/>
      </c>
      <c r="Q27" s="82" t="str">
        <f t="shared" si="1"/>
        <v/>
      </c>
    </row>
    <row r="28" spans="1:17" ht="17.45" customHeight="1" x14ac:dyDescent="0.2">
      <c r="A28" s="50"/>
      <c r="C28" s="99"/>
      <c r="D28" s="100"/>
      <c r="E28" s="90"/>
      <c r="F28" s="90"/>
      <c r="G28" s="101"/>
      <c r="H28" s="90"/>
      <c r="I28" s="90"/>
      <c r="J28" s="90"/>
      <c r="K28" s="90"/>
      <c r="L28" s="82" t="str">
        <f t="shared" si="2"/>
        <v/>
      </c>
      <c r="M28" s="14"/>
      <c r="N28" s="82" t="str">
        <f t="shared" si="3"/>
        <v/>
      </c>
      <c r="O28" s="82">
        <f t="shared" si="0"/>
        <v>0</v>
      </c>
      <c r="P28" s="82" t="str">
        <f t="shared" si="4"/>
        <v/>
      </c>
      <c r="Q28" s="82" t="str">
        <f t="shared" si="1"/>
        <v/>
      </c>
    </row>
    <row r="29" spans="1:17" ht="17.45" customHeight="1" x14ac:dyDescent="0.2">
      <c r="A29" s="50"/>
      <c r="C29" s="99"/>
      <c r="D29" s="100"/>
      <c r="E29" s="90"/>
      <c r="F29" s="90"/>
      <c r="G29" s="101"/>
      <c r="H29" s="90"/>
      <c r="I29" s="90"/>
      <c r="J29" s="90"/>
      <c r="K29" s="90"/>
      <c r="L29" s="82" t="str">
        <f t="shared" si="2"/>
        <v/>
      </c>
      <c r="M29" s="14"/>
      <c r="N29" s="82" t="str">
        <f t="shared" si="3"/>
        <v/>
      </c>
      <c r="O29" s="82">
        <f t="shared" si="0"/>
        <v>0</v>
      </c>
      <c r="P29" s="82" t="str">
        <f t="shared" si="4"/>
        <v/>
      </c>
      <c r="Q29" s="82" t="str">
        <f t="shared" si="1"/>
        <v/>
      </c>
    </row>
    <row r="30" spans="1:17" ht="17.45" customHeight="1" x14ac:dyDescent="0.2">
      <c r="A30" s="50"/>
      <c r="C30" s="99"/>
      <c r="D30" s="100"/>
      <c r="E30" s="90"/>
      <c r="F30" s="90"/>
      <c r="G30" s="101"/>
      <c r="H30" s="90"/>
      <c r="I30" s="90"/>
      <c r="J30" s="90"/>
      <c r="K30" s="90"/>
      <c r="L30" s="82" t="str">
        <f t="shared" si="2"/>
        <v/>
      </c>
      <c r="M30" s="14"/>
      <c r="N30" s="82" t="str">
        <f t="shared" si="3"/>
        <v/>
      </c>
      <c r="O30" s="82">
        <f t="shared" si="0"/>
        <v>0</v>
      </c>
      <c r="P30" s="82" t="str">
        <f t="shared" si="4"/>
        <v/>
      </c>
      <c r="Q30" s="82" t="str">
        <f t="shared" si="1"/>
        <v/>
      </c>
    </row>
    <row r="31" spans="1:17" ht="17.45" customHeight="1" x14ac:dyDescent="0.2">
      <c r="A31" s="50"/>
      <c r="C31" s="99"/>
      <c r="D31" s="100"/>
      <c r="E31" s="90"/>
      <c r="F31" s="90"/>
      <c r="G31" s="101"/>
      <c r="H31" s="90"/>
      <c r="I31" s="90"/>
      <c r="J31" s="90"/>
      <c r="K31" s="90"/>
      <c r="L31" s="82" t="str">
        <f t="shared" si="2"/>
        <v/>
      </c>
      <c r="M31" s="14"/>
      <c r="N31" s="82" t="str">
        <f t="shared" si="3"/>
        <v/>
      </c>
      <c r="O31" s="82">
        <f t="shared" si="0"/>
        <v>0</v>
      </c>
      <c r="P31" s="82" t="str">
        <f t="shared" si="4"/>
        <v/>
      </c>
      <c r="Q31" s="82" t="str">
        <f t="shared" si="1"/>
        <v/>
      </c>
    </row>
    <row r="32" spans="1:17" ht="17.45" customHeight="1" x14ac:dyDescent="0.2">
      <c r="A32" s="50"/>
      <c r="C32" s="99"/>
      <c r="D32" s="100"/>
      <c r="E32" s="90"/>
      <c r="F32" s="90"/>
      <c r="G32" s="101"/>
      <c r="H32" s="90"/>
      <c r="I32" s="90"/>
      <c r="J32" s="90"/>
      <c r="K32" s="90"/>
      <c r="L32" s="82" t="str">
        <f t="shared" si="2"/>
        <v/>
      </c>
      <c r="M32" s="14"/>
      <c r="N32" s="82" t="str">
        <f t="shared" si="3"/>
        <v/>
      </c>
      <c r="O32" s="82">
        <f t="shared" si="0"/>
        <v>0</v>
      </c>
      <c r="P32" s="82" t="str">
        <f t="shared" si="4"/>
        <v/>
      </c>
      <c r="Q32" s="82" t="str">
        <f t="shared" si="1"/>
        <v/>
      </c>
    </row>
    <row r="33" spans="1:17" ht="17.45" customHeight="1" x14ac:dyDescent="0.2">
      <c r="A33" s="50"/>
      <c r="C33" s="99"/>
      <c r="D33" s="100"/>
      <c r="E33" s="90"/>
      <c r="F33" s="90"/>
      <c r="G33" s="101"/>
      <c r="H33" s="90"/>
      <c r="I33" s="90"/>
      <c r="J33" s="90"/>
      <c r="K33" s="90"/>
      <c r="L33" s="82" t="str">
        <f t="shared" si="2"/>
        <v/>
      </c>
      <c r="M33" s="14"/>
      <c r="N33" s="82" t="str">
        <f t="shared" si="3"/>
        <v/>
      </c>
      <c r="O33" s="82">
        <f t="shared" si="0"/>
        <v>0</v>
      </c>
      <c r="P33" s="82" t="str">
        <f t="shared" si="4"/>
        <v/>
      </c>
      <c r="Q33" s="82" t="str">
        <f t="shared" si="1"/>
        <v/>
      </c>
    </row>
    <row r="34" spans="1:17" ht="17.45" customHeight="1" x14ac:dyDescent="0.2">
      <c r="A34" s="50"/>
      <c r="C34" s="99"/>
      <c r="D34" s="100"/>
      <c r="E34" s="90"/>
      <c r="F34" s="90"/>
      <c r="G34" s="101"/>
      <c r="H34" s="90"/>
      <c r="I34" s="90"/>
      <c r="J34" s="90"/>
      <c r="K34" s="90"/>
      <c r="L34" s="82" t="str">
        <f t="shared" si="2"/>
        <v/>
      </c>
      <c r="M34" s="14"/>
      <c r="N34" s="82" t="str">
        <f t="shared" si="3"/>
        <v/>
      </c>
      <c r="O34" s="82">
        <f t="shared" si="0"/>
        <v>0</v>
      </c>
      <c r="P34" s="82" t="str">
        <f t="shared" si="4"/>
        <v/>
      </c>
      <c r="Q34" s="82" t="str">
        <f t="shared" si="1"/>
        <v/>
      </c>
    </row>
    <row r="35" spans="1:17" ht="17.45" customHeight="1" x14ac:dyDescent="0.2">
      <c r="A35" s="50"/>
      <c r="C35" s="99"/>
      <c r="D35" s="100"/>
      <c r="E35" s="90"/>
      <c r="F35" s="90"/>
      <c r="G35" s="101"/>
      <c r="H35" s="90"/>
      <c r="I35" s="90"/>
      <c r="J35" s="90"/>
      <c r="K35" s="90"/>
      <c r="L35" s="82" t="str">
        <f t="shared" si="2"/>
        <v/>
      </c>
      <c r="M35" s="14"/>
      <c r="N35" s="82" t="str">
        <f t="shared" si="3"/>
        <v/>
      </c>
      <c r="O35" s="82">
        <f t="shared" si="0"/>
        <v>0</v>
      </c>
      <c r="P35" s="82" t="str">
        <f t="shared" si="4"/>
        <v/>
      </c>
      <c r="Q35" s="82" t="str">
        <f t="shared" si="1"/>
        <v/>
      </c>
    </row>
    <row r="36" spans="1:17" ht="17.45" customHeight="1" x14ac:dyDescent="0.2">
      <c r="A36" s="50"/>
      <c r="C36" s="99"/>
      <c r="D36" s="100"/>
      <c r="E36" s="90"/>
      <c r="F36" s="90"/>
      <c r="G36" s="101"/>
      <c r="H36" s="90"/>
      <c r="I36" s="90"/>
      <c r="J36" s="90"/>
      <c r="K36" s="90"/>
      <c r="L36" s="82" t="str">
        <f t="shared" si="2"/>
        <v/>
      </c>
      <c r="M36" s="14"/>
      <c r="N36" s="82" t="str">
        <f t="shared" si="3"/>
        <v/>
      </c>
      <c r="O36" s="82">
        <f t="shared" si="0"/>
        <v>0</v>
      </c>
      <c r="P36" s="82" t="str">
        <f t="shared" si="4"/>
        <v/>
      </c>
      <c r="Q36" s="82" t="str">
        <f t="shared" si="1"/>
        <v/>
      </c>
    </row>
    <row r="37" spans="1:17" ht="17.45" customHeight="1" x14ac:dyDescent="0.2">
      <c r="A37" s="50"/>
      <c r="C37" s="99"/>
      <c r="D37" s="100"/>
      <c r="E37" s="90"/>
      <c r="F37" s="90"/>
      <c r="G37" s="101"/>
      <c r="H37" s="90"/>
      <c r="I37" s="90"/>
      <c r="J37" s="90"/>
      <c r="K37" s="90"/>
      <c r="L37" s="82" t="str">
        <f t="shared" si="2"/>
        <v/>
      </c>
      <c r="M37" s="14"/>
      <c r="N37" s="82" t="str">
        <f t="shared" si="3"/>
        <v/>
      </c>
      <c r="O37" s="82">
        <f t="shared" si="0"/>
        <v>0</v>
      </c>
      <c r="P37" s="82" t="str">
        <f t="shared" si="4"/>
        <v/>
      </c>
      <c r="Q37" s="82" t="str">
        <f t="shared" si="1"/>
        <v/>
      </c>
    </row>
    <row r="38" spans="1:17" ht="17.45" customHeight="1" x14ac:dyDescent="0.2">
      <c r="A38" s="50"/>
      <c r="C38" s="99"/>
      <c r="D38" s="100"/>
      <c r="E38" s="90"/>
      <c r="F38" s="90"/>
      <c r="G38" s="101"/>
      <c r="H38" s="90"/>
      <c r="I38" s="90"/>
      <c r="J38" s="90"/>
      <c r="K38" s="90"/>
      <c r="L38" s="82" t="str">
        <f t="shared" si="2"/>
        <v/>
      </c>
      <c r="M38" s="14"/>
      <c r="N38" s="82" t="str">
        <f t="shared" si="3"/>
        <v/>
      </c>
      <c r="O38" s="82">
        <f t="shared" si="0"/>
        <v>0</v>
      </c>
      <c r="P38" s="82" t="str">
        <f t="shared" si="4"/>
        <v/>
      </c>
      <c r="Q38" s="82" t="str">
        <f t="shared" si="1"/>
        <v/>
      </c>
    </row>
    <row r="39" spans="1:17" ht="17.45" customHeight="1" x14ac:dyDescent="0.2">
      <c r="A39" s="50"/>
      <c r="C39" s="99"/>
      <c r="D39" s="100"/>
      <c r="E39" s="90"/>
      <c r="F39" s="90"/>
      <c r="G39" s="101"/>
      <c r="H39" s="90"/>
      <c r="I39" s="90"/>
      <c r="J39" s="90"/>
      <c r="K39" s="90"/>
      <c r="L39" s="82" t="str">
        <f t="shared" si="2"/>
        <v/>
      </c>
      <c r="M39" s="14"/>
      <c r="N39" s="82" t="str">
        <f t="shared" si="3"/>
        <v/>
      </c>
      <c r="O39" s="82">
        <f t="shared" si="0"/>
        <v>0</v>
      </c>
      <c r="P39" s="82" t="str">
        <f t="shared" si="4"/>
        <v/>
      </c>
      <c r="Q39" s="82" t="str">
        <f t="shared" si="1"/>
        <v/>
      </c>
    </row>
    <row r="40" spans="1:17" ht="17.45" customHeight="1" x14ac:dyDescent="0.2">
      <c r="A40" s="50"/>
      <c r="C40" s="99"/>
      <c r="D40" s="100"/>
      <c r="E40" s="90"/>
      <c r="F40" s="90"/>
      <c r="G40" s="101"/>
      <c r="H40" s="90"/>
      <c r="I40" s="90"/>
      <c r="J40" s="90"/>
      <c r="K40" s="90"/>
      <c r="L40" s="82" t="str">
        <f t="shared" si="2"/>
        <v/>
      </c>
      <c r="M40" s="14"/>
      <c r="N40" s="82" t="str">
        <f t="shared" si="3"/>
        <v/>
      </c>
      <c r="O40" s="82">
        <f t="shared" si="0"/>
        <v>0</v>
      </c>
      <c r="P40" s="82" t="str">
        <f t="shared" si="4"/>
        <v/>
      </c>
      <c r="Q40" s="82" t="str">
        <f t="shared" si="1"/>
        <v/>
      </c>
    </row>
    <row r="41" spans="1:17" ht="17.45" customHeight="1" x14ac:dyDescent="0.2">
      <c r="A41" s="50"/>
      <c r="C41" s="99"/>
      <c r="D41" s="100"/>
      <c r="E41" s="90"/>
      <c r="F41" s="90"/>
      <c r="G41" s="101"/>
      <c r="H41" s="90"/>
      <c r="I41" s="90"/>
      <c r="J41" s="90"/>
      <c r="K41" s="90"/>
      <c r="L41" s="82" t="str">
        <f t="shared" si="2"/>
        <v/>
      </c>
      <c r="M41" s="14"/>
      <c r="N41" s="82" t="str">
        <f t="shared" si="3"/>
        <v/>
      </c>
      <c r="O41" s="82">
        <f t="shared" si="0"/>
        <v>0</v>
      </c>
      <c r="P41" s="82" t="str">
        <f t="shared" si="4"/>
        <v/>
      </c>
      <c r="Q41" s="82" t="str">
        <f t="shared" si="1"/>
        <v/>
      </c>
    </row>
    <row r="42" spans="1:17" ht="17.45" customHeight="1" x14ac:dyDescent="0.2">
      <c r="A42" s="50"/>
      <c r="C42" s="99"/>
      <c r="D42" s="100"/>
      <c r="E42" s="90"/>
      <c r="F42" s="90"/>
      <c r="G42" s="101"/>
      <c r="H42" s="90"/>
      <c r="I42" s="90"/>
      <c r="J42" s="90"/>
      <c r="K42" s="90"/>
      <c r="L42" s="82" t="str">
        <f t="shared" si="2"/>
        <v/>
      </c>
      <c r="M42" s="14"/>
      <c r="N42" s="82" t="str">
        <f t="shared" si="3"/>
        <v/>
      </c>
      <c r="O42" s="82">
        <f t="shared" si="0"/>
        <v>0</v>
      </c>
      <c r="P42" s="82" t="str">
        <f t="shared" si="4"/>
        <v/>
      </c>
      <c r="Q42" s="82" t="str">
        <f t="shared" si="1"/>
        <v/>
      </c>
    </row>
    <row r="43" spans="1:17" ht="17.45" customHeight="1" x14ac:dyDescent="0.2">
      <c r="A43" s="50"/>
      <c r="C43" s="99"/>
      <c r="D43" s="100"/>
      <c r="E43" s="90"/>
      <c r="F43" s="90"/>
      <c r="G43" s="101"/>
      <c r="H43" s="90"/>
      <c r="I43" s="90"/>
      <c r="J43" s="90"/>
      <c r="K43" s="90"/>
      <c r="L43" s="82" t="str">
        <f t="shared" si="2"/>
        <v/>
      </c>
      <c r="M43" s="14"/>
      <c r="N43" s="82" t="str">
        <f t="shared" si="3"/>
        <v/>
      </c>
      <c r="O43" s="82">
        <f t="shared" si="0"/>
        <v>0</v>
      </c>
      <c r="P43" s="82" t="str">
        <f t="shared" si="4"/>
        <v/>
      </c>
      <c r="Q43" s="82" t="str">
        <f t="shared" si="1"/>
        <v/>
      </c>
    </row>
    <row r="44" spans="1:17" ht="17.45" customHeight="1" x14ac:dyDescent="0.2">
      <c r="C44" s="99"/>
      <c r="D44" s="100"/>
      <c r="E44" s="90"/>
      <c r="F44" s="90"/>
      <c r="G44" s="101"/>
      <c r="H44" s="90"/>
      <c r="I44" s="90"/>
      <c r="J44" s="90"/>
      <c r="K44" s="90"/>
      <c r="L44" s="82" t="str">
        <f t="shared" si="2"/>
        <v/>
      </c>
      <c r="M44" s="14"/>
      <c r="N44" s="82" t="str">
        <f t="shared" si="3"/>
        <v/>
      </c>
      <c r="O44" s="82">
        <f t="shared" si="0"/>
        <v>0</v>
      </c>
      <c r="P44" s="82" t="str">
        <f t="shared" si="4"/>
        <v/>
      </c>
      <c r="Q44" s="82" t="str">
        <f t="shared" si="1"/>
        <v/>
      </c>
    </row>
    <row r="45" spans="1:17" ht="17.45" customHeight="1" x14ac:dyDescent="0.2">
      <c r="C45" s="99"/>
      <c r="D45" s="100"/>
      <c r="E45" s="90"/>
      <c r="F45" s="90"/>
      <c r="G45" s="101"/>
      <c r="H45" s="90"/>
      <c r="I45" s="90"/>
      <c r="J45" s="90"/>
      <c r="K45" s="90"/>
      <c r="L45" s="82" t="str">
        <f t="shared" si="2"/>
        <v/>
      </c>
      <c r="M45" s="14"/>
      <c r="N45" s="82" t="str">
        <f t="shared" si="3"/>
        <v/>
      </c>
      <c r="O45" s="82">
        <f t="shared" si="0"/>
        <v>0</v>
      </c>
      <c r="P45" s="82" t="str">
        <f t="shared" si="4"/>
        <v/>
      </c>
      <c r="Q45" s="82" t="str">
        <f t="shared" si="1"/>
        <v/>
      </c>
    </row>
    <row r="46" spans="1:17" ht="17.45" customHeight="1" x14ac:dyDescent="0.2">
      <c r="C46" s="99"/>
      <c r="D46" s="100"/>
      <c r="E46" s="90"/>
      <c r="F46" s="90"/>
      <c r="G46" s="101"/>
      <c r="H46" s="90"/>
      <c r="I46" s="90"/>
      <c r="J46" s="90"/>
      <c r="K46" s="90"/>
      <c r="L46" s="82" t="str">
        <f t="shared" si="2"/>
        <v/>
      </c>
      <c r="M46" s="14"/>
      <c r="N46" s="82" t="str">
        <f t="shared" si="3"/>
        <v/>
      </c>
      <c r="O46" s="82">
        <f t="shared" si="0"/>
        <v>0</v>
      </c>
      <c r="P46" s="82" t="str">
        <f t="shared" si="4"/>
        <v/>
      </c>
      <c r="Q46" s="82" t="str">
        <f t="shared" si="1"/>
        <v/>
      </c>
    </row>
    <row r="47" spans="1:17" ht="17.45" customHeight="1" x14ac:dyDescent="0.2">
      <c r="C47" s="99"/>
      <c r="D47" s="100"/>
      <c r="E47" s="90"/>
      <c r="F47" s="90"/>
      <c r="G47" s="101"/>
      <c r="H47" s="90"/>
      <c r="I47" s="90"/>
      <c r="J47" s="90"/>
      <c r="K47" s="90"/>
      <c r="L47" s="82" t="str">
        <f t="shared" si="2"/>
        <v/>
      </c>
      <c r="M47" s="14"/>
      <c r="N47" s="82" t="str">
        <f t="shared" si="3"/>
        <v/>
      </c>
      <c r="O47" s="82">
        <f t="shared" si="0"/>
        <v>0</v>
      </c>
      <c r="P47" s="82" t="str">
        <f t="shared" si="4"/>
        <v/>
      </c>
      <c r="Q47" s="82" t="str">
        <f t="shared" si="1"/>
        <v/>
      </c>
    </row>
    <row r="48" spans="1:17" ht="17.45" customHeight="1" x14ac:dyDescent="0.2">
      <c r="C48" s="99"/>
      <c r="D48" s="100"/>
      <c r="E48" s="90"/>
      <c r="F48" s="90"/>
      <c r="G48" s="101"/>
      <c r="H48" s="90"/>
      <c r="I48" s="90"/>
      <c r="J48" s="90"/>
      <c r="K48" s="90"/>
      <c r="L48" s="82" t="str">
        <f t="shared" si="2"/>
        <v/>
      </c>
      <c r="M48" s="14"/>
      <c r="N48" s="82" t="str">
        <f t="shared" si="3"/>
        <v/>
      </c>
      <c r="O48" s="82">
        <f t="shared" si="0"/>
        <v>0</v>
      </c>
      <c r="P48" s="82" t="str">
        <f t="shared" si="4"/>
        <v/>
      </c>
      <c r="Q48" s="82" t="str">
        <f t="shared" si="1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2"/>
        <v/>
      </c>
      <c r="M49" s="14"/>
      <c r="N49" s="82" t="str">
        <f t="shared" si="3"/>
        <v/>
      </c>
      <c r="O49" s="82">
        <f t="shared" si="0"/>
        <v>0</v>
      </c>
      <c r="P49" s="82" t="str">
        <f t="shared" si="4"/>
        <v/>
      </c>
      <c r="Q49" s="82" t="str">
        <f t="shared" si="1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2"/>
        <v/>
      </c>
      <c r="M50" s="14"/>
      <c r="N50" s="82" t="str">
        <f t="shared" si="3"/>
        <v/>
      </c>
      <c r="O50" s="82">
        <f t="shared" si="0"/>
        <v>0</v>
      </c>
      <c r="P50" s="82" t="str">
        <f t="shared" si="4"/>
        <v/>
      </c>
      <c r="Q50" s="82" t="str">
        <f t="shared" si="1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2"/>
        <v/>
      </c>
      <c r="M51" s="14"/>
      <c r="N51" s="82" t="str">
        <f t="shared" si="3"/>
        <v/>
      </c>
      <c r="O51" s="82">
        <f t="shared" si="0"/>
        <v>0</v>
      </c>
      <c r="P51" s="82" t="str">
        <f t="shared" si="4"/>
        <v/>
      </c>
      <c r="Q51" s="82" t="str">
        <f t="shared" si="1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2"/>
        <v/>
      </c>
      <c r="M52" s="14"/>
      <c r="N52" s="82" t="str">
        <f t="shared" si="3"/>
        <v/>
      </c>
      <c r="O52" s="82">
        <f t="shared" si="0"/>
        <v>0</v>
      </c>
      <c r="P52" s="82" t="str">
        <f t="shared" si="4"/>
        <v/>
      </c>
      <c r="Q52" s="82" t="str">
        <f t="shared" si="1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2"/>
        <v/>
      </c>
      <c r="M53" s="14"/>
      <c r="N53" s="82" t="str">
        <f t="shared" si="3"/>
        <v/>
      </c>
      <c r="O53" s="82">
        <f t="shared" si="0"/>
        <v>0</v>
      </c>
      <c r="P53" s="82" t="str">
        <f t="shared" si="4"/>
        <v/>
      </c>
      <c r="Q53" s="82" t="str">
        <f t="shared" si="1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2"/>
        <v/>
      </c>
      <c r="M54" s="14"/>
      <c r="N54" s="82" t="str">
        <f t="shared" si="3"/>
        <v/>
      </c>
      <c r="O54" s="82">
        <f t="shared" si="0"/>
        <v>0</v>
      </c>
      <c r="P54" s="82" t="str">
        <f t="shared" si="4"/>
        <v/>
      </c>
      <c r="Q54" s="82" t="str">
        <f t="shared" si="1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2"/>
        <v/>
      </c>
      <c r="N55" s="82" t="str">
        <f t="shared" si="3"/>
        <v/>
      </c>
      <c r="O55" s="82">
        <f t="shared" si="0"/>
        <v>0</v>
      </c>
      <c r="P55" s="82" t="str">
        <f t="shared" si="4"/>
        <v/>
      </c>
      <c r="Q55" s="82" t="str">
        <f t="shared" si="1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2"/>
        <v/>
      </c>
      <c r="N56" s="82" t="str">
        <f t="shared" si="3"/>
        <v/>
      </c>
      <c r="O56" s="82">
        <f t="shared" si="0"/>
        <v>0</v>
      </c>
      <c r="P56" s="82" t="str">
        <f t="shared" si="4"/>
        <v/>
      </c>
      <c r="Q56" s="82" t="str">
        <f t="shared" si="1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2"/>
        <v/>
      </c>
      <c r="N57" s="82" t="str">
        <f t="shared" si="3"/>
        <v/>
      </c>
      <c r="O57" s="82">
        <f t="shared" si="0"/>
        <v>0</v>
      </c>
      <c r="P57" s="82" t="str">
        <f t="shared" si="4"/>
        <v/>
      </c>
      <c r="Q57" s="82" t="str">
        <f t="shared" si="1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2"/>
        <v/>
      </c>
      <c r="N58" s="82" t="str">
        <f t="shared" si="3"/>
        <v/>
      </c>
      <c r="O58" s="82">
        <f t="shared" si="0"/>
        <v>0</v>
      </c>
      <c r="P58" s="82" t="str">
        <f t="shared" si="4"/>
        <v/>
      </c>
      <c r="Q58" s="82" t="str">
        <f t="shared" si="1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2"/>
        <v/>
      </c>
      <c r="N59" s="82" t="str">
        <f t="shared" si="3"/>
        <v/>
      </c>
      <c r="O59" s="82">
        <f t="shared" si="0"/>
        <v>0</v>
      </c>
      <c r="P59" s="82" t="str">
        <f t="shared" si="4"/>
        <v/>
      </c>
      <c r="Q59" s="82" t="str">
        <f t="shared" si="1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2"/>
        <v/>
      </c>
      <c r="N60" s="82" t="str">
        <f t="shared" si="3"/>
        <v/>
      </c>
      <c r="O60" s="82">
        <f t="shared" si="0"/>
        <v>0</v>
      </c>
      <c r="P60" s="82" t="str">
        <f t="shared" si="4"/>
        <v/>
      </c>
      <c r="Q60" s="82" t="str">
        <f t="shared" si="1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2"/>
        <v/>
      </c>
      <c r="N61" s="82" t="str">
        <f t="shared" si="3"/>
        <v/>
      </c>
      <c r="O61" s="82">
        <f t="shared" si="0"/>
        <v>0</v>
      </c>
      <c r="P61" s="82" t="str">
        <f t="shared" si="4"/>
        <v/>
      </c>
      <c r="Q61" s="82" t="str">
        <f t="shared" si="1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2"/>
        <v/>
      </c>
      <c r="N62" s="82" t="str">
        <f t="shared" si="3"/>
        <v/>
      </c>
      <c r="O62" s="82">
        <f t="shared" si="0"/>
        <v>0</v>
      </c>
      <c r="P62" s="82" t="str">
        <f t="shared" si="4"/>
        <v/>
      </c>
      <c r="Q62" s="82" t="str">
        <f t="shared" si="1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2"/>
        <v/>
      </c>
      <c r="N63" s="82" t="str">
        <f t="shared" si="3"/>
        <v/>
      </c>
      <c r="O63" s="82">
        <f t="shared" si="0"/>
        <v>0</v>
      </c>
      <c r="P63" s="82" t="str">
        <f t="shared" si="4"/>
        <v/>
      </c>
      <c r="Q63" s="82" t="str">
        <f t="shared" si="1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2"/>
        <v/>
      </c>
      <c r="N64" s="82" t="str">
        <f t="shared" si="3"/>
        <v/>
      </c>
      <c r="O64" s="82">
        <f t="shared" si="0"/>
        <v>0</v>
      </c>
      <c r="P64" s="82" t="str">
        <f t="shared" si="4"/>
        <v/>
      </c>
      <c r="Q64" s="82" t="str">
        <f t="shared" si="1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2"/>
        <v/>
      </c>
      <c r="N65" s="82" t="str">
        <f t="shared" si="3"/>
        <v/>
      </c>
      <c r="O65" s="82">
        <f t="shared" si="0"/>
        <v>0</v>
      </c>
      <c r="P65" s="82" t="str">
        <f t="shared" si="4"/>
        <v/>
      </c>
      <c r="Q65" s="82" t="str">
        <f t="shared" si="1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2"/>
        <v/>
      </c>
      <c r="N66" s="82" t="str">
        <f t="shared" si="3"/>
        <v/>
      </c>
      <c r="O66" s="82">
        <f t="shared" si="0"/>
        <v>0</v>
      </c>
      <c r="P66" s="82" t="str">
        <f t="shared" si="4"/>
        <v/>
      </c>
      <c r="Q66" s="82" t="str">
        <f t="shared" si="1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2"/>
        <v/>
      </c>
      <c r="N67" s="82" t="str">
        <f t="shared" si="3"/>
        <v/>
      </c>
      <c r="O67" s="82">
        <f t="shared" si="0"/>
        <v>0</v>
      </c>
      <c r="P67" s="82" t="str">
        <f t="shared" si="4"/>
        <v/>
      </c>
      <c r="Q67" s="82" t="str">
        <f t="shared" si="1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2"/>
        <v/>
      </c>
      <c r="N68" s="82" t="str">
        <f t="shared" si="3"/>
        <v/>
      </c>
      <c r="O68" s="82">
        <f t="shared" si="0"/>
        <v>0</v>
      </c>
      <c r="P68" s="82" t="str">
        <f t="shared" si="4"/>
        <v/>
      </c>
      <c r="Q68" s="82" t="str">
        <f t="shared" si="1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2"/>
        <v/>
      </c>
      <c r="N69" s="82" t="str">
        <f t="shared" si="3"/>
        <v/>
      </c>
      <c r="O69" s="82">
        <f t="shared" si="0"/>
        <v>0</v>
      </c>
      <c r="P69" s="82" t="str">
        <f t="shared" si="4"/>
        <v/>
      </c>
      <c r="Q69" s="82" t="str">
        <f t="shared" si="1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2"/>
        <v/>
      </c>
      <c r="N70" s="82" t="str">
        <f t="shared" si="3"/>
        <v/>
      </c>
      <c r="O70" s="82">
        <f t="shared" si="0"/>
        <v>0</v>
      </c>
      <c r="P70" s="82" t="str">
        <f t="shared" si="4"/>
        <v/>
      </c>
      <c r="Q70" s="82" t="str">
        <f t="shared" si="1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2"/>
        <v/>
      </c>
      <c r="N71" s="82" t="str">
        <f t="shared" si="3"/>
        <v/>
      </c>
      <c r="O71" s="82">
        <f t="shared" si="0"/>
        <v>0</v>
      </c>
      <c r="P71" s="82" t="str">
        <f t="shared" si="4"/>
        <v/>
      </c>
      <c r="Q71" s="82" t="str">
        <f t="shared" si="1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2"/>
        <v/>
      </c>
      <c r="N72" s="82" t="str">
        <f t="shared" si="3"/>
        <v/>
      </c>
      <c r="O72" s="82">
        <f t="shared" si="0"/>
        <v>0</v>
      </c>
      <c r="P72" s="82" t="str">
        <f t="shared" si="4"/>
        <v/>
      </c>
      <c r="Q72" s="82" t="str">
        <f t="shared" si="1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2"/>
        <v/>
      </c>
      <c r="N73" s="82" t="str">
        <f t="shared" si="3"/>
        <v/>
      </c>
      <c r="O73" s="82">
        <f t="shared" si="0"/>
        <v>0</v>
      </c>
      <c r="P73" s="82" t="str">
        <f t="shared" si="4"/>
        <v/>
      </c>
      <c r="Q73" s="82" t="str">
        <f t="shared" si="1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2"/>
        <v/>
      </c>
      <c r="N74" s="82" t="str">
        <f t="shared" si="3"/>
        <v/>
      </c>
      <c r="O74" s="82">
        <f t="shared" si="0"/>
        <v>0</v>
      </c>
      <c r="P74" s="82" t="str">
        <f t="shared" si="4"/>
        <v/>
      </c>
      <c r="Q74" s="82" t="str">
        <f t="shared" si="1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2"/>
        <v/>
      </c>
      <c r="N75" s="82" t="str">
        <f t="shared" si="3"/>
        <v/>
      </c>
      <c r="O75" s="82">
        <f t="shared" si="0"/>
        <v>0</v>
      </c>
      <c r="P75" s="82" t="str">
        <f t="shared" si="4"/>
        <v/>
      </c>
      <c r="Q75" s="82" t="str">
        <f t="shared" si="1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2"/>
        <v/>
      </c>
      <c r="N76" s="82" t="str">
        <f t="shared" si="3"/>
        <v/>
      </c>
      <c r="O76" s="82">
        <f t="shared" si="0"/>
        <v>0</v>
      </c>
      <c r="P76" s="82" t="str">
        <f t="shared" si="4"/>
        <v/>
      </c>
      <c r="Q76" s="82" t="str">
        <f t="shared" si="1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2"/>
        <v/>
      </c>
      <c r="N77" s="82" t="str">
        <f t="shared" si="3"/>
        <v/>
      </c>
      <c r="O77" s="82">
        <f t="shared" si="0"/>
        <v>0</v>
      </c>
      <c r="P77" s="82" t="str">
        <f t="shared" si="4"/>
        <v/>
      </c>
      <c r="Q77" s="82" t="str">
        <f t="shared" si="1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2"/>
        <v/>
      </c>
      <c r="N78" s="82" t="str">
        <f t="shared" si="3"/>
        <v/>
      </c>
      <c r="O78" s="82">
        <f t="shared" si="0"/>
        <v>0</v>
      </c>
      <c r="P78" s="82" t="str">
        <f t="shared" si="4"/>
        <v/>
      </c>
      <c r="Q78" s="82" t="str">
        <f t="shared" si="1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2"/>
        <v/>
      </c>
      <c r="N79" s="82" t="str">
        <f t="shared" si="3"/>
        <v/>
      </c>
      <c r="O79" s="82">
        <f t="shared" ref="O79:O142" si="5">IF($G79=0%,F79,"")</f>
        <v>0</v>
      </c>
      <c r="P79" s="82" t="str">
        <f t="shared" si="4"/>
        <v/>
      </c>
      <c r="Q79" s="82" t="str">
        <f t="shared" si="1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6">IF(F80&amp;H80&amp;I80&amp;J80&amp;K80="","",F80+H80+I80-J80-K80)</f>
        <v/>
      </c>
      <c r="N80" s="82" t="str">
        <f t="shared" ref="N80:N143" si="7">IF($G80="E",F80,"")</f>
        <v/>
      </c>
      <c r="O80" s="82">
        <f t="shared" si="5"/>
        <v>0</v>
      </c>
      <c r="P80" s="82" t="str">
        <f t="shared" ref="P80:P143" si="8">IF(OR($G80=8%,$G80=11%),$H80/$G80,"")</f>
        <v/>
      </c>
      <c r="Q80" s="82" t="str">
        <f t="shared" si="1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6"/>
        <v/>
      </c>
      <c r="N81" s="82" t="str">
        <f t="shared" si="7"/>
        <v/>
      </c>
      <c r="O81" s="82">
        <f t="shared" si="5"/>
        <v>0</v>
      </c>
      <c r="P81" s="82" t="str">
        <f t="shared" si="8"/>
        <v/>
      </c>
      <c r="Q81" s="82" t="str">
        <f t="shared" ref="Q81:Q144" si="9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6"/>
        <v/>
      </c>
      <c r="N82" s="82" t="str">
        <f t="shared" si="7"/>
        <v/>
      </c>
      <c r="O82" s="82">
        <f t="shared" si="5"/>
        <v>0</v>
      </c>
      <c r="P82" s="82" t="str">
        <f t="shared" si="8"/>
        <v/>
      </c>
      <c r="Q82" s="82" t="str">
        <f t="shared" si="9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6"/>
        <v/>
      </c>
      <c r="N83" s="82" t="str">
        <f t="shared" si="7"/>
        <v/>
      </c>
      <c r="O83" s="82">
        <f t="shared" si="5"/>
        <v>0</v>
      </c>
      <c r="P83" s="82" t="str">
        <f t="shared" si="8"/>
        <v/>
      </c>
      <c r="Q83" s="82" t="str">
        <f t="shared" si="9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6"/>
        <v/>
      </c>
      <c r="N84" s="82" t="str">
        <f t="shared" si="7"/>
        <v/>
      </c>
      <c r="O84" s="82">
        <f t="shared" si="5"/>
        <v>0</v>
      </c>
      <c r="P84" s="82" t="str">
        <f t="shared" si="8"/>
        <v/>
      </c>
      <c r="Q84" s="82" t="str">
        <f t="shared" si="9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6"/>
        <v/>
      </c>
      <c r="N85" s="82" t="str">
        <f t="shared" si="7"/>
        <v/>
      </c>
      <c r="O85" s="82">
        <f t="shared" si="5"/>
        <v>0</v>
      </c>
      <c r="P85" s="82" t="str">
        <f t="shared" si="8"/>
        <v/>
      </c>
      <c r="Q85" s="82" t="str">
        <f t="shared" si="9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6"/>
        <v/>
      </c>
      <c r="N86" s="82" t="str">
        <f t="shared" si="7"/>
        <v/>
      </c>
      <c r="O86" s="82">
        <f t="shared" si="5"/>
        <v>0</v>
      </c>
      <c r="P86" s="82" t="str">
        <f t="shared" si="8"/>
        <v/>
      </c>
      <c r="Q86" s="82" t="str">
        <f t="shared" si="9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6"/>
        <v/>
      </c>
      <c r="N87" s="82" t="str">
        <f t="shared" si="7"/>
        <v/>
      </c>
      <c r="O87" s="82">
        <f t="shared" si="5"/>
        <v>0</v>
      </c>
      <c r="P87" s="82" t="str">
        <f t="shared" si="8"/>
        <v/>
      </c>
      <c r="Q87" s="82" t="str">
        <f t="shared" si="9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6"/>
        <v/>
      </c>
      <c r="N88" s="82" t="str">
        <f t="shared" si="7"/>
        <v/>
      </c>
      <c r="O88" s="82">
        <f t="shared" si="5"/>
        <v>0</v>
      </c>
      <c r="P88" s="82" t="str">
        <f t="shared" si="8"/>
        <v/>
      </c>
      <c r="Q88" s="82" t="str">
        <f t="shared" si="9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6"/>
        <v/>
      </c>
      <c r="N89" s="82" t="str">
        <f t="shared" si="7"/>
        <v/>
      </c>
      <c r="O89" s="82">
        <f t="shared" si="5"/>
        <v>0</v>
      </c>
      <c r="P89" s="82" t="str">
        <f t="shared" si="8"/>
        <v/>
      </c>
      <c r="Q89" s="82" t="str">
        <f t="shared" si="9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6"/>
        <v/>
      </c>
      <c r="N90" s="82" t="str">
        <f t="shared" si="7"/>
        <v/>
      </c>
      <c r="O90" s="82">
        <f t="shared" si="5"/>
        <v>0</v>
      </c>
      <c r="P90" s="82" t="str">
        <f t="shared" si="8"/>
        <v/>
      </c>
      <c r="Q90" s="82" t="str">
        <f t="shared" si="9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6"/>
        <v/>
      </c>
      <c r="N91" s="82" t="str">
        <f t="shared" si="7"/>
        <v/>
      </c>
      <c r="O91" s="82">
        <f t="shared" si="5"/>
        <v>0</v>
      </c>
      <c r="P91" s="82" t="str">
        <f t="shared" si="8"/>
        <v/>
      </c>
      <c r="Q91" s="82" t="str">
        <f t="shared" si="9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6"/>
        <v/>
      </c>
      <c r="N92" s="82" t="str">
        <f t="shared" si="7"/>
        <v/>
      </c>
      <c r="O92" s="82">
        <f t="shared" si="5"/>
        <v>0</v>
      </c>
      <c r="P92" s="82" t="str">
        <f t="shared" si="8"/>
        <v/>
      </c>
      <c r="Q92" s="82" t="str">
        <f t="shared" si="9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6"/>
        <v/>
      </c>
      <c r="N93" s="82" t="str">
        <f t="shared" si="7"/>
        <v/>
      </c>
      <c r="O93" s="82">
        <f t="shared" si="5"/>
        <v>0</v>
      </c>
      <c r="P93" s="82" t="str">
        <f t="shared" si="8"/>
        <v/>
      </c>
      <c r="Q93" s="82" t="str">
        <f t="shared" si="9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6"/>
        <v/>
      </c>
      <c r="N94" s="82" t="str">
        <f t="shared" si="7"/>
        <v/>
      </c>
      <c r="O94" s="82">
        <f t="shared" si="5"/>
        <v>0</v>
      </c>
      <c r="P94" s="82" t="str">
        <f t="shared" si="8"/>
        <v/>
      </c>
      <c r="Q94" s="82" t="str">
        <f t="shared" si="9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6"/>
        <v/>
      </c>
      <c r="N95" s="82" t="str">
        <f t="shared" si="7"/>
        <v/>
      </c>
      <c r="O95" s="82">
        <f t="shared" si="5"/>
        <v>0</v>
      </c>
      <c r="P95" s="82" t="str">
        <f t="shared" si="8"/>
        <v/>
      </c>
      <c r="Q95" s="82" t="str">
        <f t="shared" si="9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6"/>
        <v/>
      </c>
      <c r="N96" s="82" t="str">
        <f t="shared" si="7"/>
        <v/>
      </c>
      <c r="O96" s="82">
        <f t="shared" si="5"/>
        <v>0</v>
      </c>
      <c r="P96" s="82" t="str">
        <f t="shared" si="8"/>
        <v/>
      </c>
      <c r="Q96" s="82" t="str">
        <f t="shared" si="9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6"/>
        <v/>
      </c>
      <c r="N97" s="82" t="str">
        <f t="shared" si="7"/>
        <v/>
      </c>
      <c r="O97" s="82">
        <f t="shared" si="5"/>
        <v>0</v>
      </c>
      <c r="P97" s="82" t="str">
        <f t="shared" si="8"/>
        <v/>
      </c>
      <c r="Q97" s="82" t="str">
        <f t="shared" si="9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6"/>
        <v/>
      </c>
      <c r="N98" s="82" t="str">
        <f t="shared" si="7"/>
        <v/>
      </c>
      <c r="O98" s="82">
        <f t="shared" si="5"/>
        <v>0</v>
      </c>
      <c r="P98" s="82" t="str">
        <f t="shared" si="8"/>
        <v/>
      </c>
      <c r="Q98" s="82" t="str">
        <f t="shared" si="9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6"/>
        <v/>
      </c>
      <c r="N99" s="82" t="str">
        <f t="shared" si="7"/>
        <v/>
      </c>
      <c r="O99" s="82">
        <f t="shared" si="5"/>
        <v>0</v>
      </c>
      <c r="P99" s="82" t="str">
        <f t="shared" si="8"/>
        <v/>
      </c>
      <c r="Q99" s="82" t="str">
        <f t="shared" si="9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6"/>
        <v/>
      </c>
      <c r="N100" s="82" t="str">
        <f t="shared" si="7"/>
        <v/>
      </c>
      <c r="O100" s="82">
        <f t="shared" si="5"/>
        <v>0</v>
      </c>
      <c r="P100" s="82" t="str">
        <f t="shared" si="8"/>
        <v/>
      </c>
      <c r="Q100" s="82" t="str">
        <f t="shared" si="9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6"/>
        <v/>
      </c>
      <c r="N101" s="82" t="str">
        <f t="shared" si="7"/>
        <v/>
      </c>
      <c r="O101" s="82">
        <f t="shared" si="5"/>
        <v>0</v>
      </c>
      <c r="P101" s="82" t="str">
        <f t="shared" si="8"/>
        <v/>
      </c>
      <c r="Q101" s="82" t="str">
        <f t="shared" si="9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6"/>
        <v/>
      </c>
      <c r="N102" s="82" t="str">
        <f t="shared" si="7"/>
        <v/>
      </c>
      <c r="O102" s="82">
        <f t="shared" si="5"/>
        <v>0</v>
      </c>
      <c r="P102" s="82" t="str">
        <f t="shared" si="8"/>
        <v/>
      </c>
      <c r="Q102" s="82" t="str">
        <f t="shared" si="9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6"/>
        <v/>
      </c>
      <c r="N103" s="82" t="str">
        <f t="shared" si="7"/>
        <v/>
      </c>
      <c r="O103" s="82">
        <f t="shared" si="5"/>
        <v>0</v>
      </c>
      <c r="P103" s="82" t="str">
        <f t="shared" si="8"/>
        <v/>
      </c>
      <c r="Q103" s="82" t="str">
        <f t="shared" si="9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6"/>
        <v/>
      </c>
      <c r="N104" s="82" t="str">
        <f t="shared" si="7"/>
        <v/>
      </c>
      <c r="O104" s="82">
        <f t="shared" si="5"/>
        <v>0</v>
      </c>
      <c r="P104" s="82" t="str">
        <f t="shared" si="8"/>
        <v/>
      </c>
      <c r="Q104" s="82" t="str">
        <f t="shared" si="9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6"/>
        <v/>
      </c>
      <c r="N105" s="82" t="str">
        <f t="shared" si="7"/>
        <v/>
      </c>
      <c r="O105" s="82">
        <f t="shared" si="5"/>
        <v>0</v>
      </c>
      <c r="P105" s="82" t="str">
        <f t="shared" si="8"/>
        <v/>
      </c>
      <c r="Q105" s="82" t="str">
        <f t="shared" si="9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6"/>
        <v/>
      </c>
      <c r="N106" s="82" t="str">
        <f t="shared" si="7"/>
        <v/>
      </c>
      <c r="O106" s="82">
        <f t="shared" si="5"/>
        <v>0</v>
      </c>
      <c r="P106" s="82" t="str">
        <f t="shared" si="8"/>
        <v/>
      </c>
      <c r="Q106" s="82" t="str">
        <f t="shared" si="9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6"/>
        <v/>
      </c>
      <c r="N107" s="82" t="str">
        <f t="shared" si="7"/>
        <v/>
      </c>
      <c r="O107" s="82">
        <f t="shared" si="5"/>
        <v>0</v>
      </c>
      <c r="P107" s="82" t="str">
        <f t="shared" si="8"/>
        <v/>
      </c>
      <c r="Q107" s="82" t="str">
        <f t="shared" si="9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6"/>
        <v/>
      </c>
      <c r="N108" s="82" t="str">
        <f t="shared" si="7"/>
        <v/>
      </c>
      <c r="O108" s="82">
        <f t="shared" si="5"/>
        <v>0</v>
      </c>
      <c r="P108" s="82" t="str">
        <f t="shared" si="8"/>
        <v/>
      </c>
      <c r="Q108" s="82" t="str">
        <f t="shared" si="9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6"/>
        <v/>
      </c>
      <c r="N109" s="82" t="str">
        <f t="shared" si="7"/>
        <v/>
      </c>
      <c r="O109" s="82">
        <f t="shared" si="5"/>
        <v>0</v>
      </c>
      <c r="P109" s="82" t="str">
        <f t="shared" si="8"/>
        <v/>
      </c>
      <c r="Q109" s="82" t="str">
        <f t="shared" si="9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6"/>
        <v/>
      </c>
      <c r="N110" s="82" t="str">
        <f t="shared" si="7"/>
        <v/>
      </c>
      <c r="O110" s="82">
        <f t="shared" si="5"/>
        <v>0</v>
      </c>
      <c r="P110" s="82" t="str">
        <f t="shared" si="8"/>
        <v/>
      </c>
      <c r="Q110" s="82" t="str">
        <f t="shared" si="9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6"/>
        <v/>
      </c>
      <c r="N111" s="82" t="str">
        <f t="shared" si="7"/>
        <v/>
      </c>
      <c r="O111" s="82">
        <f t="shared" si="5"/>
        <v>0</v>
      </c>
      <c r="P111" s="82" t="str">
        <f t="shared" si="8"/>
        <v/>
      </c>
      <c r="Q111" s="82" t="str">
        <f t="shared" si="9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6"/>
        <v/>
      </c>
      <c r="N112" s="82" t="str">
        <f t="shared" si="7"/>
        <v/>
      </c>
      <c r="O112" s="82">
        <f t="shared" si="5"/>
        <v>0</v>
      </c>
      <c r="P112" s="82" t="str">
        <f t="shared" si="8"/>
        <v/>
      </c>
      <c r="Q112" s="82" t="str">
        <f t="shared" si="9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6"/>
        <v/>
      </c>
      <c r="N113" s="82" t="str">
        <f t="shared" si="7"/>
        <v/>
      </c>
      <c r="O113" s="82">
        <f t="shared" si="5"/>
        <v>0</v>
      </c>
      <c r="P113" s="82" t="str">
        <f t="shared" si="8"/>
        <v/>
      </c>
      <c r="Q113" s="82" t="str">
        <f t="shared" si="9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6"/>
        <v/>
      </c>
      <c r="N114" s="82" t="str">
        <f t="shared" si="7"/>
        <v/>
      </c>
      <c r="O114" s="82">
        <f t="shared" si="5"/>
        <v>0</v>
      </c>
      <c r="P114" s="82" t="str">
        <f t="shared" si="8"/>
        <v/>
      </c>
      <c r="Q114" s="82" t="str">
        <f t="shared" si="9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6"/>
        <v/>
      </c>
      <c r="N115" s="82" t="str">
        <f t="shared" si="7"/>
        <v/>
      </c>
      <c r="O115" s="82">
        <f t="shared" si="5"/>
        <v>0</v>
      </c>
      <c r="P115" s="82" t="str">
        <f t="shared" si="8"/>
        <v/>
      </c>
      <c r="Q115" s="82" t="str">
        <f t="shared" si="9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6"/>
        <v/>
      </c>
      <c r="N116" s="82" t="str">
        <f t="shared" si="7"/>
        <v/>
      </c>
      <c r="O116" s="82">
        <f t="shared" si="5"/>
        <v>0</v>
      </c>
      <c r="P116" s="82" t="str">
        <f t="shared" si="8"/>
        <v/>
      </c>
      <c r="Q116" s="82" t="str">
        <f t="shared" si="9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6"/>
        <v/>
      </c>
      <c r="N117" s="82" t="str">
        <f t="shared" si="7"/>
        <v/>
      </c>
      <c r="O117" s="82">
        <f t="shared" si="5"/>
        <v>0</v>
      </c>
      <c r="P117" s="82" t="str">
        <f t="shared" si="8"/>
        <v/>
      </c>
      <c r="Q117" s="82" t="str">
        <f t="shared" si="9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6"/>
        <v/>
      </c>
      <c r="N118" s="82" t="str">
        <f t="shared" si="7"/>
        <v/>
      </c>
      <c r="O118" s="82">
        <f t="shared" si="5"/>
        <v>0</v>
      </c>
      <c r="P118" s="82" t="str">
        <f t="shared" si="8"/>
        <v/>
      </c>
      <c r="Q118" s="82" t="str">
        <f t="shared" si="9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6"/>
        <v/>
      </c>
      <c r="N119" s="82" t="str">
        <f t="shared" si="7"/>
        <v/>
      </c>
      <c r="O119" s="82">
        <f t="shared" si="5"/>
        <v>0</v>
      </c>
      <c r="P119" s="82" t="str">
        <f t="shared" si="8"/>
        <v/>
      </c>
      <c r="Q119" s="82" t="str">
        <f t="shared" si="9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6"/>
        <v/>
      </c>
      <c r="N120" s="82" t="str">
        <f t="shared" si="7"/>
        <v/>
      </c>
      <c r="O120" s="82">
        <f t="shared" si="5"/>
        <v>0</v>
      </c>
      <c r="P120" s="82" t="str">
        <f t="shared" si="8"/>
        <v/>
      </c>
      <c r="Q120" s="82" t="str">
        <f t="shared" si="9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6"/>
        <v/>
      </c>
      <c r="N121" s="82" t="str">
        <f t="shared" si="7"/>
        <v/>
      </c>
      <c r="O121" s="82">
        <f t="shared" si="5"/>
        <v>0</v>
      </c>
      <c r="P121" s="82" t="str">
        <f t="shared" si="8"/>
        <v/>
      </c>
      <c r="Q121" s="82" t="str">
        <f t="shared" si="9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6"/>
        <v/>
      </c>
      <c r="N122" s="82" t="str">
        <f t="shared" si="7"/>
        <v/>
      </c>
      <c r="O122" s="82">
        <f t="shared" si="5"/>
        <v>0</v>
      </c>
      <c r="P122" s="82" t="str">
        <f t="shared" si="8"/>
        <v/>
      </c>
      <c r="Q122" s="82" t="str">
        <f t="shared" si="9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6"/>
        <v/>
      </c>
      <c r="N123" s="82" t="str">
        <f t="shared" si="7"/>
        <v/>
      </c>
      <c r="O123" s="82">
        <f t="shared" si="5"/>
        <v>0</v>
      </c>
      <c r="P123" s="82" t="str">
        <f t="shared" si="8"/>
        <v/>
      </c>
      <c r="Q123" s="82" t="str">
        <f t="shared" si="9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6"/>
        <v/>
      </c>
      <c r="N124" s="82" t="str">
        <f t="shared" si="7"/>
        <v/>
      </c>
      <c r="O124" s="82">
        <f t="shared" si="5"/>
        <v>0</v>
      </c>
      <c r="P124" s="82" t="str">
        <f t="shared" si="8"/>
        <v/>
      </c>
      <c r="Q124" s="82" t="str">
        <f t="shared" si="9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6"/>
        <v/>
      </c>
      <c r="N125" s="82" t="str">
        <f t="shared" si="7"/>
        <v/>
      </c>
      <c r="O125" s="82">
        <f t="shared" si="5"/>
        <v>0</v>
      </c>
      <c r="P125" s="82" t="str">
        <f t="shared" si="8"/>
        <v/>
      </c>
      <c r="Q125" s="82" t="str">
        <f t="shared" si="9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6"/>
        <v/>
      </c>
      <c r="N126" s="82" t="str">
        <f t="shared" si="7"/>
        <v/>
      </c>
      <c r="O126" s="82">
        <f t="shared" si="5"/>
        <v>0</v>
      </c>
      <c r="P126" s="82" t="str">
        <f t="shared" si="8"/>
        <v/>
      </c>
      <c r="Q126" s="82" t="str">
        <f t="shared" si="9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6"/>
        <v/>
      </c>
      <c r="N127" s="82" t="str">
        <f t="shared" si="7"/>
        <v/>
      </c>
      <c r="O127" s="82">
        <f t="shared" si="5"/>
        <v>0</v>
      </c>
      <c r="P127" s="82" t="str">
        <f t="shared" si="8"/>
        <v/>
      </c>
      <c r="Q127" s="82" t="str">
        <f t="shared" si="9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6"/>
        <v/>
      </c>
      <c r="N128" s="82" t="str">
        <f t="shared" si="7"/>
        <v/>
      </c>
      <c r="O128" s="82">
        <f t="shared" si="5"/>
        <v>0</v>
      </c>
      <c r="P128" s="82" t="str">
        <f t="shared" si="8"/>
        <v/>
      </c>
      <c r="Q128" s="82" t="str">
        <f t="shared" si="9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6"/>
        <v/>
      </c>
      <c r="N129" s="82" t="str">
        <f t="shared" si="7"/>
        <v/>
      </c>
      <c r="O129" s="82">
        <f t="shared" si="5"/>
        <v>0</v>
      </c>
      <c r="P129" s="82" t="str">
        <f t="shared" si="8"/>
        <v/>
      </c>
      <c r="Q129" s="82" t="str">
        <f t="shared" si="9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6"/>
        <v/>
      </c>
      <c r="N130" s="82" t="str">
        <f t="shared" si="7"/>
        <v/>
      </c>
      <c r="O130" s="82">
        <f t="shared" si="5"/>
        <v>0</v>
      </c>
      <c r="P130" s="82" t="str">
        <f t="shared" si="8"/>
        <v/>
      </c>
      <c r="Q130" s="82" t="str">
        <f t="shared" si="9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6"/>
        <v/>
      </c>
      <c r="N131" s="82" t="str">
        <f t="shared" si="7"/>
        <v/>
      </c>
      <c r="O131" s="82">
        <f t="shared" si="5"/>
        <v>0</v>
      </c>
      <c r="P131" s="82" t="str">
        <f t="shared" si="8"/>
        <v/>
      </c>
      <c r="Q131" s="82" t="str">
        <f t="shared" si="9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6"/>
        <v/>
      </c>
      <c r="N132" s="82" t="str">
        <f t="shared" si="7"/>
        <v/>
      </c>
      <c r="O132" s="82">
        <f t="shared" si="5"/>
        <v>0</v>
      </c>
      <c r="P132" s="82" t="str">
        <f t="shared" si="8"/>
        <v/>
      </c>
      <c r="Q132" s="82" t="str">
        <f t="shared" si="9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6"/>
        <v/>
      </c>
      <c r="N133" s="82" t="str">
        <f t="shared" si="7"/>
        <v/>
      </c>
      <c r="O133" s="82">
        <f t="shared" si="5"/>
        <v>0</v>
      </c>
      <c r="P133" s="82" t="str">
        <f t="shared" si="8"/>
        <v/>
      </c>
      <c r="Q133" s="82" t="str">
        <f t="shared" si="9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6"/>
        <v/>
      </c>
      <c r="N134" s="82" t="str">
        <f t="shared" si="7"/>
        <v/>
      </c>
      <c r="O134" s="82">
        <f t="shared" si="5"/>
        <v>0</v>
      </c>
      <c r="P134" s="82" t="str">
        <f t="shared" si="8"/>
        <v/>
      </c>
      <c r="Q134" s="82" t="str">
        <f t="shared" si="9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6"/>
        <v/>
      </c>
      <c r="N135" s="82" t="str">
        <f t="shared" si="7"/>
        <v/>
      </c>
      <c r="O135" s="82">
        <f t="shared" si="5"/>
        <v>0</v>
      </c>
      <c r="P135" s="82" t="str">
        <f t="shared" si="8"/>
        <v/>
      </c>
      <c r="Q135" s="82" t="str">
        <f t="shared" si="9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6"/>
        <v/>
      </c>
      <c r="N136" s="82" t="str">
        <f t="shared" si="7"/>
        <v/>
      </c>
      <c r="O136" s="82">
        <f t="shared" si="5"/>
        <v>0</v>
      </c>
      <c r="P136" s="82" t="str">
        <f t="shared" si="8"/>
        <v/>
      </c>
      <c r="Q136" s="82" t="str">
        <f t="shared" si="9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6"/>
        <v/>
      </c>
      <c r="N137" s="82" t="str">
        <f t="shared" si="7"/>
        <v/>
      </c>
      <c r="O137" s="82">
        <f t="shared" si="5"/>
        <v>0</v>
      </c>
      <c r="P137" s="82" t="str">
        <f t="shared" si="8"/>
        <v/>
      </c>
      <c r="Q137" s="82" t="str">
        <f t="shared" si="9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6"/>
        <v/>
      </c>
      <c r="N138" s="82" t="str">
        <f t="shared" si="7"/>
        <v/>
      </c>
      <c r="O138" s="82">
        <f t="shared" si="5"/>
        <v>0</v>
      </c>
      <c r="P138" s="82" t="str">
        <f t="shared" si="8"/>
        <v/>
      </c>
      <c r="Q138" s="82" t="str">
        <f t="shared" si="9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6"/>
        <v/>
      </c>
      <c r="N139" s="82" t="str">
        <f t="shared" si="7"/>
        <v/>
      </c>
      <c r="O139" s="82">
        <f t="shared" si="5"/>
        <v>0</v>
      </c>
      <c r="P139" s="82" t="str">
        <f t="shared" si="8"/>
        <v/>
      </c>
      <c r="Q139" s="82" t="str">
        <f t="shared" si="9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6"/>
        <v/>
      </c>
      <c r="N140" s="82" t="str">
        <f t="shared" si="7"/>
        <v/>
      </c>
      <c r="O140" s="82">
        <f t="shared" si="5"/>
        <v>0</v>
      </c>
      <c r="P140" s="82" t="str">
        <f t="shared" si="8"/>
        <v/>
      </c>
      <c r="Q140" s="82" t="str">
        <f t="shared" si="9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6"/>
        <v/>
      </c>
      <c r="N141" s="82" t="str">
        <f t="shared" si="7"/>
        <v/>
      </c>
      <c r="O141" s="82">
        <f t="shared" si="5"/>
        <v>0</v>
      </c>
      <c r="P141" s="82" t="str">
        <f t="shared" si="8"/>
        <v/>
      </c>
      <c r="Q141" s="82" t="str">
        <f t="shared" si="9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6"/>
        <v/>
      </c>
      <c r="N142" s="82" t="str">
        <f t="shared" si="7"/>
        <v/>
      </c>
      <c r="O142" s="82">
        <f t="shared" si="5"/>
        <v>0</v>
      </c>
      <c r="P142" s="82" t="str">
        <f t="shared" si="8"/>
        <v/>
      </c>
      <c r="Q142" s="82" t="str">
        <f t="shared" si="9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6"/>
        <v/>
      </c>
      <c r="N143" s="82" t="str">
        <f t="shared" si="7"/>
        <v/>
      </c>
      <c r="O143" s="82">
        <f t="shared" ref="O143:O206" si="10">IF($G143=0%,F143,"")</f>
        <v>0</v>
      </c>
      <c r="P143" s="82" t="str">
        <f t="shared" si="8"/>
        <v/>
      </c>
      <c r="Q143" s="82" t="str">
        <f t="shared" si="9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1">IF(F144&amp;H144&amp;I144&amp;J144&amp;K144="","",F144+H144+I144-J144-K144)</f>
        <v/>
      </c>
      <c r="N144" s="82" t="str">
        <f t="shared" ref="N144:N207" si="12">IF($G144="E",F144,"")</f>
        <v/>
      </c>
      <c r="O144" s="82">
        <f t="shared" si="10"/>
        <v>0</v>
      </c>
      <c r="P144" s="82" t="str">
        <f t="shared" ref="P144:P207" si="13">IF(OR($G144=8%,$G144=11%),$H144/$G144,"")</f>
        <v/>
      </c>
      <c r="Q144" s="82" t="str">
        <f t="shared" si="9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1"/>
        <v/>
      </c>
      <c r="N145" s="82" t="str">
        <f t="shared" si="12"/>
        <v/>
      </c>
      <c r="O145" s="82">
        <f t="shared" si="10"/>
        <v>0</v>
      </c>
      <c r="P145" s="82" t="str">
        <f t="shared" si="13"/>
        <v/>
      </c>
      <c r="Q145" s="82" t="str">
        <f t="shared" ref="Q145:Q208" si="14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1"/>
        <v/>
      </c>
      <c r="N146" s="82" t="str">
        <f t="shared" si="12"/>
        <v/>
      </c>
      <c r="O146" s="82">
        <f t="shared" si="10"/>
        <v>0</v>
      </c>
      <c r="P146" s="82" t="str">
        <f t="shared" si="13"/>
        <v/>
      </c>
      <c r="Q146" s="82" t="str">
        <f t="shared" si="14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1"/>
        <v/>
      </c>
      <c r="N147" s="82" t="str">
        <f t="shared" si="12"/>
        <v/>
      </c>
      <c r="O147" s="82">
        <f t="shared" si="10"/>
        <v>0</v>
      </c>
      <c r="P147" s="82" t="str">
        <f t="shared" si="13"/>
        <v/>
      </c>
      <c r="Q147" s="82" t="str">
        <f t="shared" si="14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1"/>
        <v/>
      </c>
      <c r="N148" s="82" t="str">
        <f t="shared" si="12"/>
        <v/>
      </c>
      <c r="O148" s="82">
        <f t="shared" si="10"/>
        <v>0</v>
      </c>
      <c r="P148" s="82" t="str">
        <f t="shared" si="13"/>
        <v/>
      </c>
      <c r="Q148" s="82" t="str">
        <f t="shared" si="14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1"/>
        <v/>
      </c>
      <c r="N149" s="82" t="str">
        <f t="shared" si="12"/>
        <v/>
      </c>
      <c r="O149" s="82">
        <f t="shared" si="10"/>
        <v>0</v>
      </c>
      <c r="P149" s="82" t="str">
        <f t="shared" si="13"/>
        <v/>
      </c>
      <c r="Q149" s="82" t="str">
        <f t="shared" si="14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1"/>
        <v/>
      </c>
      <c r="N150" s="82" t="str">
        <f t="shared" si="12"/>
        <v/>
      </c>
      <c r="O150" s="82">
        <f t="shared" si="10"/>
        <v>0</v>
      </c>
      <c r="P150" s="82" t="str">
        <f t="shared" si="13"/>
        <v/>
      </c>
      <c r="Q150" s="82" t="str">
        <f t="shared" si="14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1"/>
        <v/>
      </c>
      <c r="N151" s="82" t="str">
        <f t="shared" si="12"/>
        <v/>
      </c>
      <c r="O151" s="82">
        <f t="shared" si="10"/>
        <v>0</v>
      </c>
      <c r="P151" s="82" t="str">
        <f t="shared" si="13"/>
        <v/>
      </c>
      <c r="Q151" s="82" t="str">
        <f t="shared" si="14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1"/>
        <v/>
      </c>
      <c r="N152" s="82" t="str">
        <f t="shared" si="12"/>
        <v/>
      </c>
      <c r="O152" s="82">
        <f t="shared" si="10"/>
        <v>0</v>
      </c>
      <c r="P152" s="82" t="str">
        <f t="shared" si="13"/>
        <v/>
      </c>
      <c r="Q152" s="82" t="str">
        <f t="shared" si="14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1"/>
        <v/>
      </c>
      <c r="N153" s="82" t="str">
        <f t="shared" si="12"/>
        <v/>
      </c>
      <c r="O153" s="82">
        <f t="shared" si="10"/>
        <v>0</v>
      </c>
      <c r="P153" s="82" t="str">
        <f t="shared" si="13"/>
        <v/>
      </c>
      <c r="Q153" s="82" t="str">
        <f t="shared" si="14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1"/>
        <v/>
      </c>
      <c r="N154" s="82" t="str">
        <f t="shared" si="12"/>
        <v/>
      </c>
      <c r="O154" s="82">
        <f t="shared" si="10"/>
        <v>0</v>
      </c>
      <c r="P154" s="82" t="str">
        <f t="shared" si="13"/>
        <v/>
      </c>
      <c r="Q154" s="82" t="str">
        <f t="shared" si="14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1"/>
        <v/>
      </c>
      <c r="N155" s="82" t="str">
        <f t="shared" si="12"/>
        <v/>
      </c>
      <c r="O155" s="82">
        <f t="shared" si="10"/>
        <v>0</v>
      </c>
      <c r="P155" s="82" t="str">
        <f t="shared" si="13"/>
        <v/>
      </c>
      <c r="Q155" s="82" t="str">
        <f t="shared" si="14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1"/>
        <v/>
      </c>
      <c r="N156" s="82" t="str">
        <f t="shared" si="12"/>
        <v/>
      </c>
      <c r="O156" s="82">
        <f t="shared" si="10"/>
        <v>0</v>
      </c>
      <c r="P156" s="82" t="str">
        <f t="shared" si="13"/>
        <v/>
      </c>
      <c r="Q156" s="82" t="str">
        <f t="shared" si="14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1"/>
        <v/>
      </c>
      <c r="N157" s="82" t="str">
        <f t="shared" si="12"/>
        <v/>
      </c>
      <c r="O157" s="82">
        <f t="shared" si="10"/>
        <v>0</v>
      </c>
      <c r="P157" s="82" t="str">
        <f t="shared" si="13"/>
        <v/>
      </c>
      <c r="Q157" s="82" t="str">
        <f t="shared" si="14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1"/>
        <v/>
      </c>
      <c r="N158" s="82" t="str">
        <f t="shared" si="12"/>
        <v/>
      </c>
      <c r="O158" s="82">
        <f t="shared" si="10"/>
        <v>0</v>
      </c>
      <c r="P158" s="82" t="str">
        <f t="shared" si="13"/>
        <v/>
      </c>
      <c r="Q158" s="82" t="str">
        <f t="shared" si="14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1"/>
        <v/>
      </c>
      <c r="N159" s="82" t="str">
        <f t="shared" si="12"/>
        <v/>
      </c>
      <c r="O159" s="82">
        <f t="shared" si="10"/>
        <v>0</v>
      </c>
      <c r="P159" s="82" t="str">
        <f t="shared" si="13"/>
        <v/>
      </c>
      <c r="Q159" s="82" t="str">
        <f t="shared" si="14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1"/>
        <v/>
      </c>
      <c r="N160" s="82" t="str">
        <f t="shared" si="12"/>
        <v/>
      </c>
      <c r="O160" s="82">
        <f t="shared" si="10"/>
        <v>0</v>
      </c>
      <c r="P160" s="82" t="str">
        <f t="shared" si="13"/>
        <v/>
      </c>
      <c r="Q160" s="82" t="str">
        <f t="shared" si="14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1"/>
        <v/>
      </c>
      <c r="N161" s="82" t="str">
        <f t="shared" si="12"/>
        <v/>
      </c>
      <c r="O161" s="82">
        <f t="shared" si="10"/>
        <v>0</v>
      </c>
      <c r="P161" s="82" t="str">
        <f t="shared" si="13"/>
        <v/>
      </c>
      <c r="Q161" s="82" t="str">
        <f t="shared" si="14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1"/>
        <v/>
      </c>
      <c r="N162" s="82" t="str">
        <f t="shared" si="12"/>
        <v/>
      </c>
      <c r="O162" s="82">
        <f t="shared" si="10"/>
        <v>0</v>
      </c>
      <c r="P162" s="82" t="str">
        <f t="shared" si="13"/>
        <v/>
      </c>
      <c r="Q162" s="82" t="str">
        <f t="shared" si="14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1"/>
        <v/>
      </c>
      <c r="N163" s="82" t="str">
        <f t="shared" si="12"/>
        <v/>
      </c>
      <c r="O163" s="82">
        <f t="shared" si="10"/>
        <v>0</v>
      </c>
      <c r="P163" s="82" t="str">
        <f t="shared" si="13"/>
        <v/>
      </c>
      <c r="Q163" s="82" t="str">
        <f t="shared" si="14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1"/>
        <v/>
      </c>
      <c r="N164" s="82" t="str">
        <f t="shared" si="12"/>
        <v/>
      </c>
      <c r="O164" s="82">
        <f t="shared" si="10"/>
        <v>0</v>
      </c>
      <c r="P164" s="82" t="str">
        <f t="shared" si="13"/>
        <v/>
      </c>
      <c r="Q164" s="82" t="str">
        <f t="shared" si="14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1"/>
        <v/>
      </c>
      <c r="N165" s="82" t="str">
        <f t="shared" si="12"/>
        <v/>
      </c>
      <c r="O165" s="82">
        <f t="shared" si="10"/>
        <v>0</v>
      </c>
      <c r="P165" s="82" t="str">
        <f t="shared" si="13"/>
        <v/>
      </c>
      <c r="Q165" s="82" t="str">
        <f t="shared" si="14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1"/>
        <v/>
      </c>
      <c r="N166" s="82" t="str">
        <f t="shared" si="12"/>
        <v/>
      </c>
      <c r="O166" s="82">
        <f t="shared" si="10"/>
        <v>0</v>
      </c>
      <c r="P166" s="82" t="str">
        <f t="shared" si="13"/>
        <v/>
      </c>
      <c r="Q166" s="82" t="str">
        <f t="shared" si="14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1"/>
        <v/>
      </c>
      <c r="N167" s="82" t="str">
        <f t="shared" si="12"/>
        <v/>
      </c>
      <c r="O167" s="82">
        <f t="shared" si="10"/>
        <v>0</v>
      </c>
      <c r="P167" s="82" t="str">
        <f t="shared" si="13"/>
        <v/>
      </c>
      <c r="Q167" s="82" t="str">
        <f t="shared" si="14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1"/>
        <v/>
      </c>
      <c r="N168" s="82" t="str">
        <f t="shared" si="12"/>
        <v/>
      </c>
      <c r="O168" s="82">
        <f t="shared" si="10"/>
        <v>0</v>
      </c>
      <c r="P168" s="82" t="str">
        <f t="shared" si="13"/>
        <v/>
      </c>
      <c r="Q168" s="82" t="str">
        <f t="shared" si="14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1"/>
        <v/>
      </c>
      <c r="N169" s="82" t="str">
        <f t="shared" si="12"/>
        <v/>
      </c>
      <c r="O169" s="82">
        <f t="shared" si="10"/>
        <v>0</v>
      </c>
      <c r="P169" s="82" t="str">
        <f t="shared" si="13"/>
        <v/>
      </c>
      <c r="Q169" s="82" t="str">
        <f t="shared" si="14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1"/>
        <v/>
      </c>
      <c r="N170" s="82" t="str">
        <f t="shared" si="12"/>
        <v/>
      </c>
      <c r="O170" s="82">
        <f t="shared" si="10"/>
        <v>0</v>
      </c>
      <c r="P170" s="82" t="str">
        <f t="shared" si="13"/>
        <v/>
      </c>
      <c r="Q170" s="82" t="str">
        <f t="shared" si="14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1"/>
        <v/>
      </c>
      <c r="N171" s="82" t="str">
        <f t="shared" si="12"/>
        <v/>
      </c>
      <c r="O171" s="82">
        <f t="shared" si="10"/>
        <v>0</v>
      </c>
      <c r="P171" s="82" t="str">
        <f t="shared" si="13"/>
        <v/>
      </c>
      <c r="Q171" s="82" t="str">
        <f t="shared" si="14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1"/>
        <v/>
      </c>
      <c r="N172" s="82" t="str">
        <f t="shared" si="12"/>
        <v/>
      </c>
      <c r="O172" s="82">
        <f t="shared" si="10"/>
        <v>0</v>
      </c>
      <c r="P172" s="82" t="str">
        <f t="shared" si="13"/>
        <v/>
      </c>
      <c r="Q172" s="82" t="str">
        <f t="shared" si="14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1"/>
        <v/>
      </c>
      <c r="N173" s="82" t="str">
        <f t="shared" si="12"/>
        <v/>
      </c>
      <c r="O173" s="82">
        <f t="shared" si="10"/>
        <v>0</v>
      </c>
      <c r="P173" s="82" t="str">
        <f t="shared" si="13"/>
        <v/>
      </c>
      <c r="Q173" s="82" t="str">
        <f t="shared" si="14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1"/>
        <v/>
      </c>
      <c r="N174" s="82" t="str">
        <f t="shared" si="12"/>
        <v/>
      </c>
      <c r="O174" s="82">
        <f t="shared" si="10"/>
        <v>0</v>
      </c>
      <c r="P174" s="82" t="str">
        <f t="shared" si="13"/>
        <v/>
      </c>
      <c r="Q174" s="82" t="str">
        <f t="shared" si="14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1"/>
        <v/>
      </c>
      <c r="N175" s="82" t="str">
        <f t="shared" si="12"/>
        <v/>
      </c>
      <c r="O175" s="82">
        <f t="shared" si="10"/>
        <v>0</v>
      </c>
      <c r="P175" s="82" t="str">
        <f t="shared" si="13"/>
        <v/>
      </c>
      <c r="Q175" s="82" t="str">
        <f t="shared" si="14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1"/>
        <v/>
      </c>
      <c r="N176" s="82" t="str">
        <f t="shared" si="12"/>
        <v/>
      </c>
      <c r="O176" s="82">
        <f t="shared" si="10"/>
        <v>0</v>
      </c>
      <c r="P176" s="82" t="str">
        <f t="shared" si="13"/>
        <v/>
      </c>
      <c r="Q176" s="82" t="str">
        <f t="shared" si="14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1"/>
        <v/>
      </c>
      <c r="N177" s="82" t="str">
        <f t="shared" si="12"/>
        <v/>
      </c>
      <c r="O177" s="82">
        <f t="shared" si="10"/>
        <v>0</v>
      </c>
      <c r="P177" s="82" t="str">
        <f t="shared" si="13"/>
        <v/>
      </c>
      <c r="Q177" s="82" t="str">
        <f t="shared" si="14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1"/>
        <v/>
      </c>
      <c r="N178" s="82" t="str">
        <f t="shared" si="12"/>
        <v/>
      </c>
      <c r="O178" s="82">
        <f t="shared" si="10"/>
        <v>0</v>
      </c>
      <c r="P178" s="82" t="str">
        <f t="shared" si="13"/>
        <v/>
      </c>
      <c r="Q178" s="82" t="str">
        <f t="shared" si="14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1"/>
        <v/>
      </c>
      <c r="N179" s="82" t="str">
        <f t="shared" si="12"/>
        <v/>
      </c>
      <c r="O179" s="82">
        <f t="shared" si="10"/>
        <v>0</v>
      </c>
      <c r="P179" s="82" t="str">
        <f t="shared" si="13"/>
        <v/>
      </c>
      <c r="Q179" s="82" t="str">
        <f t="shared" si="14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1"/>
        <v/>
      </c>
      <c r="N180" s="82" t="str">
        <f t="shared" si="12"/>
        <v/>
      </c>
      <c r="O180" s="82">
        <f t="shared" si="10"/>
        <v>0</v>
      </c>
      <c r="P180" s="82" t="str">
        <f t="shared" si="13"/>
        <v/>
      </c>
      <c r="Q180" s="82" t="str">
        <f t="shared" si="14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1"/>
        <v/>
      </c>
      <c r="N181" s="82" t="str">
        <f t="shared" si="12"/>
        <v/>
      </c>
      <c r="O181" s="82">
        <f t="shared" si="10"/>
        <v>0</v>
      </c>
      <c r="P181" s="82" t="str">
        <f t="shared" si="13"/>
        <v/>
      </c>
      <c r="Q181" s="82" t="str">
        <f t="shared" si="14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1"/>
        <v/>
      </c>
      <c r="N182" s="82" t="str">
        <f t="shared" si="12"/>
        <v/>
      </c>
      <c r="O182" s="82">
        <f t="shared" si="10"/>
        <v>0</v>
      </c>
      <c r="P182" s="82" t="str">
        <f t="shared" si="13"/>
        <v/>
      </c>
      <c r="Q182" s="82" t="str">
        <f t="shared" si="14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1"/>
        <v/>
      </c>
      <c r="N183" s="82" t="str">
        <f t="shared" si="12"/>
        <v/>
      </c>
      <c r="O183" s="82">
        <f t="shared" si="10"/>
        <v>0</v>
      </c>
      <c r="P183" s="82" t="str">
        <f t="shared" si="13"/>
        <v/>
      </c>
      <c r="Q183" s="82" t="str">
        <f t="shared" si="14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1"/>
        <v/>
      </c>
      <c r="N184" s="82" t="str">
        <f t="shared" si="12"/>
        <v/>
      </c>
      <c r="O184" s="82">
        <f t="shared" si="10"/>
        <v>0</v>
      </c>
      <c r="P184" s="82" t="str">
        <f t="shared" si="13"/>
        <v/>
      </c>
      <c r="Q184" s="82" t="str">
        <f t="shared" si="14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1"/>
        <v/>
      </c>
      <c r="N185" s="82" t="str">
        <f t="shared" si="12"/>
        <v/>
      </c>
      <c r="O185" s="82">
        <f t="shared" si="10"/>
        <v>0</v>
      </c>
      <c r="P185" s="82" t="str">
        <f t="shared" si="13"/>
        <v/>
      </c>
      <c r="Q185" s="82" t="str">
        <f t="shared" si="14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1"/>
        <v/>
      </c>
      <c r="N186" s="82" t="str">
        <f t="shared" si="12"/>
        <v/>
      </c>
      <c r="O186" s="82">
        <f t="shared" si="10"/>
        <v>0</v>
      </c>
      <c r="P186" s="82" t="str">
        <f t="shared" si="13"/>
        <v/>
      </c>
      <c r="Q186" s="82" t="str">
        <f t="shared" si="14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1"/>
        <v/>
      </c>
      <c r="N187" s="82" t="str">
        <f t="shared" si="12"/>
        <v/>
      </c>
      <c r="O187" s="82">
        <f t="shared" si="10"/>
        <v>0</v>
      </c>
      <c r="P187" s="82" t="str">
        <f t="shared" si="13"/>
        <v/>
      </c>
      <c r="Q187" s="82" t="str">
        <f t="shared" si="14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1"/>
        <v/>
      </c>
      <c r="N188" s="82" t="str">
        <f t="shared" si="12"/>
        <v/>
      </c>
      <c r="O188" s="82">
        <f t="shared" si="10"/>
        <v>0</v>
      </c>
      <c r="P188" s="82" t="str">
        <f t="shared" si="13"/>
        <v/>
      </c>
      <c r="Q188" s="82" t="str">
        <f t="shared" si="14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1"/>
        <v/>
      </c>
      <c r="N189" s="82" t="str">
        <f t="shared" si="12"/>
        <v/>
      </c>
      <c r="O189" s="82">
        <f t="shared" si="10"/>
        <v>0</v>
      </c>
      <c r="P189" s="82" t="str">
        <f t="shared" si="13"/>
        <v/>
      </c>
      <c r="Q189" s="82" t="str">
        <f t="shared" si="14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1"/>
        <v/>
      </c>
      <c r="N190" s="82" t="str">
        <f t="shared" si="12"/>
        <v/>
      </c>
      <c r="O190" s="82">
        <f t="shared" si="10"/>
        <v>0</v>
      </c>
      <c r="P190" s="82" t="str">
        <f t="shared" si="13"/>
        <v/>
      </c>
      <c r="Q190" s="82" t="str">
        <f t="shared" si="14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1"/>
        <v/>
      </c>
      <c r="N191" s="82" t="str">
        <f t="shared" si="12"/>
        <v/>
      </c>
      <c r="O191" s="82">
        <f t="shared" si="10"/>
        <v>0</v>
      </c>
      <c r="P191" s="82" t="str">
        <f t="shared" si="13"/>
        <v/>
      </c>
      <c r="Q191" s="82" t="str">
        <f t="shared" si="14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1"/>
        <v/>
      </c>
      <c r="N192" s="82" t="str">
        <f t="shared" si="12"/>
        <v/>
      </c>
      <c r="O192" s="82">
        <f t="shared" si="10"/>
        <v>0</v>
      </c>
      <c r="P192" s="82" t="str">
        <f t="shared" si="13"/>
        <v/>
      </c>
      <c r="Q192" s="82" t="str">
        <f t="shared" si="14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1"/>
        <v/>
      </c>
      <c r="N193" s="82" t="str">
        <f t="shared" si="12"/>
        <v/>
      </c>
      <c r="O193" s="82">
        <f t="shared" si="10"/>
        <v>0</v>
      </c>
      <c r="P193" s="82" t="str">
        <f t="shared" si="13"/>
        <v/>
      </c>
      <c r="Q193" s="82" t="str">
        <f t="shared" si="14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1"/>
        <v/>
      </c>
      <c r="N194" s="82" t="str">
        <f t="shared" si="12"/>
        <v/>
      </c>
      <c r="O194" s="82">
        <f t="shared" si="10"/>
        <v>0</v>
      </c>
      <c r="P194" s="82" t="str">
        <f t="shared" si="13"/>
        <v/>
      </c>
      <c r="Q194" s="82" t="str">
        <f t="shared" si="14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1"/>
        <v/>
      </c>
      <c r="N195" s="82" t="str">
        <f t="shared" si="12"/>
        <v/>
      </c>
      <c r="O195" s="82">
        <f t="shared" si="10"/>
        <v>0</v>
      </c>
      <c r="P195" s="82" t="str">
        <f t="shared" si="13"/>
        <v/>
      </c>
      <c r="Q195" s="82" t="str">
        <f t="shared" si="14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1"/>
        <v/>
      </c>
      <c r="N196" s="82" t="str">
        <f t="shared" si="12"/>
        <v/>
      </c>
      <c r="O196" s="82">
        <f t="shared" si="10"/>
        <v>0</v>
      </c>
      <c r="P196" s="82" t="str">
        <f t="shared" si="13"/>
        <v/>
      </c>
      <c r="Q196" s="82" t="str">
        <f t="shared" si="14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1"/>
        <v/>
      </c>
      <c r="N197" s="82" t="str">
        <f t="shared" si="12"/>
        <v/>
      </c>
      <c r="O197" s="82">
        <f t="shared" si="10"/>
        <v>0</v>
      </c>
      <c r="P197" s="82" t="str">
        <f t="shared" si="13"/>
        <v/>
      </c>
      <c r="Q197" s="82" t="str">
        <f t="shared" si="14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1"/>
        <v/>
      </c>
      <c r="N198" s="82" t="str">
        <f t="shared" si="12"/>
        <v/>
      </c>
      <c r="O198" s="82">
        <f t="shared" si="10"/>
        <v>0</v>
      </c>
      <c r="P198" s="82" t="str">
        <f t="shared" si="13"/>
        <v/>
      </c>
      <c r="Q198" s="82" t="str">
        <f t="shared" si="14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1"/>
        <v/>
      </c>
      <c r="N199" s="82" t="str">
        <f t="shared" si="12"/>
        <v/>
      </c>
      <c r="O199" s="82">
        <f t="shared" si="10"/>
        <v>0</v>
      </c>
      <c r="P199" s="82" t="str">
        <f t="shared" si="13"/>
        <v/>
      </c>
      <c r="Q199" s="82" t="str">
        <f t="shared" si="14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1"/>
        <v/>
      </c>
      <c r="N200" s="82" t="str">
        <f t="shared" si="12"/>
        <v/>
      </c>
      <c r="O200" s="82">
        <f t="shared" si="10"/>
        <v>0</v>
      </c>
      <c r="P200" s="82" t="str">
        <f t="shared" si="13"/>
        <v/>
      </c>
      <c r="Q200" s="82" t="str">
        <f t="shared" si="14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1"/>
        <v/>
      </c>
      <c r="N201" s="82" t="str">
        <f t="shared" si="12"/>
        <v/>
      </c>
      <c r="O201" s="82">
        <f t="shared" si="10"/>
        <v>0</v>
      </c>
      <c r="P201" s="82" t="str">
        <f t="shared" si="13"/>
        <v/>
      </c>
      <c r="Q201" s="82" t="str">
        <f t="shared" si="14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1"/>
        <v/>
      </c>
      <c r="N202" s="82" t="str">
        <f t="shared" si="12"/>
        <v/>
      </c>
      <c r="O202" s="82">
        <f t="shared" si="10"/>
        <v>0</v>
      </c>
      <c r="P202" s="82" t="str">
        <f t="shared" si="13"/>
        <v/>
      </c>
      <c r="Q202" s="82" t="str">
        <f t="shared" si="14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1"/>
        <v/>
      </c>
      <c r="N203" s="82" t="str">
        <f t="shared" si="12"/>
        <v/>
      </c>
      <c r="O203" s="82">
        <f t="shared" si="10"/>
        <v>0</v>
      </c>
      <c r="P203" s="82" t="str">
        <f t="shared" si="13"/>
        <v/>
      </c>
      <c r="Q203" s="82" t="str">
        <f t="shared" si="14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1"/>
        <v/>
      </c>
      <c r="N204" s="82" t="str">
        <f t="shared" si="12"/>
        <v/>
      </c>
      <c r="O204" s="82">
        <f t="shared" si="10"/>
        <v>0</v>
      </c>
      <c r="P204" s="82" t="str">
        <f t="shared" si="13"/>
        <v/>
      </c>
      <c r="Q204" s="82" t="str">
        <f t="shared" si="14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1"/>
        <v/>
      </c>
      <c r="N205" s="82" t="str">
        <f t="shared" si="12"/>
        <v/>
      </c>
      <c r="O205" s="82">
        <f t="shared" si="10"/>
        <v>0</v>
      </c>
      <c r="P205" s="82" t="str">
        <f t="shared" si="13"/>
        <v/>
      </c>
      <c r="Q205" s="82" t="str">
        <f t="shared" si="14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1"/>
        <v/>
      </c>
      <c r="N206" s="82" t="str">
        <f t="shared" si="12"/>
        <v/>
      </c>
      <c r="O206" s="82">
        <f t="shared" si="10"/>
        <v>0</v>
      </c>
      <c r="P206" s="82" t="str">
        <f t="shared" si="13"/>
        <v/>
      </c>
      <c r="Q206" s="82" t="str">
        <f t="shared" si="14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1"/>
        <v/>
      </c>
      <c r="N207" s="82" t="str">
        <f t="shared" si="12"/>
        <v/>
      </c>
      <c r="O207" s="82">
        <f t="shared" ref="O207:O270" si="15">IF($G207=0%,F207,"")</f>
        <v>0</v>
      </c>
      <c r="P207" s="82" t="str">
        <f t="shared" si="13"/>
        <v/>
      </c>
      <c r="Q207" s="82" t="str">
        <f t="shared" si="14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6">IF(F208&amp;H208&amp;I208&amp;J208&amp;K208="","",F208+H208+I208-J208-K208)</f>
        <v/>
      </c>
      <c r="N208" s="82" t="str">
        <f t="shared" ref="N208:N271" si="17">IF($G208="E",F208,"")</f>
        <v/>
      </c>
      <c r="O208" s="82">
        <f t="shared" si="15"/>
        <v>0</v>
      </c>
      <c r="P208" s="82" t="str">
        <f t="shared" ref="P208:P271" si="18">IF(OR($G208=8%,$G208=11%),$H208/$G208,"")</f>
        <v/>
      </c>
      <c r="Q208" s="82" t="str">
        <f t="shared" si="14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6"/>
        <v/>
      </c>
      <c r="N209" s="82" t="str">
        <f t="shared" si="17"/>
        <v/>
      </c>
      <c r="O209" s="82">
        <f t="shared" si="15"/>
        <v>0</v>
      </c>
      <c r="P209" s="82" t="str">
        <f t="shared" si="18"/>
        <v/>
      </c>
      <c r="Q209" s="82" t="str">
        <f t="shared" ref="Q209:Q272" si="19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6"/>
        <v/>
      </c>
      <c r="N210" s="82" t="str">
        <f t="shared" si="17"/>
        <v/>
      </c>
      <c r="O210" s="82">
        <f t="shared" si="15"/>
        <v>0</v>
      </c>
      <c r="P210" s="82" t="str">
        <f t="shared" si="18"/>
        <v/>
      </c>
      <c r="Q210" s="82" t="str">
        <f t="shared" si="19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6"/>
        <v/>
      </c>
      <c r="N211" s="82" t="str">
        <f t="shared" si="17"/>
        <v/>
      </c>
      <c r="O211" s="82">
        <f t="shared" si="15"/>
        <v>0</v>
      </c>
      <c r="P211" s="82" t="str">
        <f t="shared" si="18"/>
        <v/>
      </c>
      <c r="Q211" s="82" t="str">
        <f t="shared" si="19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6"/>
        <v/>
      </c>
      <c r="N212" s="82" t="str">
        <f t="shared" si="17"/>
        <v/>
      </c>
      <c r="O212" s="82">
        <f t="shared" si="15"/>
        <v>0</v>
      </c>
      <c r="P212" s="82" t="str">
        <f t="shared" si="18"/>
        <v/>
      </c>
      <c r="Q212" s="82" t="str">
        <f t="shared" si="19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6"/>
        <v/>
      </c>
      <c r="N213" s="82" t="str">
        <f t="shared" si="17"/>
        <v/>
      </c>
      <c r="O213" s="82">
        <f t="shared" si="15"/>
        <v>0</v>
      </c>
      <c r="P213" s="82" t="str">
        <f t="shared" si="18"/>
        <v/>
      </c>
      <c r="Q213" s="82" t="str">
        <f t="shared" si="19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6"/>
        <v/>
      </c>
      <c r="N214" s="82" t="str">
        <f t="shared" si="17"/>
        <v/>
      </c>
      <c r="O214" s="82">
        <f t="shared" si="15"/>
        <v>0</v>
      </c>
      <c r="P214" s="82" t="str">
        <f t="shared" si="18"/>
        <v/>
      </c>
      <c r="Q214" s="82" t="str">
        <f t="shared" si="19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6"/>
        <v/>
      </c>
      <c r="N215" s="82" t="str">
        <f t="shared" si="17"/>
        <v/>
      </c>
      <c r="O215" s="82">
        <f t="shared" si="15"/>
        <v>0</v>
      </c>
      <c r="P215" s="82" t="str">
        <f t="shared" si="18"/>
        <v/>
      </c>
      <c r="Q215" s="82" t="str">
        <f t="shared" si="19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6"/>
        <v/>
      </c>
      <c r="N216" s="82" t="str">
        <f t="shared" si="17"/>
        <v/>
      </c>
      <c r="O216" s="82">
        <f t="shared" si="15"/>
        <v>0</v>
      </c>
      <c r="P216" s="82" t="str">
        <f t="shared" si="18"/>
        <v/>
      </c>
      <c r="Q216" s="82" t="str">
        <f t="shared" si="19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6"/>
        <v/>
      </c>
      <c r="N217" s="82" t="str">
        <f t="shared" si="17"/>
        <v/>
      </c>
      <c r="O217" s="82">
        <f t="shared" si="15"/>
        <v>0</v>
      </c>
      <c r="P217" s="82" t="str">
        <f t="shared" si="18"/>
        <v/>
      </c>
      <c r="Q217" s="82" t="str">
        <f t="shared" si="19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6"/>
        <v/>
      </c>
      <c r="N218" s="82" t="str">
        <f t="shared" si="17"/>
        <v/>
      </c>
      <c r="O218" s="82">
        <f t="shared" si="15"/>
        <v>0</v>
      </c>
      <c r="P218" s="82" t="str">
        <f t="shared" si="18"/>
        <v/>
      </c>
      <c r="Q218" s="82" t="str">
        <f t="shared" si="19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6"/>
        <v/>
      </c>
      <c r="N219" s="82" t="str">
        <f t="shared" si="17"/>
        <v/>
      </c>
      <c r="O219" s="82">
        <f t="shared" si="15"/>
        <v>0</v>
      </c>
      <c r="P219" s="82" t="str">
        <f t="shared" si="18"/>
        <v/>
      </c>
      <c r="Q219" s="82" t="str">
        <f t="shared" si="19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6"/>
        <v/>
      </c>
      <c r="N220" s="82" t="str">
        <f t="shared" si="17"/>
        <v/>
      </c>
      <c r="O220" s="82">
        <f t="shared" si="15"/>
        <v>0</v>
      </c>
      <c r="P220" s="82" t="str">
        <f t="shared" si="18"/>
        <v/>
      </c>
      <c r="Q220" s="82" t="str">
        <f t="shared" si="19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6"/>
        <v/>
      </c>
      <c r="N221" s="82" t="str">
        <f t="shared" si="17"/>
        <v/>
      </c>
      <c r="O221" s="82">
        <f t="shared" si="15"/>
        <v>0</v>
      </c>
      <c r="P221" s="82" t="str">
        <f t="shared" si="18"/>
        <v/>
      </c>
      <c r="Q221" s="82" t="str">
        <f t="shared" si="19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6"/>
        <v/>
      </c>
      <c r="N222" s="82" t="str">
        <f t="shared" si="17"/>
        <v/>
      </c>
      <c r="O222" s="82">
        <f t="shared" si="15"/>
        <v>0</v>
      </c>
      <c r="P222" s="82" t="str">
        <f t="shared" si="18"/>
        <v/>
      </c>
      <c r="Q222" s="82" t="str">
        <f t="shared" si="19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6"/>
        <v/>
      </c>
      <c r="N223" s="82" t="str">
        <f t="shared" si="17"/>
        <v/>
      </c>
      <c r="O223" s="82">
        <f t="shared" si="15"/>
        <v>0</v>
      </c>
      <c r="P223" s="82" t="str">
        <f t="shared" si="18"/>
        <v/>
      </c>
      <c r="Q223" s="82" t="str">
        <f t="shared" si="19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6"/>
        <v/>
      </c>
      <c r="N224" s="82" t="str">
        <f t="shared" si="17"/>
        <v/>
      </c>
      <c r="O224" s="82">
        <f t="shared" si="15"/>
        <v>0</v>
      </c>
      <c r="P224" s="82" t="str">
        <f t="shared" si="18"/>
        <v/>
      </c>
      <c r="Q224" s="82" t="str">
        <f t="shared" si="19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6"/>
        <v/>
      </c>
      <c r="N225" s="82" t="str">
        <f t="shared" si="17"/>
        <v/>
      </c>
      <c r="O225" s="82">
        <f t="shared" si="15"/>
        <v>0</v>
      </c>
      <c r="P225" s="82" t="str">
        <f t="shared" si="18"/>
        <v/>
      </c>
      <c r="Q225" s="82" t="str">
        <f t="shared" si="19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6"/>
        <v/>
      </c>
      <c r="N226" s="82" t="str">
        <f t="shared" si="17"/>
        <v/>
      </c>
      <c r="O226" s="82">
        <f t="shared" si="15"/>
        <v>0</v>
      </c>
      <c r="P226" s="82" t="str">
        <f t="shared" si="18"/>
        <v/>
      </c>
      <c r="Q226" s="82" t="str">
        <f t="shared" si="19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6"/>
        <v/>
      </c>
      <c r="N227" s="82" t="str">
        <f t="shared" si="17"/>
        <v/>
      </c>
      <c r="O227" s="82">
        <f t="shared" si="15"/>
        <v>0</v>
      </c>
      <c r="P227" s="82" t="str">
        <f t="shared" si="18"/>
        <v/>
      </c>
      <c r="Q227" s="82" t="str">
        <f t="shared" si="19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6"/>
        <v/>
      </c>
      <c r="N228" s="82" t="str">
        <f t="shared" si="17"/>
        <v/>
      </c>
      <c r="O228" s="82">
        <f t="shared" si="15"/>
        <v>0</v>
      </c>
      <c r="P228" s="82" t="str">
        <f t="shared" si="18"/>
        <v/>
      </c>
      <c r="Q228" s="82" t="str">
        <f t="shared" si="19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6"/>
        <v/>
      </c>
      <c r="N229" s="82" t="str">
        <f t="shared" si="17"/>
        <v/>
      </c>
      <c r="O229" s="82">
        <f t="shared" si="15"/>
        <v>0</v>
      </c>
      <c r="P229" s="82" t="str">
        <f t="shared" si="18"/>
        <v/>
      </c>
      <c r="Q229" s="82" t="str">
        <f t="shared" si="19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6"/>
        <v/>
      </c>
      <c r="N230" s="82" t="str">
        <f t="shared" si="17"/>
        <v/>
      </c>
      <c r="O230" s="82">
        <f t="shared" si="15"/>
        <v>0</v>
      </c>
      <c r="P230" s="82" t="str">
        <f t="shared" si="18"/>
        <v/>
      </c>
      <c r="Q230" s="82" t="str">
        <f t="shared" si="19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6"/>
        <v/>
      </c>
      <c r="N231" s="82" t="str">
        <f t="shared" si="17"/>
        <v/>
      </c>
      <c r="O231" s="82">
        <f t="shared" si="15"/>
        <v>0</v>
      </c>
      <c r="P231" s="82" t="str">
        <f t="shared" si="18"/>
        <v/>
      </c>
      <c r="Q231" s="82" t="str">
        <f t="shared" si="19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6"/>
        <v/>
      </c>
      <c r="N232" s="82" t="str">
        <f t="shared" si="17"/>
        <v/>
      </c>
      <c r="O232" s="82">
        <f t="shared" si="15"/>
        <v>0</v>
      </c>
      <c r="P232" s="82" t="str">
        <f t="shared" si="18"/>
        <v/>
      </c>
      <c r="Q232" s="82" t="str">
        <f t="shared" si="19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6"/>
        <v/>
      </c>
      <c r="N233" s="82" t="str">
        <f t="shared" si="17"/>
        <v/>
      </c>
      <c r="O233" s="82">
        <f t="shared" si="15"/>
        <v>0</v>
      </c>
      <c r="P233" s="82" t="str">
        <f t="shared" si="18"/>
        <v/>
      </c>
      <c r="Q233" s="82" t="str">
        <f t="shared" si="19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6"/>
        <v/>
      </c>
      <c r="N234" s="82" t="str">
        <f t="shared" si="17"/>
        <v/>
      </c>
      <c r="O234" s="82">
        <f t="shared" si="15"/>
        <v>0</v>
      </c>
      <c r="P234" s="82" t="str">
        <f t="shared" si="18"/>
        <v/>
      </c>
      <c r="Q234" s="82" t="str">
        <f t="shared" si="19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6"/>
        <v/>
      </c>
      <c r="N235" s="82" t="str">
        <f t="shared" si="17"/>
        <v/>
      </c>
      <c r="O235" s="82">
        <f t="shared" si="15"/>
        <v>0</v>
      </c>
      <c r="P235" s="82" t="str">
        <f t="shared" si="18"/>
        <v/>
      </c>
      <c r="Q235" s="82" t="str">
        <f t="shared" si="19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6"/>
        <v/>
      </c>
      <c r="N236" s="82" t="str">
        <f t="shared" si="17"/>
        <v/>
      </c>
      <c r="O236" s="82">
        <f t="shared" si="15"/>
        <v>0</v>
      </c>
      <c r="P236" s="82" t="str">
        <f t="shared" si="18"/>
        <v/>
      </c>
      <c r="Q236" s="82" t="str">
        <f t="shared" si="19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6"/>
        <v/>
      </c>
      <c r="N237" s="82" t="str">
        <f t="shared" si="17"/>
        <v/>
      </c>
      <c r="O237" s="82">
        <f t="shared" si="15"/>
        <v>0</v>
      </c>
      <c r="P237" s="82" t="str">
        <f t="shared" si="18"/>
        <v/>
      </c>
      <c r="Q237" s="82" t="str">
        <f t="shared" si="19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6"/>
        <v/>
      </c>
      <c r="N238" s="82" t="str">
        <f t="shared" si="17"/>
        <v/>
      </c>
      <c r="O238" s="82">
        <f t="shared" si="15"/>
        <v>0</v>
      </c>
      <c r="P238" s="82" t="str">
        <f t="shared" si="18"/>
        <v/>
      </c>
      <c r="Q238" s="82" t="str">
        <f t="shared" si="19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6"/>
        <v/>
      </c>
      <c r="N239" s="82" t="str">
        <f t="shared" si="17"/>
        <v/>
      </c>
      <c r="O239" s="82">
        <f t="shared" si="15"/>
        <v>0</v>
      </c>
      <c r="P239" s="82" t="str">
        <f t="shared" si="18"/>
        <v/>
      </c>
      <c r="Q239" s="82" t="str">
        <f t="shared" si="19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6"/>
        <v/>
      </c>
      <c r="N240" s="82" t="str">
        <f t="shared" si="17"/>
        <v/>
      </c>
      <c r="O240" s="82">
        <f t="shared" si="15"/>
        <v>0</v>
      </c>
      <c r="P240" s="82" t="str">
        <f t="shared" si="18"/>
        <v/>
      </c>
      <c r="Q240" s="82" t="str">
        <f t="shared" si="19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6"/>
        <v/>
      </c>
      <c r="N241" s="82" t="str">
        <f t="shared" si="17"/>
        <v/>
      </c>
      <c r="O241" s="82">
        <f t="shared" si="15"/>
        <v>0</v>
      </c>
      <c r="P241" s="82" t="str">
        <f t="shared" si="18"/>
        <v/>
      </c>
      <c r="Q241" s="82" t="str">
        <f t="shared" si="19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6"/>
        <v/>
      </c>
      <c r="N242" s="82" t="str">
        <f t="shared" si="17"/>
        <v/>
      </c>
      <c r="O242" s="82">
        <f t="shared" si="15"/>
        <v>0</v>
      </c>
      <c r="P242" s="82" t="str">
        <f t="shared" si="18"/>
        <v/>
      </c>
      <c r="Q242" s="82" t="str">
        <f t="shared" si="19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6"/>
        <v/>
      </c>
      <c r="N243" s="82" t="str">
        <f t="shared" si="17"/>
        <v/>
      </c>
      <c r="O243" s="82">
        <f t="shared" si="15"/>
        <v>0</v>
      </c>
      <c r="P243" s="82" t="str">
        <f t="shared" si="18"/>
        <v/>
      </c>
      <c r="Q243" s="82" t="str">
        <f t="shared" si="19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6"/>
        <v/>
      </c>
      <c r="N244" s="82" t="str">
        <f t="shared" si="17"/>
        <v/>
      </c>
      <c r="O244" s="82">
        <f t="shared" si="15"/>
        <v>0</v>
      </c>
      <c r="P244" s="82" t="str">
        <f t="shared" si="18"/>
        <v/>
      </c>
      <c r="Q244" s="82" t="str">
        <f t="shared" si="19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6"/>
        <v/>
      </c>
      <c r="N245" s="82" t="str">
        <f t="shared" si="17"/>
        <v/>
      </c>
      <c r="O245" s="82">
        <f t="shared" si="15"/>
        <v>0</v>
      </c>
      <c r="P245" s="82" t="str">
        <f t="shared" si="18"/>
        <v/>
      </c>
      <c r="Q245" s="82" t="str">
        <f t="shared" si="19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6"/>
        <v/>
      </c>
      <c r="N246" s="82" t="str">
        <f t="shared" si="17"/>
        <v/>
      </c>
      <c r="O246" s="82">
        <f t="shared" si="15"/>
        <v>0</v>
      </c>
      <c r="P246" s="82" t="str">
        <f t="shared" si="18"/>
        <v/>
      </c>
      <c r="Q246" s="82" t="str">
        <f t="shared" si="19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6"/>
        <v/>
      </c>
      <c r="N247" s="82" t="str">
        <f t="shared" si="17"/>
        <v/>
      </c>
      <c r="O247" s="82">
        <f t="shared" si="15"/>
        <v>0</v>
      </c>
      <c r="P247" s="82" t="str">
        <f t="shared" si="18"/>
        <v/>
      </c>
      <c r="Q247" s="82" t="str">
        <f t="shared" si="19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6"/>
        <v/>
      </c>
      <c r="N248" s="82" t="str">
        <f t="shared" si="17"/>
        <v/>
      </c>
      <c r="O248" s="82">
        <f t="shared" si="15"/>
        <v>0</v>
      </c>
      <c r="P248" s="82" t="str">
        <f t="shared" si="18"/>
        <v/>
      </c>
      <c r="Q248" s="82" t="str">
        <f t="shared" si="19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6"/>
        <v/>
      </c>
      <c r="N249" s="82" t="str">
        <f t="shared" si="17"/>
        <v/>
      </c>
      <c r="O249" s="82">
        <f t="shared" si="15"/>
        <v>0</v>
      </c>
      <c r="P249" s="82" t="str">
        <f t="shared" si="18"/>
        <v/>
      </c>
      <c r="Q249" s="82" t="str">
        <f t="shared" si="19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6"/>
        <v/>
      </c>
      <c r="N250" s="82" t="str">
        <f t="shared" si="17"/>
        <v/>
      </c>
      <c r="O250" s="82">
        <f t="shared" si="15"/>
        <v>0</v>
      </c>
      <c r="P250" s="82" t="str">
        <f t="shared" si="18"/>
        <v/>
      </c>
      <c r="Q250" s="82" t="str">
        <f t="shared" si="19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6"/>
        <v/>
      </c>
      <c r="N251" s="82" t="str">
        <f t="shared" si="17"/>
        <v/>
      </c>
      <c r="O251" s="82">
        <f t="shared" si="15"/>
        <v>0</v>
      </c>
      <c r="P251" s="82" t="str">
        <f t="shared" si="18"/>
        <v/>
      </c>
      <c r="Q251" s="82" t="str">
        <f t="shared" si="19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6"/>
        <v/>
      </c>
      <c r="N252" s="82" t="str">
        <f t="shared" si="17"/>
        <v/>
      </c>
      <c r="O252" s="82">
        <f t="shared" si="15"/>
        <v>0</v>
      </c>
      <c r="P252" s="82" t="str">
        <f t="shared" si="18"/>
        <v/>
      </c>
      <c r="Q252" s="82" t="str">
        <f t="shared" si="19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6"/>
        <v/>
      </c>
      <c r="N253" s="82" t="str">
        <f t="shared" si="17"/>
        <v/>
      </c>
      <c r="O253" s="82">
        <f t="shared" si="15"/>
        <v>0</v>
      </c>
      <c r="P253" s="82" t="str">
        <f t="shared" si="18"/>
        <v/>
      </c>
      <c r="Q253" s="82" t="str">
        <f t="shared" si="19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6"/>
        <v/>
      </c>
      <c r="N254" s="82" t="str">
        <f t="shared" si="17"/>
        <v/>
      </c>
      <c r="O254" s="82">
        <f t="shared" si="15"/>
        <v>0</v>
      </c>
      <c r="P254" s="82" t="str">
        <f t="shared" si="18"/>
        <v/>
      </c>
      <c r="Q254" s="82" t="str">
        <f t="shared" si="19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6"/>
        <v/>
      </c>
      <c r="N255" s="82" t="str">
        <f t="shared" si="17"/>
        <v/>
      </c>
      <c r="O255" s="82">
        <f t="shared" si="15"/>
        <v>0</v>
      </c>
      <c r="P255" s="82" t="str">
        <f t="shared" si="18"/>
        <v/>
      </c>
      <c r="Q255" s="82" t="str">
        <f t="shared" si="19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6"/>
        <v/>
      </c>
      <c r="N256" s="82" t="str">
        <f t="shared" si="17"/>
        <v/>
      </c>
      <c r="O256" s="82">
        <f t="shared" si="15"/>
        <v>0</v>
      </c>
      <c r="P256" s="82" t="str">
        <f t="shared" si="18"/>
        <v/>
      </c>
      <c r="Q256" s="82" t="str">
        <f t="shared" si="19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6"/>
        <v/>
      </c>
      <c r="N257" s="82" t="str">
        <f t="shared" si="17"/>
        <v/>
      </c>
      <c r="O257" s="82">
        <f t="shared" si="15"/>
        <v>0</v>
      </c>
      <c r="P257" s="82" t="str">
        <f t="shared" si="18"/>
        <v/>
      </c>
      <c r="Q257" s="82" t="str">
        <f t="shared" si="19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6"/>
        <v/>
      </c>
      <c r="N258" s="82" t="str">
        <f t="shared" si="17"/>
        <v/>
      </c>
      <c r="O258" s="82">
        <f t="shared" si="15"/>
        <v>0</v>
      </c>
      <c r="P258" s="82" t="str">
        <f t="shared" si="18"/>
        <v/>
      </c>
      <c r="Q258" s="82" t="str">
        <f t="shared" si="19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6"/>
        <v/>
      </c>
      <c r="N259" s="82" t="str">
        <f t="shared" si="17"/>
        <v/>
      </c>
      <c r="O259" s="82">
        <f t="shared" si="15"/>
        <v>0</v>
      </c>
      <c r="P259" s="82" t="str">
        <f t="shared" si="18"/>
        <v/>
      </c>
      <c r="Q259" s="82" t="str">
        <f t="shared" si="19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6"/>
        <v/>
      </c>
      <c r="N260" s="82" t="str">
        <f t="shared" si="17"/>
        <v/>
      </c>
      <c r="O260" s="82">
        <f t="shared" si="15"/>
        <v>0</v>
      </c>
      <c r="P260" s="82" t="str">
        <f t="shared" si="18"/>
        <v/>
      </c>
      <c r="Q260" s="82" t="str">
        <f t="shared" si="19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6"/>
        <v/>
      </c>
      <c r="N261" s="82" t="str">
        <f t="shared" si="17"/>
        <v/>
      </c>
      <c r="O261" s="82">
        <f t="shared" si="15"/>
        <v>0</v>
      </c>
      <c r="P261" s="82" t="str">
        <f t="shared" si="18"/>
        <v/>
      </c>
      <c r="Q261" s="82" t="str">
        <f t="shared" si="19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6"/>
        <v/>
      </c>
      <c r="N262" s="82" t="str">
        <f t="shared" si="17"/>
        <v/>
      </c>
      <c r="O262" s="82">
        <f t="shared" si="15"/>
        <v>0</v>
      </c>
      <c r="P262" s="82" t="str">
        <f t="shared" si="18"/>
        <v/>
      </c>
      <c r="Q262" s="82" t="str">
        <f t="shared" si="19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6"/>
        <v/>
      </c>
      <c r="N263" s="82" t="str">
        <f t="shared" si="17"/>
        <v/>
      </c>
      <c r="O263" s="82">
        <f t="shared" si="15"/>
        <v>0</v>
      </c>
      <c r="P263" s="82" t="str">
        <f t="shared" si="18"/>
        <v/>
      </c>
      <c r="Q263" s="82" t="str">
        <f t="shared" si="19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6"/>
        <v/>
      </c>
      <c r="N264" s="82" t="str">
        <f t="shared" si="17"/>
        <v/>
      </c>
      <c r="O264" s="82">
        <f t="shared" si="15"/>
        <v>0</v>
      </c>
      <c r="P264" s="82" t="str">
        <f t="shared" si="18"/>
        <v/>
      </c>
      <c r="Q264" s="82" t="str">
        <f t="shared" si="19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6"/>
        <v/>
      </c>
      <c r="N265" s="82" t="str">
        <f t="shared" si="17"/>
        <v/>
      </c>
      <c r="O265" s="82">
        <f t="shared" si="15"/>
        <v>0</v>
      </c>
      <c r="P265" s="82" t="str">
        <f t="shared" si="18"/>
        <v/>
      </c>
      <c r="Q265" s="82" t="str">
        <f t="shared" si="19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6"/>
        <v/>
      </c>
      <c r="N266" s="82" t="str">
        <f t="shared" si="17"/>
        <v/>
      </c>
      <c r="O266" s="82">
        <f t="shared" si="15"/>
        <v>0</v>
      </c>
      <c r="P266" s="82" t="str">
        <f t="shared" si="18"/>
        <v/>
      </c>
      <c r="Q266" s="82" t="str">
        <f t="shared" si="19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6"/>
        <v/>
      </c>
      <c r="N267" s="82" t="str">
        <f t="shared" si="17"/>
        <v/>
      </c>
      <c r="O267" s="82">
        <f t="shared" si="15"/>
        <v>0</v>
      </c>
      <c r="P267" s="82" t="str">
        <f t="shared" si="18"/>
        <v/>
      </c>
      <c r="Q267" s="82" t="str">
        <f t="shared" si="19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6"/>
        <v/>
      </c>
      <c r="N268" s="82" t="str">
        <f t="shared" si="17"/>
        <v/>
      </c>
      <c r="O268" s="82">
        <f t="shared" si="15"/>
        <v>0</v>
      </c>
      <c r="P268" s="82" t="str">
        <f t="shared" si="18"/>
        <v/>
      </c>
      <c r="Q268" s="82" t="str">
        <f t="shared" si="19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6"/>
        <v/>
      </c>
      <c r="N269" s="82" t="str">
        <f t="shared" si="17"/>
        <v/>
      </c>
      <c r="O269" s="82">
        <f t="shared" si="15"/>
        <v>0</v>
      </c>
      <c r="P269" s="82" t="str">
        <f t="shared" si="18"/>
        <v/>
      </c>
      <c r="Q269" s="82" t="str">
        <f t="shared" si="19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6"/>
        <v/>
      </c>
      <c r="N270" s="82" t="str">
        <f t="shared" si="17"/>
        <v/>
      </c>
      <c r="O270" s="82">
        <f t="shared" si="15"/>
        <v>0</v>
      </c>
      <c r="P270" s="82" t="str">
        <f t="shared" si="18"/>
        <v/>
      </c>
      <c r="Q270" s="82" t="str">
        <f t="shared" si="19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6"/>
        <v/>
      </c>
      <c r="N271" s="82" t="str">
        <f t="shared" si="17"/>
        <v/>
      </c>
      <c r="O271" s="82">
        <f t="shared" ref="O271:O334" si="20">IF($G271=0%,F271,"")</f>
        <v>0</v>
      </c>
      <c r="P271" s="82" t="str">
        <f t="shared" si="18"/>
        <v/>
      </c>
      <c r="Q271" s="82" t="str">
        <f t="shared" si="19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1">IF(F272&amp;H272&amp;I272&amp;J272&amp;K272="","",F272+H272+I272-J272-K272)</f>
        <v/>
      </c>
      <c r="N272" s="82" t="str">
        <f t="shared" ref="N272:N335" si="22">IF($G272="E",F272,"")</f>
        <v/>
      </c>
      <c r="O272" s="82">
        <f t="shared" si="20"/>
        <v>0</v>
      </c>
      <c r="P272" s="82" t="str">
        <f t="shared" ref="P272:P335" si="23">IF(OR($G272=8%,$G272=11%),$H272/$G272,"")</f>
        <v/>
      </c>
      <c r="Q272" s="82" t="str">
        <f t="shared" si="19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1"/>
        <v/>
      </c>
      <c r="N273" s="82" t="str">
        <f t="shared" si="22"/>
        <v/>
      </c>
      <c r="O273" s="82">
        <f t="shared" si="20"/>
        <v>0</v>
      </c>
      <c r="P273" s="82" t="str">
        <f t="shared" si="23"/>
        <v/>
      </c>
      <c r="Q273" s="82" t="str">
        <f t="shared" ref="Q273:Q336" si="24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1"/>
        <v/>
      </c>
      <c r="N274" s="82" t="str">
        <f t="shared" si="22"/>
        <v/>
      </c>
      <c r="O274" s="82">
        <f t="shared" si="20"/>
        <v>0</v>
      </c>
      <c r="P274" s="82" t="str">
        <f t="shared" si="23"/>
        <v/>
      </c>
      <c r="Q274" s="82" t="str">
        <f t="shared" si="24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1"/>
        <v/>
      </c>
      <c r="N275" s="82" t="str">
        <f t="shared" si="22"/>
        <v/>
      </c>
      <c r="O275" s="82">
        <f t="shared" si="20"/>
        <v>0</v>
      </c>
      <c r="P275" s="82" t="str">
        <f t="shared" si="23"/>
        <v/>
      </c>
      <c r="Q275" s="82" t="str">
        <f t="shared" si="24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1"/>
        <v/>
      </c>
      <c r="N276" s="82" t="str">
        <f t="shared" si="22"/>
        <v/>
      </c>
      <c r="O276" s="82">
        <f t="shared" si="20"/>
        <v>0</v>
      </c>
      <c r="P276" s="82" t="str">
        <f t="shared" si="23"/>
        <v/>
      </c>
      <c r="Q276" s="82" t="str">
        <f t="shared" si="24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1"/>
        <v/>
      </c>
      <c r="N277" s="82" t="str">
        <f t="shared" si="22"/>
        <v/>
      </c>
      <c r="O277" s="82">
        <f t="shared" si="20"/>
        <v>0</v>
      </c>
      <c r="P277" s="82" t="str">
        <f t="shared" si="23"/>
        <v/>
      </c>
      <c r="Q277" s="82" t="str">
        <f t="shared" si="24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1"/>
        <v/>
      </c>
      <c r="N278" s="82" t="str">
        <f t="shared" si="22"/>
        <v/>
      </c>
      <c r="O278" s="82">
        <f t="shared" si="20"/>
        <v>0</v>
      </c>
      <c r="P278" s="82" t="str">
        <f t="shared" si="23"/>
        <v/>
      </c>
      <c r="Q278" s="82" t="str">
        <f t="shared" si="24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1"/>
        <v/>
      </c>
      <c r="N279" s="82" t="str">
        <f t="shared" si="22"/>
        <v/>
      </c>
      <c r="O279" s="82">
        <f t="shared" si="20"/>
        <v>0</v>
      </c>
      <c r="P279" s="82" t="str">
        <f t="shared" si="23"/>
        <v/>
      </c>
      <c r="Q279" s="82" t="str">
        <f t="shared" si="24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1"/>
        <v/>
      </c>
      <c r="N280" s="82" t="str">
        <f t="shared" si="22"/>
        <v/>
      </c>
      <c r="O280" s="82">
        <f t="shared" si="20"/>
        <v>0</v>
      </c>
      <c r="P280" s="82" t="str">
        <f t="shared" si="23"/>
        <v/>
      </c>
      <c r="Q280" s="82" t="str">
        <f t="shared" si="24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1"/>
        <v/>
      </c>
      <c r="N281" s="82" t="str">
        <f t="shared" si="22"/>
        <v/>
      </c>
      <c r="O281" s="82">
        <f t="shared" si="20"/>
        <v>0</v>
      </c>
      <c r="P281" s="82" t="str">
        <f t="shared" si="23"/>
        <v/>
      </c>
      <c r="Q281" s="82" t="str">
        <f t="shared" si="24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1"/>
        <v/>
      </c>
      <c r="N282" s="82" t="str">
        <f t="shared" si="22"/>
        <v/>
      </c>
      <c r="O282" s="82">
        <f t="shared" si="20"/>
        <v>0</v>
      </c>
      <c r="P282" s="82" t="str">
        <f t="shared" si="23"/>
        <v/>
      </c>
      <c r="Q282" s="82" t="str">
        <f t="shared" si="24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1"/>
        <v/>
      </c>
      <c r="N283" s="82" t="str">
        <f t="shared" si="22"/>
        <v/>
      </c>
      <c r="O283" s="82">
        <f t="shared" si="20"/>
        <v>0</v>
      </c>
      <c r="P283" s="82" t="str">
        <f t="shared" si="23"/>
        <v/>
      </c>
      <c r="Q283" s="82" t="str">
        <f t="shared" si="24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1"/>
        <v/>
      </c>
      <c r="N284" s="82" t="str">
        <f t="shared" si="22"/>
        <v/>
      </c>
      <c r="O284" s="82">
        <f t="shared" si="20"/>
        <v>0</v>
      </c>
      <c r="P284" s="82" t="str">
        <f t="shared" si="23"/>
        <v/>
      </c>
      <c r="Q284" s="82" t="str">
        <f t="shared" si="24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1"/>
        <v/>
      </c>
      <c r="N285" s="82" t="str">
        <f t="shared" si="22"/>
        <v/>
      </c>
      <c r="O285" s="82">
        <f t="shared" si="20"/>
        <v>0</v>
      </c>
      <c r="P285" s="82" t="str">
        <f t="shared" si="23"/>
        <v/>
      </c>
      <c r="Q285" s="82" t="str">
        <f t="shared" si="24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1"/>
        <v/>
      </c>
      <c r="N286" s="82" t="str">
        <f t="shared" si="22"/>
        <v/>
      </c>
      <c r="O286" s="82">
        <f t="shared" si="20"/>
        <v>0</v>
      </c>
      <c r="P286" s="82" t="str">
        <f t="shared" si="23"/>
        <v/>
      </c>
      <c r="Q286" s="82" t="str">
        <f t="shared" si="24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1"/>
        <v/>
      </c>
      <c r="N287" s="82" t="str">
        <f t="shared" si="22"/>
        <v/>
      </c>
      <c r="O287" s="82">
        <f t="shared" si="20"/>
        <v>0</v>
      </c>
      <c r="P287" s="82" t="str">
        <f t="shared" si="23"/>
        <v/>
      </c>
      <c r="Q287" s="82" t="str">
        <f t="shared" si="24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1"/>
        <v/>
      </c>
      <c r="N288" s="82" t="str">
        <f t="shared" si="22"/>
        <v/>
      </c>
      <c r="O288" s="82">
        <f t="shared" si="20"/>
        <v>0</v>
      </c>
      <c r="P288" s="82" t="str">
        <f t="shared" si="23"/>
        <v/>
      </c>
      <c r="Q288" s="82" t="str">
        <f t="shared" si="24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1"/>
        <v/>
      </c>
      <c r="N289" s="82" t="str">
        <f t="shared" si="22"/>
        <v/>
      </c>
      <c r="O289" s="82">
        <f t="shared" si="20"/>
        <v>0</v>
      </c>
      <c r="P289" s="82" t="str">
        <f t="shared" si="23"/>
        <v/>
      </c>
      <c r="Q289" s="82" t="str">
        <f t="shared" si="24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1"/>
        <v/>
      </c>
      <c r="N290" s="82" t="str">
        <f t="shared" si="22"/>
        <v/>
      </c>
      <c r="O290" s="82">
        <f t="shared" si="20"/>
        <v>0</v>
      </c>
      <c r="P290" s="82" t="str">
        <f t="shared" si="23"/>
        <v/>
      </c>
      <c r="Q290" s="82" t="str">
        <f t="shared" si="24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1"/>
        <v/>
      </c>
      <c r="N291" s="82" t="str">
        <f t="shared" si="22"/>
        <v/>
      </c>
      <c r="O291" s="82">
        <f t="shared" si="20"/>
        <v>0</v>
      </c>
      <c r="P291" s="82" t="str">
        <f t="shared" si="23"/>
        <v/>
      </c>
      <c r="Q291" s="82" t="str">
        <f t="shared" si="24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1"/>
        <v/>
      </c>
      <c r="N292" s="82" t="str">
        <f t="shared" si="22"/>
        <v/>
      </c>
      <c r="O292" s="82">
        <f t="shared" si="20"/>
        <v>0</v>
      </c>
      <c r="P292" s="82" t="str">
        <f t="shared" si="23"/>
        <v/>
      </c>
      <c r="Q292" s="82" t="str">
        <f t="shared" si="24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1"/>
        <v/>
      </c>
      <c r="N293" s="82" t="str">
        <f t="shared" si="22"/>
        <v/>
      </c>
      <c r="O293" s="82">
        <f t="shared" si="20"/>
        <v>0</v>
      </c>
      <c r="P293" s="82" t="str">
        <f t="shared" si="23"/>
        <v/>
      </c>
      <c r="Q293" s="82" t="str">
        <f t="shared" si="24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1"/>
        <v/>
      </c>
      <c r="N294" s="82" t="str">
        <f t="shared" si="22"/>
        <v/>
      </c>
      <c r="O294" s="82">
        <f t="shared" si="20"/>
        <v>0</v>
      </c>
      <c r="P294" s="82" t="str">
        <f t="shared" si="23"/>
        <v/>
      </c>
      <c r="Q294" s="82" t="str">
        <f t="shared" si="24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1"/>
        <v/>
      </c>
      <c r="N295" s="82" t="str">
        <f t="shared" si="22"/>
        <v/>
      </c>
      <c r="O295" s="82">
        <f t="shared" si="20"/>
        <v>0</v>
      </c>
      <c r="P295" s="82" t="str">
        <f t="shared" si="23"/>
        <v/>
      </c>
      <c r="Q295" s="82" t="str">
        <f t="shared" si="24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1"/>
        <v/>
      </c>
      <c r="N296" s="82" t="str">
        <f t="shared" si="22"/>
        <v/>
      </c>
      <c r="O296" s="82">
        <f t="shared" si="20"/>
        <v>0</v>
      </c>
      <c r="P296" s="82" t="str">
        <f t="shared" si="23"/>
        <v/>
      </c>
      <c r="Q296" s="82" t="str">
        <f t="shared" si="24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1"/>
        <v/>
      </c>
      <c r="N297" s="82" t="str">
        <f t="shared" si="22"/>
        <v/>
      </c>
      <c r="O297" s="82">
        <f t="shared" si="20"/>
        <v>0</v>
      </c>
      <c r="P297" s="82" t="str">
        <f t="shared" si="23"/>
        <v/>
      </c>
      <c r="Q297" s="82" t="str">
        <f t="shared" si="24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1"/>
        <v/>
      </c>
      <c r="N298" s="82" t="str">
        <f t="shared" si="22"/>
        <v/>
      </c>
      <c r="O298" s="82">
        <f t="shared" si="20"/>
        <v>0</v>
      </c>
      <c r="P298" s="82" t="str">
        <f t="shared" si="23"/>
        <v/>
      </c>
      <c r="Q298" s="82" t="str">
        <f t="shared" si="24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1"/>
        <v/>
      </c>
      <c r="N299" s="82" t="str">
        <f t="shared" si="22"/>
        <v/>
      </c>
      <c r="O299" s="82">
        <f t="shared" si="20"/>
        <v>0</v>
      </c>
      <c r="P299" s="82" t="str">
        <f t="shared" si="23"/>
        <v/>
      </c>
      <c r="Q299" s="82" t="str">
        <f t="shared" si="24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1"/>
        <v/>
      </c>
      <c r="N300" s="82" t="str">
        <f t="shared" si="22"/>
        <v/>
      </c>
      <c r="O300" s="82">
        <f t="shared" si="20"/>
        <v>0</v>
      </c>
      <c r="P300" s="82" t="str">
        <f t="shared" si="23"/>
        <v/>
      </c>
      <c r="Q300" s="82" t="str">
        <f t="shared" si="24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1"/>
        <v/>
      </c>
      <c r="N301" s="82" t="str">
        <f t="shared" si="22"/>
        <v/>
      </c>
      <c r="O301" s="82">
        <f t="shared" si="20"/>
        <v>0</v>
      </c>
      <c r="P301" s="82" t="str">
        <f t="shared" si="23"/>
        <v/>
      </c>
      <c r="Q301" s="82" t="str">
        <f t="shared" si="24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1"/>
        <v/>
      </c>
      <c r="N302" s="82" t="str">
        <f t="shared" si="22"/>
        <v/>
      </c>
      <c r="O302" s="82">
        <f t="shared" si="20"/>
        <v>0</v>
      </c>
      <c r="P302" s="82" t="str">
        <f t="shared" si="23"/>
        <v/>
      </c>
      <c r="Q302" s="82" t="str">
        <f t="shared" si="24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1"/>
        <v/>
      </c>
      <c r="N303" s="82" t="str">
        <f t="shared" si="22"/>
        <v/>
      </c>
      <c r="O303" s="82">
        <f t="shared" si="20"/>
        <v>0</v>
      </c>
      <c r="P303" s="82" t="str">
        <f t="shared" si="23"/>
        <v/>
      </c>
      <c r="Q303" s="82" t="str">
        <f t="shared" si="24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1"/>
        <v/>
      </c>
      <c r="N304" s="82" t="str">
        <f t="shared" si="22"/>
        <v/>
      </c>
      <c r="O304" s="82">
        <f t="shared" si="20"/>
        <v>0</v>
      </c>
      <c r="P304" s="82" t="str">
        <f t="shared" si="23"/>
        <v/>
      </c>
      <c r="Q304" s="82" t="str">
        <f t="shared" si="24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1"/>
        <v/>
      </c>
      <c r="N305" s="82" t="str">
        <f t="shared" si="22"/>
        <v/>
      </c>
      <c r="O305" s="82">
        <f t="shared" si="20"/>
        <v>0</v>
      </c>
      <c r="P305" s="82" t="str">
        <f t="shared" si="23"/>
        <v/>
      </c>
      <c r="Q305" s="82" t="str">
        <f t="shared" si="24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1"/>
        <v/>
      </c>
      <c r="N306" s="82" t="str">
        <f t="shared" si="22"/>
        <v/>
      </c>
      <c r="O306" s="82">
        <f t="shared" si="20"/>
        <v>0</v>
      </c>
      <c r="P306" s="82" t="str">
        <f t="shared" si="23"/>
        <v/>
      </c>
      <c r="Q306" s="82" t="str">
        <f t="shared" si="24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1"/>
        <v/>
      </c>
      <c r="N307" s="82" t="str">
        <f t="shared" si="22"/>
        <v/>
      </c>
      <c r="O307" s="82">
        <f t="shared" si="20"/>
        <v>0</v>
      </c>
      <c r="P307" s="82" t="str">
        <f t="shared" si="23"/>
        <v/>
      </c>
      <c r="Q307" s="82" t="str">
        <f t="shared" si="24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1"/>
        <v/>
      </c>
      <c r="N308" s="82" t="str">
        <f t="shared" si="22"/>
        <v/>
      </c>
      <c r="O308" s="82">
        <f t="shared" si="20"/>
        <v>0</v>
      </c>
      <c r="P308" s="82" t="str">
        <f t="shared" si="23"/>
        <v/>
      </c>
      <c r="Q308" s="82" t="str">
        <f t="shared" si="24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1"/>
        <v/>
      </c>
      <c r="N309" s="82" t="str">
        <f t="shared" si="22"/>
        <v/>
      </c>
      <c r="O309" s="82">
        <f t="shared" si="20"/>
        <v>0</v>
      </c>
      <c r="P309" s="82" t="str">
        <f t="shared" si="23"/>
        <v/>
      </c>
      <c r="Q309" s="82" t="str">
        <f t="shared" si="24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1"/>
        <v/>
      </c>
      <c r="N310" s="82" t="str">
        <f t="shared" si="22"/>
        <v/>
      </c>
      <c r="O310" s="82">
        <f t="shared" si="20"/>
        <v>0</v>
      </c>
      <c r="P310" s="82" t="str">
        <f t="shared" si="23"/>
        <v/>
      </c>
      <c r="Q310" s="82" t="str">
        <f t="shared" si="24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1"/>
        <v/>
      </c>
      <c r="N311" s="82" t="str">
        <f t="shared" si="22"/>
        <v/>
      </c>
      <c r="O311" s="82">
        <f t="shared" si="20"/>
        <v>0</v>
      </c>
      <c r="P311" s="82" t="str">
        <f t="shared" si="23"/>
        <v/>
      </c>
      <c r="Q311" s="82" t="str">
        <f t="shared" si="24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1"/>
        <v/>
      </c>
      <c r="N312" s="82" t="str">
        <f t="shared" si="22"/>
        <v/>
      </c>
      <c r="O312" s="82">
        <f t="shared" si="20"/>
        <v>0</v>
      </c>
      <c r="P312" s="82" t="str">
        <f t="shared" si="23"/>
        <v/>
      </c>
      <c r="Q312" s="82" t="str">
        <f t="shared" si="24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1"/>
        <v/>
      </c>
      <c r="N313" s="82" t="str">
        <f t="shared" si="22"/>
        <v/>
      </c>
      <c r="O313" s="82">
        <f t="shared" si="20"/>
        <v>0</v>
      </c>
      <c r="P313" s="82" t="str">
        <f t="shared" si="23"/>
        <v/>
      </c>
      <c r="Q313" s="82" t="str">
        <f t="shared" si="24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1"/>
        <v/>
      </c>
      <c r="N314" s="82" t="str">
        <f t="shared" si="22"/>
        <v/>
      </c>
      <c r="O314" s="82">
        <f t="shared" si="20"/>
        <v>0</v>
      </c>
      <c r="P314" s="82" t="str">
        <f t="shared" si="23"/>
        <v/>
      </c>
      <c r="Q314" s="82" t="str">
        <f t="shared" si="24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1"/>
        <v/>
      </c>
      <c r="N315" s="82" t="str">
        <f t="shared" si="22"/>
        <v/>
      </c>
      <c r="O315" s="82">
        <f t="shared" si="20"/>
        <v>0</v>
      </c>
      <c r="P315" s="82" t="str">
        <f t="shared" si="23"/>
        <v/>
      </c>
      <c r="Q315" s="82" t="str">
        <f t="shared" si="24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1"/>
        <v/>
      </c>
      <c r="N316" s="82" t="str">
        <f t="shared" si="22"/>
        <v/>
      </c>
      <c r="O316" s="82">
        <f t="shared" si="20"/>
        <v>0</v>
      </c>
      <c r="P316" s="82" t="str">
        <f t="shared" si="23"/>
        <v/>
      </c>
      <c r="Q316" s="82" t="str">
        <f t="shared" si="24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1"/>
        <v/>
      </c>
      <c r="N317" s="82" t="str">
        <f t="shared" si="22"/>
        <v/>
      </c>
      <c r="O317" s="82">
        <f t="shared" si="20"/>
        <v>0</v>
      </c>
      <c r="P317" s="82" t="str">
        <f t="shared" si="23"/>
        <v/>
      </c>
      <c r="Q317" s="82" t="str">
        <f t="shared" si="24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1"/>
        <v/>
      </c>
      <c r="N318" s="82" t="str">
        <f t="shared" si="22"/>
        <v/>
      </c>
      <c r="O318" s="82">
        <f t="shared" si="20"/>
        <v>0</v>
      </c>
      <c r="P318" s="82" t="str">
        <f t="shared" si="23"/>
        <v/>
      </c>
      <c r="Q318" s="82" t="str">
        <f t="shared" si="24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1"/>
        <v/>
      </c>
      <c r="N319" s="82" t="str">
        <f t="shared" si="22"/>
        <v/>
      </c>
      <c r="O319" s="82">
        <f t="shared" si="20"/>
        <v>0</v>
      </c>
      <c r="P319" s="82" t="str">
        <f t="shared" si="23"/>
        <v/>
      </c>
      <c r="Q319" s="82" t="str">
        <f t="shared" si="24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1"/>
        <v/>
      </c>
      <c r="N320" s="82" t="str">
        <f t="shared" si="22"/>
        <v/>
      </c>
      <c r="O320" s="82">
        <f t="shared" si="20"/>
        <v>0</v>
      </c>
      <c r="P320" s="82" t="str">
        <f t="shared" si="23"/>
        <v/>
      </c>
      <c r="Q320" s="82" t="str">
        <f t="shared" si="24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1"/>
        <v/>
      </c>
      <c r="N321" s="82" t="str">
        <f t="shared" si="22"/>
        <v/>
      </c>
      <c r="O321" s="82">
        <f t="shared" si="20"/>
        <v>0</v>
      </c>
      <c r="P321" s="82" t="str">
        <f t="shared" si="23"/>
        <v/>
      </c>
      <c r="Q321" s="82" t="str">
        <f t="shared" si="24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1"/>
        <v/>
      </c>
      <c r="N322" s="82" t="str">
        <f t="shared" si="22"/>
        <v/>
      </c>
      <c r="O322" s="82">
        <f t="shared" si="20"/>
        <v>0</v>
      </c>
      <c r="P322" s="82" t="str">
        <f t="shared" si="23"/>
        <v/>
      </c>
      <c r="Q322" s="82" t="str">
        <f t="shared" si="24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1"/>
        <v/>
      </c>
      <c r="N323" s="82" t="str">
        <f t="shared" si="22"/>
        <v/>
      </c>
      <c r="O323" s="82">
        <f t="shared" si="20"/>
        <v>0</v>
      </c>
      <c r="P323" s="82" t="str">
        <f t="shared" si="23"/>
        <v/>
      </c>
      <c r="Q323" s="82" t="str">
        <f t="shared" si="24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1"/>
        <v/>
      </c>
      <c r="N324" s="82" t="str">
        <f t="shared" si="22"/>
        <v/>
      </c>
      <c r="O324" s="82">
        <f t="shared" si="20"/>
        <v>0</v>
      </c>
      <c r="P324" s="82" t="str">
        <f t="shared" si="23"/>
        <v/>
      </c>
      <c r="Q324" s="82" t="str">
        <f t="shared" si="24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1"/>
        <v/>
      </c>
      <c r="N325" s="82" t="str">
        <f t="shared" si="22"/>
        <v/>
      </c>
      <c r="O325" s="82">
        <f t="shared" si="20"/>
        <v>0</v>
      </c>
      <c r="P325" s="82" t="str">
        <f t="shared" si="23"/>
        <v/>
      </c>
      <c r="Q325" s="82" t="str">
        <f t="shared" si="24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1"/>
        <v/>
      </c>
      <c r="N326" s="82" t="str">
        <f t="shared" si="22"/>
        <v/>
      </c>
      <c r="O326" s="82">
        <f t="shared" si="20"/>
        <v>0</v>
      </c>
      <c r="P326" s="82" t="str">
        <f t="shared" si="23"/>
        <v/>
      </c>
      <c r="Q326" s="82" t="str">
        <f t="shared" si="24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1"/>
        <v/>
      </c>
      <c r="N327" s="82" t="str">
        <f t="shared" si="22"/>
        <v/>
      </c>
      <c r="O327" s="82">
        <f t="shared" si="20"/>
        <v>0</v>
      </c>
      <c r="P327" s="82" t="str">
        <f t="shared" si="23"/>
        <v/>
      </c>
      <c r="Q327" s="82" t="str">
        <f t="shared" si="24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1"/>
        <v/>
      </c>
      <c r="N328" s="82" t="str">
        <f t="shared" si="22"/>
        <v/>
      </c>
      <c r="O328" s="82">
        <f t="shared" si="20"/>
        <v>0</v>
      </c>
      <c r="P328" s="82" t="str">
        <f t="shared" si="23"/>
        <v/>
      </c>
      <c r="Q328" s="82" t="str">
        <f t="shared" si="24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1"/>
        <v/>
      </c>
      <c r="N329" s="82" t="str">
        <f t="shared" si="22"/>
        <v/>
      </c>
      <c r="O329" s="82">
        <f t="shared" si="20"/>
        <v>0</v>
      </c>
      <c r="P329" s="82" t="str">
        <f t="shared" si="23"/>
        <v/>
      </c>
      <c r="Q329" s="82" t="str">
        <f t="shared" si="24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1"/>
        <v/>
      </c>
      <c r="N330" s="82" t="str">
        <f t="shared" si="22"/>
        <v/>
      </c>
      <c r="O330" s="82">
        <f t="shared" si="20"/>
        <v>0</v>
      </c>
      <c r="P330" s="82" t="str">
        <f t="shared" si="23"/>
        <v/>
      </c>
      <c r="Q330" s="82" t="str">
        <f t="shared" si="24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1"/>
        <v/>
      </c>
      <c r="N331" s="82" t="str">
        <f t="shared" si="22"/>
        <v/>
      </c>
      <c r="O331" s="82">
        <f t="shared" si="20"/>
        <v>0</v>
      </c>
      <c r="P331" s="82" t="str">
        <f t="shared" si="23"/>
        <v/>
      </c>
      <c r="Q331" s="82" t="str">
        <f t="shared" si="24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1"/>
        <v/>
      </c>
      <c r="N332" s="82" t="str">
        <f t="shared" si="22"/>
        <v/>
      </c>
      <c r="O332" s="82">
        <f t="shared" si="20"/>
        <v>0</v>
      </c>
      <c r="P332" s="82" t="str">
        <f t="shared" si="23"/>
        <v/>
      </c>
      <c r="Q332" s="82" t="str">
        <f t="shared" si="24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1"/>
        <v/>
      </c>
      <c r="N333" s="82" t="str">
        <f t="shared" si="22"/>
        <v/>
      </c>
      <c r="O333" s="82">
        <f t="shared" si="20"/>
        <v>0</v>
      </c>
      <c r="P333" s="82" t="str">
        <f t="shared" si="23"/>
        <v/>
      </c>
      <c r="Q333" s="82" t="str">
        <f t="shared" si="24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1"/>
        <v/>
      </c>
      <c r="N334" s="82" t="str">
        <f t="shared" si="22"/>
        <v/>
      </c>
      <c r="O334" s="82">
        <f t="shared" si="20"/>
        <v>0</v>
      </c>
      <c r="P334" s="82" t="str">
        <f t="shared" si="23"/>
        <v/>
      </c>
      <c r="Q334" s="82" t="str">
        <f t="shared" si="24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1"/>
        <v/>
      </c>
      <c r="N335" s="82" t="str">
        <f t="shared" si="22"/>
        <v/>
      </c>
      <c r="O335" s="82">
        <f t="shared" ref="O335:O398" si="25">IF($G335=0%,F335,"")</f>
        <v>0</v>
      </c>
      <c r="P335" s="82" t="str">
        <f t="shared" si="23"/>
        <v/>
      </c>
      <c r="Q335" s="82" t="str">
        <f t="shared" si="24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6">IF(F336&amp;H336&amp;I336&amp;J336&amp;K336="","",F336+H336+I336-J336-K336)</f>
        <v/>
      </c>
      <c r="N336" s="82" t="str">
        <f t="shared" ref="N336:N399" si="27">IF($G336="E",F336,"")</f>
        <v/>
      </c>
      <c r="O336" s="82">
        <f t="shared" si="25"/>
        <v>0</v>
      </c>
      <c r="P336" s="82" t="str">
        <f t="shared" ref="P336:P399" si="28">IF(OR($G336=8%,$G336=11%),$H336/$G336,"")</f>
        <v/>
      </c>
      <c r="Q336" s="82" t="str">
        <f t="shared" si="24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6"/>
        <v/>
      </c>
      <c r="N337" s="82" t="str">
        <f t="shared" si="27"/>
        <v/>
      </c>
      <c r="O337" s="82">
        <f t="shared" si="25"/>
        <v>0</v>
      </c>
      <c r="P337" s="82" t="str">
        <f t="shared" si="28"/>
        <v/>
      </c>
      <c r="Q337" s="82" t="str">
        <f t="shared" ref="Q337:Q400" si="29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6"/>
        <v/>
      </c>
      <c r="N338" s="82" t="str">
        <f t="shared" si="27"/>
        <v/>
      </c>
      <c r="O338" s="82">
        <f t="shared" si="25"/>
        <v>0</v>
      </c>
      <c r="P338" s="82" t="str">
        <f t="shared" si="28"/>
        <v/>
      </c>
      <c r="Q338" s="82" t="str">
        <f t="shared" si="29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6"/>
        <v/>
      </c>
      <c r="N339" s="82" t="str">
        <f t="shared" si="27"/>
        <v/>
      </c>
      <c r="O339" s="82">
        <f t="shared" si="25"/>
        <v>0</v>
      </c>
      <c r="P339" s="82" t="str">
        <f t="shared" si="28"/>
        <v/>
      </c>
      <c r="Q339" s="82" t="str">
        <f t="shared" si="29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6"/>
        <v/>
      </c>
      <c r="N340" s="82" t="str">
        <f t="shared" si="27"/>
        <v/>
      </c>
      <c r="O340" s="82">
        <f t="shared" si="25"/>
        <v>0</v>
      </c>
      <c r="P340" s="82" t="str">
        <f t="shared" si="28"/>
        <v/>
      </c>
      <c r="Q340" s="82" t="str">
        <f t="shared" si="29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6"/>
        <v/>
      </c>
      <c r="N341" s="82" t="str">
        <f t="shared" si="27"/>
        <v/>
      </c>
      <c r="O341" s="82">
        <f t="shared" si="25"/>
        <v>0</v>
      </c>
      <c r="P341" s="82" t="str">
        <f t="shared" si="28"/>
        <v/>
      </c>
      <c r="Q341" s="82" t="str">
        <f t="shared" si="29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6"/>
        <v/>
      </c>
      <c r="N342" s="82" t="str">
        <f t="shared" si="27"/>
        <v/>
      </c>
      <c r="O342" s="82">
        <f t="shared" si="25"/>
        <v>0</v>
      </c>
      <c r="P342" s="82" t="str">
        <f t="shared" si="28"/>
        <v/>
      </c>
      <c r="Q342" s="82" t="str">
        <f t="shared" si="29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6"/>
        <v/>
      </c>
      <c r="N343" s="82" t="str">
        <f t="shared" si="27"/>
        <v/>
      </c>
      <c r="O343" s="82">
        <f t="shared" si="25"/>
        <v>0</v>
      </c>
      <c r="P343" s="82" t="str">
        <f t="shared" si="28"/>
        <v/>
      </c>
      <c r="Q343" s="82" t="str">
        <f t="shared" si="29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6"/>
        <v/>
      </c>
      <c r="N344" s="82" t="str">
        <f t="shared" si="27"/>
        <v/>
      </c>
      <c r="O344" s="82">
        <f t="shared" si="25"/>
        <v>0</v>
      </c>
      <c r="P344" s="82" t="str">
        <f t="shared" si="28"/>
        <v/>
      </c>
      <c r="Q344" s="82" t="str">
        <f t="shared" si="29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6"/>
        <v/>
      </c>
      <c r="N345" s="82" t="str">
        <f t="shared" si="27"/>
        <v/>
      </c>
      <c r="O345" s="82">
        <f t="shared" si="25"/>
        <v>0</v>
      </c>
      <c r="P345" s="82" t="str">
        <f t="shared" si="28"/>
        <v/>
      </c>
      <c r="Q345" s="82" t="str">
        <f t="shared" si="29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6"/>
        <v/>
      </c>
      <c r="N346" s="82" t="str">
        <f t="shared" si="27"/>
        <v/>
      </c>
      <c r="O346" s="82">
        <f t="shared" si="25"/>
        <v>0</v>
      </c>
      <c r="P346" s="82" t="str">
        <f t="shared" si="28"/>
        <v/>
      </c>
      <c r="Q346" s="82" t="str">
        <f t="shared" si="29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6"/>
        <v/>
      </c>
      <c r="N347" s="82" t="str">
        <f t="shared" si="27"/>
        <v/>
      </c>
      <c r="O347" s="82">
        <f t="shared" si="25"/>
        <v>0</v>
      </c>
      <c r="P347" s="82" t="str">
        <f t="shared" si="28"/>
        <v/>
      </c>
      <c r="Q347" s="82" t="str">
        <f t="shared" si="29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6"/>
        <v/>
      </c>
      <c r="N348" s="82" t="str">
        <f t="shared" si="27"/>
        <v/>
      </c>
      <c r="O348" s="82">
        <f t="shared" si="25"/>
        <v>0</v>
      </c>
      <c r="P348" s="82" t="str">
        <f t="shared" si="28"/>
        <v/>
      </c>
      <c r="Q348" s="82" t="str">
        <f t="shared" si="29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6"/>
        <v/>
      </c>
      <c r="N349" s="82" t="str">
        <f t="shared" si="27"/>
        <v/>
      </c>
      <c r="O349" s="82">
        <f t="shared" si="25"/>
        <v>0</v>
      </c>
      <c r="P349" s="82" t="str">
        <f t="shared" si="28"/>
        <v/>
      </c>
      <c r="Q349" s="82" t="str">
        <f t="shared" si="29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6"/>
        <v/>
      </c>
      <c r="N350" s="82" t="str">
        <f t="shared" si="27"/>
        <v/>
      </c>
      <c r="O350" s="82">
        <f t="shared" si="25"/>
        <v>0</v>
      </c>
      <c r="P350" s="82" t="str">
        <f t="shared" si="28"/>
        <v/>
      </c>
      <c r="Q350" s="82" t="str">
        <f t="shared" si="29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6"/>
        <v/>
      </c>
      <c r="N351" s="82" t="str">
        <f t="shared" si="27"/>
        <v/>
      </c>
      <c r="O351" s="82">
        <f t="shared" si="25"/>
        <v>0</v>
      </c>
      <c r="P351" s="82" t="str">
        <f t="shared" si="28"/>
        <v/>
      </c>
      <c r="Q351" s="82" t="str">
        <f t="shared" si="29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6"/>
        <v/>
      </c>
      <c r="N352" s="82" t="str">
        <f t="shared" si="27"/>
        <v/>
      </c>
      <c r="O352" s="82">
        <f t="shared" si="25"/>
        <v>0</v>
      </c>
      <c r="P352" s="82" t="str">
        <f t="shared" si="28"/>
        <v/>
      </c>
      <c r="Q352" s="82" t="str">
        <f t="shared" si="29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6"/>
        <v/>
      </c>
      <c r="N353" s="82" t="str">
        <f t="shared" si="27"/>
        <v/>
      </c>
      <c r="O353" s="82">
        <f t="shared" si="25"/>
        <v>0</v>
      </c>
      <c r="P353" s="82" t="str">
        <f t="shared" si="28"/>
        <v/>
      </c>
      <c r="Q353" s="82" t="str">
        <f t="shared" si="29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6"/>
        <v/>
      </c>
      <c r="N354" s="82" t="str">
        <f t="shared" si="27"/>
        <v/>
      </c>
      <c r="O354" s="82">
        <f t="shared" si="25"/>
        <v>0</v>
      </c>
      <c r="P354" s="82" t="str">
        <f t="shared" si="28"/>
        <v/>
      </c>
      <c r="Q354" s="82" t="str">
        <f t="shared" si="29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6"/>
        <v/>
      </c>
      <c r="N355" s="82" t="str">
        <f t="shared" si="27"/>
        <v/>
      </c>
      <c r="O355" s="82">
        <f t="shared" si="25"/>
        <v>0</v>
      </c>
      <c r="P355" s="82" t="str">
        <f t="shared" si="28"/>
        <v/>
      </c>
      <c r="Q355" s="82" t="str">
        <f t="shared" si="29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6"/>
        <v/>
      </c>
      <c r="N356" s="82" t="str">
        <f t="shared" si="27"/>
        <v/>
      </c>
      <c r="O356" s="82">
        <f t="shared" si="25"/>
        <v>0</v>
      </c>
      <c r="P356" s="82" t="str">
        <f t="shared" si="28"/>
        <v/>
      </c>
      <c r="Q356" s="82" t="str">
        <f t="shared" si="29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6"/>
        <v/>
      </c>
      <c r="N357" s="82" t="str">
        <f t="shared" si="27"/>
        <v/>
      </c>
      <c r="O357" s="82">
        <f t="shared" si="25"/>
        <v>0</v>
      </c>
      <c r="P357" s="82" t="str">
        <f t="shared" si="28"/>
        <v/>
      </c>
      <c r="Q357" s="82" t="str">
        <f t="shared" si="29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6"/>
        <v/>
      </c>
      <c r="N358" s="82" t="str">
        <f t="shared" si="27"/>
        <v/>
      </c>
      <c r="O358" s="82">
        <f t="shared" si="25"/>
        <v>0</v>
      </c>
      <c r="P358" s="82" t="str">
        <f t="shared" si="28"/>
        <v/>
      </c>
      <c r="Q358" s="82" t="str">
        <f t="shared" si="29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6"/>
        <v/>
      </c>
      <c r="N359" s="82" t="str">
        <f t="shared" si="27"/>
        <v/>
      </c>
      <c r="O359" s="82">
        <f t="shared" si="25"/>
        <v>0</v>
      </c>
      <c r="P359" s="82" t="str">
        <f t="shared" si="28"/>
        <v/>
      </c>
      <c r="Q359" s="82" t="str">
        <f t="shared" si="29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6"/>
        <v/>
      </c>
      <c r="N360" s="82" t="str">
        <f t="shared" si="27"/>
        <v/>
      </c>
      <c r="O360" s="82">
        <f t="shared" si="25"/>
        <v>0</v>
      </c>
      <c r="P360" s="82" t="str">
        <f t="shared" si="28"/>
        <v/>
      </c>
      <c r="Q360" s="82" t="str">
        <f t="shared" si="29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6"/>
        <v/>
      </c>
      <c r="N361" s="82" t="str">
        <f t="shared" si="27"/>
        <v/>
      </c>
      <c r="O361" s="82">
        <f t="shared" si="25"/>
        <v>0</v>
      </c>
      <c r="P361" s="82" t="str">
        <f t="shared" si="28"/>
        <v/>
      </c>
      <c r="Q361" s="82" t="str">
        <f t="shared" si="29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6"/>
        <v/>
      </c>
      <c r="N362" s="82" t="str">
        <f t="shared" si="27"/>
        <v/>
      </c>
      <c r="O362" s="82">
        <f t="shared" si="25"/>
        <v>0</v>
      </c>
      <c r="P362" s="82" t="str">
        <f t="shared" si="28"/>
        <v/>
      </c>
      <c r="Q362" s="82" t="str">
        <f t="shared" si="29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6"/>
        <v/>
      </c>
      <c r="N363" s="82" t="str">
        <f t="shared" si="27"/>
        <v/>
      </c>
      <c r="O363" s="82">
        <f t="shared" si="25"/>
        <v>0</v>
      </c>
      <c r="P363" s="82" t="str">
        <f t="shared" si="28"/>
        <v/>
      </c>
      <c r="Q363" s="82" t="str">
        <f t="shared" si="29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6"/>
        <v/>
      </c>
      <c r="N364" s="82" t="str">
        <f t="shared" si="27"/>
        <v/>
      </c>
      <c r="O364" s="82">
        <f t="shared" si="25"/>
        <v>0</v>
      </c>
      <c r="P364" s="82" t="str">
        <f t="shared" si="28"/>
        <v/>
      </c>
      <c r="Q364" s="82" t="str">
        <f t="shared" si="29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6"/>
        <v/>
      </c>
      <c r="N365" s="82" t="str">
        <f t="shared" si="27"/>
        <v/>
      </c>
      <c r="O365" s="82">
        <f t="shared" si="25"/>
        <v>0</v>
      </c>
      <c r="P365" s="82" t="str">
        <f t="shared" si="28"/>
        <v/>
      </c>
      <c r="Q365" s="82" t="str">
        <f t="shared" si="29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6"/>
        <v/>
      </c>
      <c r="N366" s="82" t="str">
        <f t="shared" si="27"/>
        <v/>
      </c>
      <c r="O366" s="82">
        <f t="shared" si="25"/>
        <v>0</v>
      </c>
      <c r="P366" s="82" t="str">
        <f t="shared" si="28"/>
        <v/>
      </c>
      <c r="Q366" s="82" t="str">
        <f t="shared" si="29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6"/>
        <v/>
      </c>
      <c r="N367" s="82" t="str">
        <f t="shared" si="27"/>
        <v/>
      </c>
      <c r="O367" s="82">
        <f t="shared" si="25"/>
        <v>0</v>
      </c>
      <c r="P367" s="82" t="str">
        <f t="shared" si="28"/>
        <v/>
      </c>
      <c r="Q367" s="82" t="str">
        <f t="shared" si="29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6"/>
        <v/>
      </c>
      <c r="N368" s="82" t="str">
        <f t="shared" si="27"/>
        <v/>
      </c>
      <c r="O368" s="82">
        <f t="shared" si="25"/>
        <v>0</v>
      </c>
      <c r="P368" s="82" t="str">
        <f t="shared" si="28"/>
        <v/>
      </c>
      <c r="Q368" s="82" t="str">
        <f t="shared" si="29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6"/>
        <v/>
      </c>
      <c r="N369" s="82" t="str">
        <f t="shared" si="27"/>
        <v/>
      </c>
      <c r="O369" s="82">
        <f t="shared" si="25"/>
        <v>0</v>
      </c>
      <c r="P369" s="82" t="str">
        <f t="shared" si="28"/>
        <v/>
      </c>
      <c r="Q369" s="82" t="str">
        <f t="shared" si="29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6"/>
        <v/>
      </c>
      <c r="N370" s="82" t="str">
        <f t="shared" si="27"/>
        <v/>
      </c>
      <c r="O370" s="82">
        <f t="shared" si="25"/>
        <v>0</v>
      </c>
      <c r="P370" s="82" t="str">
        <f t="shared" si="28"/>
        <v/>
      </c>
      <c r="Q370" s="82" t="str">
        <f t="shared" si="29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6"/>
        <v/>
      </c>
      <c r="N371" s="82" t="str">
        <f t="shared" si="27"/>
        <v/>
      </c>
      <c r="O371" s="82">
        <f t="shared" si="25"/>
        <v>0</v>
      </c>
      <c r="P371" s="82" t="str">
        <f t="shared" si="28"/>
        <v/>
      </c>
      <c r="Q371" s="82" t="str">
        <f t="shared" si="29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6"/>
        <v/>
      </c>
      <c r="N372" s="82" t="str">
        <f t="shared" si="27"/>
        <v/>
      </c>
      <c r="O372" s="82">
        <f t="shared" si="25"/>
        <v>0</v>
      </c>
      <c r="P372" s="82" t="str">
        <f t="shared" si="28"/>
        <v/>
      </c>
      <c r="Q372" s="82" t="str">
        <f t="shared" si="29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6"/>
        <v/>
      </c>
      <c r="N373" s="82" t="str">
        <f t="shared" si="27"/>
        <v/>
      </c>
      <c r="O373" s="82">
        <f t="shared" si="25"/>
        <v>0</v>
      </c>
      <c r="P373" s="82" t="str">
        <f t="shared" si="28"/>
        <v/>
      </c>
      <c r="Q373" s="82" t="str">
        <f t="shared" si="29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6"/>
        <v/>
      </c>
      <c r="N374" s="82" t="str">
        <f t="shared" si="27"/>
        <v/>
      </c>
      <c r="O374" s="82">
        <f t="shared" si="25"/>
        <v>0</v>
      </c>
      <c r="P374" s="82" t="str">
        <f t="shared" si="28"/>
        <v/>
      </c>
      <c r="Q374" s="82" t="str">
        <f t="shared" si="29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6"/>
        <v/>
      </c>
      <c r="N375" s="82" t="str">
        <f t="shared" si="27"/>
        <v/>
      </c>
      <c r="O375" s="82">
        <f t="shared" si="25"/>
        <v>0</v>
      </c>
      <c r="P375" s="82" t="str">
        <f t="shared" si="28"/>
        <v/>
      </c>
      <c r="Q375" s="82" t="str">
        <f t="shared" si="29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6"/>
        <v/>
      </c>
      <c r="N376" s="82" t="str">
        <f t="shared" si="27"/>
        <v/>
      </c>
      <c r="O376" s="82">
        <f t="shared" si="25"/>
        <v>0</v>
      </c>
      <c r="P376" s="82" t="str">
        <f t="shared" si="28"/>
        <v/>
      </c>
      <c r="Q376" s="82" t="str">
        <f t="shared" si="29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6"/>
        <v/>
      </c>
      <c r="N377" s="82" t="str">
        <f t="shared" si="27"/>
        <v/>
      </c>
      <c r="O377" s="82">
        <f t="shared" si="25"/>
        <v>0</v>
      </c>
      <c r="P377" s="82" t="str">
        <f t="shared" si="28"/>
        <v/>
      </c>
      <c r="Q377" s="82" t="str">
        <f t="shared" si="29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6"/>
        <v/>
      </c>
      <c r="N378" s="82" t="str">
        <f t="shared" si="27"/>
        <v/>
      </c>
      <c r="O378" s="82">
        <f t="shared" si="25"/>
        <v>0</v>
      </c>
      <c r="P378" s="82" t="str">
        <f t="shared" si="28"/>
        <v/>
      </c>
      <c r="Q378" s="82" t="str">
        <f t="shared" si="29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6"/>
        <v/>
      </c>
      <c r="N379" s="82" t="str">
        <f t="shared" si="27"/>
        <v/>
      </c>
      <c r="O379" s="82">
        <f t="shared" si="25"/>
        <v>0</v>
      </c>
      <c r="P379" s="82" t="str">
        <f t="shared" si="28"/>
        <v/>
      </c>
      <c r="Q379" s="82" t="str">
        <f t="shared" si="29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6"/>
        <v/>
      </c>
      <c r="N380" s="82" t="str">
        <f t="shared" si="27"/>
        <v/>
      </c>
      <c r="O380" s="82">
        <f t="shared" si="25"/>
        <v>0</v>
      </c>
      <c r="P380" s="82" t="str">
        <f t="shared" si="28"/>
        <v/>
      </c>
      <c r="Q380" s="82" t="str">
        <f t="shared" si="29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6"/>
        <v/>
      </c>
      <c r="N381" s="82" t="str">
        <f t="shared" si="27"/>
        <v/>
      </c>
      <c r="O381" s="82">
        <f t="shared" si="25"/>
        <v>0</v>
      </c>
      <c r="P381" s="82" t="str">
        <f t="shared" si="28"/>
        <v/>
      </c>
      <c r="Q381" s="82" t="str">
        <f t="shared" si="29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6"/>
        <v/>
      </c>
      <c r="N382" s="82" t="str">
        <f t="shared" si="27"/>
        <v/>
      </c>
      <c r="O382" s="82">
        <f t="shared" si="25"/>
        <v>0</v>
      </c>
      <c r="P382" s="82" t="str">
        <f t="shared" si="28"/>
        <v/>
      </c>
      <c r="Q382" s="82" t="str">
        <f t="shared" si="29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6"/>
        <v/>
      </c>
      <c r="N383" s="82" t="str">
        <f t="shared" si="27"/>
        <v/>
      </c>
      <c r="O383" s="82">
        <f t="shared" si="25"/>
        <v>0</v>
      </c>
      <c r="P383" s="82" t="str">
        <f t="shared" si="28"/>
        <v/>
      </c>
      <c r="Q383" s="82" t="str">
        <f t="shared" si="29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6"/>
        <v/>
      </c>
      <c r="N384" s="82" t="str">
        <f t="shared" si="27"/>
        <v/>
      </c>
      <c r="O384" s="82">
        <f t="shared" si="25"/>
        <v>0</v>
      </c>
      <c r="P384" s="82" t="str">
        <f t="shared" si="28"/>
        <v/>
      </c>
      <c r="Q384" s="82" t="str">
        <f t="shared" si="29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6"/>
        <v/>
      </c>
      <c r="N385" s="82" t="str">
        <f t="shared" si="27"/>
        <v/>
      </c>
      <c r="O385" s="82">
        <f t="shared" si="25"/>
        <v>0</v>
      </c>
      <c r="P385" s="82" t="str">
        <f t="shared" si="28"/>
        <v/>
      </c>
      <c r="Q385" s="82" t="str">
        <f t="shared" si="29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6"/>
        <v/>
      </c>
      <c r="N386" s="82" t="str">
        <f t="shared" si="27"/>
        <v/>
      </c>
      <c r="O386" s="82">
        <f t="shared" si="25"/>
        <v>0</v>
      </c>
      <c r="P386" s="82" t="str">
        <f t="shared" si="28"/>
        <v/>
      </c>
      <c r="Q386" s="82" t="str">
        <f t="shared" si="29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6"/>
        <v/>
      </c>
      <c r="N387" s="82" t="str">
        <f t="shared" si="27"/>
        <v/>
      </c>
      <c r="O387" s="82">
        <f t="shared" si="25"/>
        <v>0</v>
      </c>
      <c r="P387" s="82" t="str">
        <f t="shared" si="28"/>
        <v/>
      </c>
      <c r="Q387" s="82" t="str">
        <f t="shared" si="29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6"/>
        <v/>
      </c>
      <c r="N388" s="82" t="str">
        <f t="shared" si="27"/>
        <v/>
      </c>
      <c r="O388" s="82">
        <f t="shared" si="25"/>
        <v>0</v>
      </c>
      <c r="P388" s="82" t="str">
        <f t="shared" si="28"/>
        <v/>
      </c>
      <c r="Q388" s="82" t="str">
        <f t="shared" si="29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6"/>
        <v/>
      </c>
      <c r="N389" s="82" t="str">
        <f t="shared" si="27"/>
        <v/>
      </c>
      <c r="O389" s="82">
        <f t="shared" si="25"/>
        <v>0</v>
      </c>
      <c r="P389" s="82" t="str">
        <f t="shared" si="28"/>
        <v/>
      </c>
      <c r="Q389" s="82" t="str">
        <f t="shared" si="29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6"/>
        <v/>
      </c>
      <c r="N390" s="82" t="str">
        <f t="shared" si="27"/>
        <v/>
      </c>
      <c r="O390" s="82">
        <f t="shared" si="25"/>
        <v>0</v>
      </c>
      <c r="P390" s="82" t="str">
        <f t="shared" si="28"/>
        <v/>
      </c>
      <c r="Q390" s="82" t="str">
        <f t="shared" si="29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6"/>
        <v/>
      </c>
      <c r="N391" s="82" t="str">
        <f t="shared" si="27"/>
        <v/>
      </c>
      <c r="O391" s="82">
        <f t="shared" si="25"/>
        <v>0</v>
      </c>
      <c r="P391" s="82" t="str">
        <f t="shared" si="28"/>
        <v/>
      </c>
      <c r="Q391" s="82" t="str">
        <f t="shared" si="29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6"/>
        <v/>
      </c>
      <c r="N392" s="82" t="str">
        <f t="shared" si="27"/>
        <v/>
      </c>
      <c r="O392" s="82">
        <f t="shared" si="25"/>
        <v>0</v>
      </c>
      <c r="P392" s="82" t="str">
        <f t="shared" si="28"/>
        <v/>
      </c>
      <c r="Q392" s="82" t="str">
        <f t="shared" si="29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6"/>
        <v/>
      </c>
      <c r="N393" s="82" t="str">
        <f t="shared" si="27"/>
        <v/>
      </c>
      <c r="O393" s="82">
        <f t="shared" si="25"/>
        <v>0</v>
      </c>
      <c r="P393" s="82" t="str">
        <f t="shared" si="28"/>
        <v/>
      </c>
      <c r="Q393" s="82" t="str">
        <f t="shared" si="29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6"/>
        <v/>
      </c>
      <c r="N394" s="82" t="str">
        <f t="shared" si="27"/>
        <v/>
      </c>
      <c r="O394" s="82">
        <f t="shared" si="25"/>
        <v>0</v>
      </c>
      <c r="P394" s="82" t="str">
        <f t="shared" si="28"/>
        <v/>
      </c>
      <c r="Q394" s="82" t="str">
        <f t="shared" si="29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6"/>
        <v/>
      </c>
      <c r="N395" s="82" t="str">
        <f t="shared" si="27"/>
        <v/>
      </c>
      <c r="O395" s="82">
        <f t="shared" si="25"/>
        <v>0</v>
      </c>
      <c r="P395" s="82" t="str">
        <f t="shared" si="28"/>
        <v/>
      </c>
      <c r="Q395" s="82" t="str">
        <f t="shared" si="29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6"/>
        <v/>
      </c>
      <c r="N396" s="82" t="str">
        <f t="shared" si="27"/>
        <v/>
      </c>
      <c r="O396" s="82">
        <f t="shared" si="25"/>
        <v>0</v>
      </c>
      <c r="P396" s="82" t="str">
        <f t="shared" si="28"/>
        <v/>
      </c>
      <c r="Q396" s="82" t="str">
        <f t="shared" si="29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6"/>
        <v/>
      </c>
      <c r="N397" s="82" t="str">
        <f t="shared" si="27"/>
        <v/>
      </c>
      <c r="O397" s="82">
        <f t="shared" si="25"/>
        <v>0</v>
      </c>
      <c r="P397" s="82" t="str">
        <f t="shared" si="28"/>
        <v/>
      </c>
      <c r="Q397" s="82" t="str">
        <f t="shared" si="29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6"/>
        <v/>
      </c>
      <c r="N398" s="82" t="str">
        <f t="shared" si="27"/>
        <v/>
      </c>
      <c r="O398" s="82">
        <f t="shared" si="25"/>
        <v>0</v>
      </c>
      <c r="P398" s="82" t="str">
        <f t="shared" si="28"/>
        <v/>
      </c>
      <c r="Q398" s="82" t="str">
        <f t="shared" si="29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6"/>
        <v/>
      </c>
      <c r="N399" s="82" t="str">
        <f t="shared" si="27"/>
        <v/>
      </c>
      <c r="O399" s="82">
        <f t="shared" ref="O399:O462" si="30">IF($G399=0%,F399,"")</f>
        <v>0</v>
      </c>
      <c r="P399" s="82" t="str">
        <f t="shared" si="28"/>
        <v/>
      </c>
      <c r="Q399" s="82" t="str">
        <f t="shared" si="29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1">IF(F400&amp;H400&amp;I400&amp;J400&amp;K400="","",F400+H400+I400-J400-K400)</f>
        <v/>
      </c>
      <c r="N400" s="82" t="str">
        <f t="shared" ref="N400:N463" si="32">IF($G400="E",F400,"")</f>
        <v/>
      </c>
      <c r="O400" s="82">
        <f t="shared" si="30"/>
        <v>0</v>
      </c>
      <c r="P400" s="82" t="str">
        <f t="shared" ref="P400:P463" si="33">IF(OR($G400=8%,$G400=11%),$H400/$G400,"")</f>
        <v/>
      </c>
      <c r="Q400" s="82" t="str">
        <f t="shared" si="29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1"/>
        <v/>
      </c>
      <c r="N401" s="82" t="str">
        <f t="shared" si="32"/>
        <v/>
      </c>
      <c r="O401" s="82">
        <f t="shared" si="30"/>
        <v>0</v>
      </c>
      <c r="P401" s="82" t="str">
        <f t="shared" si="33"/>
        <v/>
      </c>
      <c r="Q401" s="82" t="str">
        <f t="shared" ref="Q401:Q464" si="34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1"/>
        <v/>
      </c>
      <c r="N402" s="82" t="str">
        <f t="shared" si="32"/>
        <v/>
      </c>
      <c r="O402" s="82">
        <f t="shared" si="30"/>
        <v>0</v>
      </c>
      <c r="P402" s="82" t="str">
        <f t="shared" si="33"/>
        <v/>
      </c>
      <c r="Q402" s="82" t="str">
        <f t="shared" si="34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1"/>
        <v/>
      </c>
      <c r="N403" s="82" t="str">
        <f t="shared" si="32"/>
        <v/>
      </c>
      <c r="O403" s="82">
        <f t="shared" si="30"/>
        <v>0</v>
      </c>
      <c r="P403" s="82" t="str">
        <f t="shared" si="33"/>
        <v/>
      </c>
      <c r="Q403" s="82" t="str">
        <f t="shared" si="34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1"/>
        <v/>
      </c>
      <c r="N404" s="82" t="str">
        <f t="shared" si="32"/>
        <v/>
      </c>
      <c r="O404" s="82">
        <f t="shared" si="30"/>
        <v>0</v>
      </c>
      <c r="P404" s="82" t="str">
        <f t="shared" si="33"/>
        <v/>
      </c>
      <c r="Q404" s="82" t="str">
        <f t="shared" si="34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1"/>
        <v/>
      </c>
      <c r="N405" s="82" t="str">
        <f t="shared" si="32"/>
        <v/>
      </c>
      <c r="O405" s="82">
        <f t="shared" si="30"/>
        <v>0</v>
      </c>
      <c r="P405" s="82" t="str">
        <f t="shared" si="33"/>
        <v/>
      </c>
      <c r="Q405" s="82" t="str">
        <f t="shared" si="34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1"/>
        <v/>
      </c>
      <c r="N406" s="82" t="str">
        <f t="shared" si="32"/>
        <v/>
      </c>
      <c r="O406" s="82">
        <f t="shared" si="30"/>
        <v>0</v>
      </c>
      <c r="P406" s="82" t="str">
        <f t="shared" si="33"/>
        <v/>
      </c>
      <c r="Q406" s="82" t="str">
        <f t="shared" si="34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1"/>
        <v/>
      </c>
      <c r="N407" s="82" t="str">
        <f t="shared" si="32"/>
        <v/>
      </c>
      <c r="O407" s="82">
        <f t="shared" si="30"/>
        <v>0</v>
      </c>
      <c r="P407" s="82" t="str">
        <f t="shared" si="33"/>
        <v/>
      </c>
      <c r="Q407" s="82" t="str">
        <f t="shared" si="34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1"/>
        <v/>
      </c>
      <c r="N408" s="82" t="str">
        <f t="shared" si="32"/>
        <v/>
      </c>
      <c r="O408" s="82">
        <f t="shared" si="30"/>
        <v>0</v>
      </c>
      <c r="P408" s="82" t="str">
        <f t="shared" si="33"/>
        <v/>
      </c>
      <c r="Q408" s="82" t="str">
        <f t="shared" si="34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1"/>
        <v/>
      </c>
      <c r="N409" s="82" t="str">
        <f t="shared" si="32"/>
        <v/>
      </c>
      <c r="O409" s="82">
        <f t="shared" si="30"/>
        <v>0</v>
      </c>
      <c r="P409" s="82" t="str">
        <f t="shared" si="33"/>
        <v/>
      </c>
      <c r="Q409" s="82" t="str">
        <f t="shared" si="34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1"/>
        <v/>
      </c>
      <c r="N410" s="82" t="str">
        <f t="shared" si="32"/>
        <v/>
      </c>
      <c r="O410" s="82">
        <f t="shared" si="30"/>
        <v>0</v>
      </c>
      <c r="P410" s="82" t="str">
        <f t="shared" si="33"/>
        <v/>
      </c>
      <c r="Q410" s="82" t="str">
        <f t="shared" si="34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1"/>
        <v/>
      </c>
      <c r="N411" s="82" t="str">
        <f t="shared" si="32"/>
        <v/>
      </c>
      <c r="O411" s="82">
        <f t="shared" si="30"/>
        <v>0</v>
      </c>
      <c r="P411" s="82" t="str">
        <f t="shared" si="33"/>
        <v/>
      </c>
      <c r="Q411" s="82" t="str">
        <f t="shared" si="34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1"/>
        <v/>
      </c>
      <c r="N412" s="82" t="str">
        <f t="shared" si="32"/>
        <v/>
      </c>
      <c r="O412" s="82">
        <f t="shared" si="30"/>
        <v>0</v>
      </c>
      <c r="P412" s="82" t="str">
        <f t="shared" si="33"/>
        <v/>
      </c>
      <c r="Q412" s="82" t="str">
        <f t="shared" si="34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1"/>
        <v/>
      </c>
      <c r="N413" s="82" t="str">
        <f t="shared" si="32"/>
        <v/>
      </c>
      <c r="O413" s="82">
        <f t="shared" si="30"/>
        <v>0</v>
      </c>
      <c r="P413" s="82" t="str">
        <f t="shared" si="33"/>
        <v/>
      </c>
      <c r="Q413" s="82" t="str">
        <f t="shared" si="34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1"/>
        <v/>
      </c>
      <c r="N414" s="82" t="str">
        <f t="shared" si="32"/>
        <v/>
      </c>
      <c r="O414" s="82">
        <f t="shared" si="30"/>
        <v>0</v>
      </c>
      <c r="P414" s="82" t="str">
        <f t="shared" si="33"/>
        <v/>
      </c>
      <c r="Q414" s="82" t="str">
        <f t="shared" si="34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1"/>
        <v/>
      </c>
      <c r="N415" s="82" t="str">
        <f t="shared" si="32"/>
        <v/>
      </c>
      <c r="O415" s="82">
        <f t="shared" si="30"/>
        <v>0</v>
      </c>
      <c r="P415" s="82" t="str">
        <f t="shared" si="33"/>
        <v/>
      </c>
      <c r="Q415" s="82" t="str">
        <f t="shared" si="34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1"/>
        <v/>
      </c>
      <c r="N416" s="82" t="str">
        <f t="shared" si="32"/>
        <v/>
      </c>
      <c r="O416" s="82">
        <f t="shared" si="30"/>
        <v>0</v>
      </c>
      <c r="P416" s="82" t="str">
        <f t="shared" si="33"/>
        <v/>
      </c>
      <c r="Q416" s="82" t="str">
        <f t="shared" si="34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1"/>
        <v/>
      </c>
      <c r="N417" s="82" t="str">
        <f t="shared" si="32"/>
        <v/>
      </c>
      <c r="O417" s="82">
        <f t="shared" si="30"/>
        <v>0</v>
      </c>
      <c r="P417" s="82" t="str">
        <f t="shared" si="33"/>
        <v/>
      </c>
      <c r="Q417" s="82" t="str">
        <f t="shared" si="34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1"/>
        <v/>
      </c>
      <c r="N418" s="82" t="str">
        <f t="shared" si="32"/>
        <v/>
      </c>
      <c r="O418" s="82">
        <f t="shared" si="30"/>
        <v>0</v>
      </c>
      <c r="P418" s="82" t="str">
        <f t="shared" si="33"/>
        <v/>
      </c>
      <c r="Q418" s="82" t="str">
        <f t="shared" si="34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1"/>
        <v/>
      </c>
      <c r="N419" s="82" t="str">
        <f t="shared" si="32"/>
        <v/>
      </c>
      <c r="O419" s="82">
        <f t="shared" si="30"/>
        <v>0</v>
      </c>
      <c r="P419" s="82" t="str">
        <f t="shared" si="33"/>
        <v/>
      </c>
      <c r="Q419" s="82" t="str">
        <f t="shared" si="34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1"/>
        <v/>
      </c>
      <c r="N420" s="82" t="str">
        <f t="shared" si="32"/>
        <v/>
      </c>
      <c r="O420" s="82">
        <f t="shared" si="30"/>
        <v>0</v>
      </c>
      <c r="P420" s="82" t="str">
        <f t="shared" si="33"/>
        <v/>
      </c>
      <c r="Q420" s="82" t="str">
        <f t="shared" si="34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1"/>
        <v/>
      </c>
      <c r="N421" s="82" t="str">
        <f t="shared" si="32"/>
        <v/>
      </c>
      <c r="O421" s="82">
        <f t="shared" si="30"/>
        <v>0</v>
      </c>
      <c r="P421" s="82" t="str">
        <f t="shared" si="33"/>
        <v/>
      </c>
      <c r="Q421" s="82" t="str">
        <f t="shared" si="34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1"/>
        <v/>
      </c>
      <c r="N422" s="82" t="str">
        <f t="shared" si="32"/>
        <v/>
      </c>
      <c r="O422" s="82">
        <f t="shared" si="30"/>
        <v>0</v>
      </c>
      <c r="P422" s="82" t="str">
        <f t="shared" si="33"/>
        <v/>
      </c>
      <c r="Q422" s="82" t="str">
        <f t="shared" si="34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1"/>
        <v/>
      </c>
      <c r="N423" s="82" t="str">
        <f t="shared" si="32"/>
        <v/>
      </c>
      <c r="O423" s="82">
        <f t="shared" si="30"/>
        <v>0</v>
      </c>
      <c r="P423" s="82" t="str">
        <f t="shared" si="33"/>
        <v/>
      </c>
      <c r="Q423" s="82" t="str">
        <f t="shared" si="34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1"/>
        <v/>
      </c>
      <c r="N424" s="82" t="str">
        <f t="shared" si="32"/>
        <v/>
      </c>
      <c r="O424" s="82">
        <f t="shared" si="30"/>
        <v>0</v>
      </c>
      <c r="P424" s="82" t="str">
        <f t="shared" si="33"/>
        <v/>
      </c>
      <c r="Q424" s="82" t="str">
        <f t="shared" si="34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1"/>
        <v/>
      </c>
      <c r="N425" s="82" t="str">
        <f t="shared" si="32"/>
        <v/>
      </c>
      <c r="O425" s="82">
        <f t="shared" si="30"/>
        <v>0</v>
      </c>
      <c r="P425" s="82" t="str">
        <f t="shared" si="33"/>
        <v/>
      </c>
      <c r="Q425" s="82" t="str">
        <f t="shared" si="34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1"/>
        <v/>
      </c>
      <c r="N426" s="82" t="str">
        <f t="shared" si="32"/>
        <v/>
      </c>
      <c r="O426" s="82">
        <f t="shared" si="30"/>
        <v>0</v>
      </c>
      <c r="P426" s="82" t="str">
        <f t="shared" si="33"/>
        <v/>
      </c>
      <c r="Q426" s="82" t="str">
        <f t="shared" si="34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1"/>
        <v/>
      </c>
      <c r="N427" s="82" t="str">
        <f t="shared" si="32"/>
        <v/>
      </c>
      <c r="O427" s="82">
        <f t="shared" si="30"/>
        <v>0</v>
      </c>
      <c r="P427" s="82" t="str">
        <f t="shared" si="33"/>
        <v/>
      </c>
      <c r="Q427" s="82" t="str">
        <f t="shared" si="34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1"/>
        <v/>
      </c>
      <c r="N428" s="82" t="str">
        <f t="shared" si="32"/>
        <v/>
      </c>
      <c r="O428" s="82">
        <f t="shared" si="30"/>
        <v>0</v>
      </c>
      <c r="P428" s="82" t="str">
        <f t="shared" si="33"/>
        <v/>
      </c>
      <c r="Q428" s="82" t="str">
        <f t="shared" si="34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1"/>
        <v/>
      </c>
      <c r="N429" s="82" t="str">
        <f t="shared" si="32"/>
        <v/>
      </c>
      <c r="O429" s="82">
        <f t="shared" si="30"/>
        <v>0</v>
      </c>
      <c r="P429" s="82" t="str">
        <f t="shared" si="33"/>
        <v/>
      </c>
      <c r="Q429" s="82" t="str">
        <f t="shared" si="34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1"/>
        <v/>
      </c>
      <c r="N430" s="82" t="str">
        <f t="shared" si="32"/>
        <v/>
      </c>
      <c r="O430" s="82">
        <f t="shared" si="30"/>
        <v>0</v>
      </c>
      <c r="P430" s="82" t="str">
        <f t="shared" si="33"/>
        <v/>
      </c>
      <c r="Q430" s="82" t="str">
        <f t="shared" si="34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1"/>
        <v/>
      </c>
      <c r="N431" s="82" t="str">
        <f t="shared" si="32"/>
        <v/>
      </c>
      <c r="O431" s="82">
        <f t="shared" si="30"/>
        <v>0</v>
      </c>
      <c r="P431" s="82" t="str">
        <f t="shared" si="33"/>
        <v/>
      </c>
      <c r="Q431" s="82" t="str">
        <f t="shared" si="34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1"/>
        <v/>
      </c>
      <c r="N432" s="82" t="str">
        <f t="shared" si="32"/>
        <v/>
      </c>
      <c r="O432" s="82">
        <f t="shared" si="30"/>
        <v>0</v>
      </c>
      <c r="P432" s="82" t="str">
        <f t="shared" si="33"/>
        <v/>
      </c>
      <c r="Q432" s="82" t="str">
        <f t="shared" si="34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1"/>
        <v/>
      </c>
      <c r="N433" s="82" t="str">
        <f t="shared" si="32"/>
        <v/>
      </c>
      <c r="O433" s="82">
        <f t="shared" si="30"/>
        <v>0</v>
      </c>
      <c r="P433" s="82" t="str">
        <f t="shared" si="33"/>
        <v/>
      </c>
      <c r="Q433" s="82" t="str">
        <f t="shared" si="34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1"/>
        <v/>
      </c>
      <c r="N434" s="82" t="str">
        <f t="shared" si="32"/>
        <v/>
      </c>
      <c r="O434" s="82">
        <f t="shared" si="30"/>
        <v>0</v>
      </c>
      <c r="P434" s="82" t="str">
        <f t="shared" si="33"/>
        <v/>
      </c>
      <c r="Q434" s="82" t="str">
        <f t="shared" si="34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1"/>
        <v/>
      </c>
      <c r="N435" s="82" t="str">
        <f t="shared" si="32"/>
        <v/>
      </c>
      <c r="O435" s="82">
        <f t="shared" si="30"/>
        <v>0</v>
      </c>
      <c r="P435" s="82" t="str">
        <f t="shared" si="33"/>
        <v/>
      </c>
      <c r="Q435" s="82" t="str">
        <f t="shared" si="34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1"/>
        <v/>
      </c>
      <c r="N436" s="82" t="str">
        <f t="shared" si="32"/>
        <v/>
      </c>
      <c r="O436" s="82">
        <f t="shared" si="30"/>
        <v>0</v>
      </c>
      <c r="P436" s="82" t="str">
        <f t="shared" si="33"/>
        <v/>
      </c>
      <c r="Q436" s="82" t="str">
        <f t="shared" si="34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1"/>
        <v/>
      </c>
      <c r="N437" s="82" t="str">
        <f t="shared" si="32"/>
        <v/>
      </c>
      <c r="O437" s="82">
        <f t="shared" si="30"/>
        <v>0</v>
      </c>
      <c r="P437" s="82" t="str">
        <f t="shared" si="33"/>
        <v/>
      </c>
      <c r="Q437" s="82" t="str">
        <f t="shared" si="34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1"/>
        <v/>
      </c>
      <c r="N438" s="82" t="str">
        <f t="shared" si="32"/>
        <v/>
      </c>
      <c r="O438" s="82">
        <f t="shared" si="30"/>
        <v>0</v>
      </c>
      <c r="P438" s="82" t="str">
        <f t="shared" si="33"/>
        <v/>
      </c>
      <c r="Q438" s="82" t="str">
        <f t="shared" si="34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1"/>
        <v/>
      </c>
      <c r="N439" s="82" t="str">
        <f t="shared" si="32"/>
        <v/>
      </c>
      <c r="O439" s="82">
        <f t="shared" si="30"/>
        <v>0</v>
      </c>
      <c r="P439" s="82" t="str">
        <f t="shared" si="33"/>
        <v/>
      </c>
      <c r="Q439" s="82" t="str">
        <f t="shared" si="34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1"/>
        <v/>
      </c>
      <c r="N440" s="82" t="str">
        <f t="shared" si="32"/>
        <v/>
      </c>
      <c r="O440" s="82">
        <f t="shared" si="30"/>
        <v>0</v>
      </c>
      <c r="P440" s="82" t="str">
        <f t="shared" si="33"/>
        <v/>
      </c>
      <c r="Q440" s="82" t="str">
        <f t="shared" si="34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1"/>
        <v/>
      </c>
      <c r="N441" s="82" t="str">
        <f t="shared" si="32"/>
        <v/>
      </c>
      <c r="O441" s="82">
        <f t="shared" si="30"/>
        <v>0</v>
      </c>
      <c r="P441" s="82" t="str">
        <f t="shared" si="33"/>
        <v/>
      </c>
      <c r="Q441" s="82" t="str">
        <f t="shared" si="34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1"/>
        <v/>
      </c>
      <c r="N442" s="82" t="str">
        <f t="shared" si="32"/>
        <v/>
      </c>
      <c r="O442" s="82">
        <f t="shared" si="30"/>
        <v>0</v>
      </c>
      <c r="P442" s="82" t="str">
        <f t="shared" si="33"/>
        <v/>
      </c>
      <c r="Q442" s="82" t="str">
        <f t="shared" si="34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1"/>
        <v/>
      </c>
      <c r="N443" s="82" t="str">
        <f t="shared" si="32"/>
        <v/>
      </c>
      <c r="O443" s="82">
        <f t="shared" si="30"/>
        <v>0</v>
      </c>
      <c r="P443" s="82" t="str">
        <f t="shared" si="33"/>
        <v/>
      </c>
      <c r="Q443" s="82" t="str">
        <f t="shared" si="34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1"/>
        <v/>
      </c>
      <c r="N444" s="82" t="str">
        <f t="shared" si="32"/>
        <v/>
      </c>
      <c r="O444" s="82">
        <f t="shared" si="30"/>
        <v>0</v>
      </c>
      <c r="P444" s="82" t="str">
        <f t="shared" si="33"/>
        <v/>
      </c>
      <c r="Q444" s="82" t="str">
        <f t="shared" si="34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1"/>
        <v/>
      </c>
      <c r="N445" s="82" t="str">
        <f t="shared" si="32"/>
        <v/>
      </c>
      <c r="O445" s="82">
        <f t="shared" si="30"/>
        <v>0</v>
      </c>
      <c r="P445" s="82" t="str">
        <f t="shared" si="33"/>
        <v/>
      </c>
      <c r="Q445" s="82" t="str">
        <f t="shared" si="34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1"/>
        <v/>
      </c>
      <c r="N446" s="82" t="str">
        <f t="shared" si="32"/>
        <v/>
      </c>
      <c r="O446" s="82">
        <f t="shared" si="30"/>
        <v>0</v>
      </c>
      <c r="P446" s="82" t="str">
        <f t="shared" si="33"/>
        <v/>
      </c>
      <c r="Q446" s="82" t="str">
        <f t="shared" si="34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1"/>
        <v/>
      </c>
      <c r="N447" s="82" t="str">
        <f t="shared" si="32"/>
        <v/>
      </c>
      <c r="O447" s="82">
        <f t="shared" si="30"/>
        <v>0</v>
      </c>
      <c r="P447" s="82" t="str">
        <f t="shared" si="33"/>
        <v/>
      </c>
      <c r="Q447" s="82" t="str">
        <f t="shared" si="34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1"/>
        <v/>
      </c>
      <c r="N448" s="82" t="str">
        <f t="shared" si="32"/>
        <v/>
      </c>
      <c r="O448" s="82">
        <f t="shared" si="30"/>
        <v>0</v>
      </c>
      <c r="P448" s="82" t="str">
        <f t="shared" si="33"/>
        <v/>
      </c>
      <c r="Q448" s="82" t="str">
        <f t="shared" si="34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1"/>
        <v/>
      </c>
      <c r="N449" s="82" t="str">
        <f t="shared" si="32"/>
        <v/>
      </c>
      <c r="O449" s="82">
        <f t="shared" si="30"/>
        <v>0</v>
      </c>
      <c r="P449" s="82" t="str">
        <f t="shared" si="33"/>
        <v/>
      </c>
      <c r="Q449" s="82" t="str">
        <f t="shared" si="34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1"/>
        <v/>
      </c>
      <c r="N450" s="82" t="str">
        <f t="shared" si="32"/>
        <v/>
      </c>
      <c r="O450" s="82">
        <f t="shared" si="30"/>
        <v>0</v>
      </c>
      <c r="P450" s="82" t="str">
        <f t="shared" si="33"/>
        <v/>
      </c>
      <c r="Q450" s="82" t="str">
        <f t="shared" si="34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1"/>
        <v/>
      </c>
      <c r="N451" s="82" t="str">
        <f t="shared" si="32"/>
        <v/>
      </c>
      <c r="O451" s="82">
        <f t="shared" si="30"/>
        <v>0</v>
      </c>
      <c r="P451" s="82" t="str">
        <f t="shared" si="33"/>
        <v/>
      </c>
      <c r="Q451" s="82" t="str">
        <f t="shared" si="34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1"/>
        <v/>
      </c>
      <c r="N452" s="82" t="str">
        <f t="shared" si="32"/>
        <v/>
      </c>
      <c r="O452" s="82">
        <f t="shared" si="30"/>
        <v>0</v>
      </c>
      <c r="P452" s="82" t="str">
        <f t="shared" si="33"/>
        <v/>
      </c>
      <c r="Q452" s="82" t="str">
        <f t="shared" si="34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1"/>
        <v/>
      </c>
      <c r="N453" s="82" t="str">
        <f t="shared" si="32"/>
        <v/>
      </c>
      <c r="O453" s="82">
        <f t="shared" si="30"/>
        <v>0</v>
      </c>
      <c r="P453" s="82" t="str">
        <f t="shared" si="33"/>
        <v/>
      </c>
      <c r="Q453" s="82" t="str">
        <f t="shared" si="34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1"/>
        <v/>
      </c>
      <c r="N454" s="82" t="str">
        <f t="shared" si="32"/>
        <v/>
      </c>
      <c r="O454" s="82">
        <f t="shared" si="30"/>
        <v>0</v>
      </c>
      <c r="P454" s="82" t="str">
        <f t="shared" si="33"/>
        <v/>
      </c>
      <c r="Q454" s="82" t="str">
        <f t="shared" si="34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1"/>
        <v/>
      </c>
      <c r="N455" s="82" t="str">
        <f t="shared" si="32"/>
        <v/>
      </c>
      <c r="O455" s="82">
        <f t="shared" si="30"/>
        <v>0</v>
      </c>
      <c r="P455" s="82" t="str">
        <f t="shared" si="33"/>
        <v/>
      </c>
      <c r="Q455" s="82" t="str">
        <f t="shared" si="34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1"/>
        <v/>
      </c>
      <c r="N456" s="82" t="str">
        <f t="shared" si="32"/>
        <v/>
      </c>
      <c r="O456" s="82">
        <f t="shared" si="30"/>
        <v>0</v>
      </c>
      <c r="P456" s="82" t="str">
        <f t="shared" si="33"/>
        <v/>
      </c>
      <c r="Q456" s="82" t="str">
        <f t="shared" si="34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1"/>
        <v/>
      </c>
      <c r="N457" s="82" t="str">
        <f t="shared" si="32"/>
        <v/>
      </c>
      <c r="O457" s="82">
        <f t="shared" si="30"/>
        <v>0</v>
      </c>
      <c r="P457" s="82" t="str">
        <f t="shared" si="33"/>
        <v/>
      </c>
      <c r="Q457" s="82" t="str">
        <f t="shared" si="34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1"/>
        <v/>
      </c>
      <c r="N458" s="82" t="str">
        <f t="shared" si="32"/>
        <v/>
      </c>
      <c r="O458" s="82">
        <f t="shared" si="30"/>
        <v>0</v>
      </c>
      <c r="P458" s="82" t="str">
        <f t="shared" si="33"/>
        <v/>
      </c>
      <c r="Q458" s="82" t="str">
        <f t="shared" si="34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1"/>
        <v/>
      </c>
      <c r="N459" s="82" t="str">
        <f t="shared" si="32"/>
        <v/>
      </c>
      <c r="O459" s="82">
        <f t="shared" si="30"/>
        <v>0</v>
      </c>
      <c r="P459" s="82" t="str">
        <f t="shared" si="33"/>
        <v/>
      </c>
      <c r="Q459" s="82" t="str">
        <f t="shared" si="34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1"/>
        <v/>
      </c>
      <c r="N460" s="82" t="str">
        <f t="shared" si="32"/>
        <v/>
      </c>
      <c r="O460" s="82">
        <f t="shared" si="30"/>
        <v>0</v>
      </c>
      <c r="P460" s="82" t="str">
        <f t="shared" si="33"/>
        <v/>
      </c>
      <c r="Q460" s="82" t="str">
        <f t="shared" si="34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1"/>
        <v/>
      </c>
      <c r="N461" s="82" t="str">
        <f t="shared" si="32"/>
        <v/>
      </c>
      <c r="O461" s="82">
        <f t="shared" si="30"/>
        <v>0</v>
      </c>
      <c r="P461" s="82" t="str">
        <f t="shared" si="33"/>
        <v/>
      </c>
      <c r="Q461" s="82" t="str">
        <f t="shared" si="34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1"/>
        <v/>
      </c>
      <c r="N462" s="82" t="str">
        <f t="shared" si="32"/>
        <v/>
      </c>
      <c r="O462" s="82">
        <f t="shared" si="30"/>
        <v>0</v>
      </c>
      <c r="P462" s="82" t="str">
        <f t="shared" si="33"/>
        <v/>
      </c>
      <c r="Q462" s="82" t="str">
        <f t="shared" si="34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1"/>
        <v/>
      </c>
      <c r="N463" s="82" t="str">
        <f t="shared" si="32"/>
        <v/>
      </c>
      <c r="O463" s="82">
        <f t="shared" ref="O463:O514" si="35">IF($G463=0%,F463,"")</f>
        <v>0</v>
      </c>
      <c r="P463" s="82" t="str">
        <f t="shared" si="33"/>
        <v/>
      </c>
      <c r="Q463" s="82" t="str">
        <f t="shared" si="34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6">IF(F464&amp;H464&amp;I464&amp;J464&amp;K464="","",F464+H464+I464-J464-K464)</f>
        <v/>
      </c>
      <c r="N464" s="82" t="str">
        <f t="shared" ref="N464:N514" si="37">IF($G464="E",F464,"")</f>
        <v/>
      </c>
      <c r="O464" s="82">
        <f t="shared" si="35"/>
        <v>0</v>
      </c>
      <c r="P464" s="82" t="str">
        <f t="shared" ref="P464:P514" si="38">IF(OR($G464=8%,$G464=11%),$H464/$G464,"")</f>
        <v/>
      </c>
      <c r="Q464" s="82" t="str">
        <f t="shared" si="34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6"/>
        <v/>
      </c>
      <c r="N465" s="82" t="str">
        <f t="shared" si="37"/>
        <v/>
      </c>
      <c r="O465" s="82">
        <f t="shared" si="35"/>
        <v>0</v>
      </c>
      <c r="P465" s="82" t="str">
        <f t="shared" si="38"/>
        <v/>
      </c>
      <c r="Q465" s="82" t="str">
        <f t="shared" ref="Q465:Q514" si="39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6"/>
        <v/>
      </c>
      <c r="N466" s="82" t="str">
        <f t="shared" si="37"/>
        <v/>
      </c>
      <c r="O466" s="82">
        <f t="shared" si="35"/>
        <v>0</v>
      </c>
      <c r="P466" s="82" t="str">
        <f t="shared" si="38"/>
        <v/>
      </c>
      <c r="Q466" s="82" t="str">
        <f t="shared" si="39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6"/>
        <v/>
      </c>
      <c r="N467" s="82" t="str">
        <f t="shared" si="37"/>
        <v/>
      </c>
      <c r="O467" s="82">
        <f t="shared" si="35"/>
        <v>0</v>
      </c>
      <c r="P467" s="82" t="str">
        <f t="shared" si="38"/>
        <v/>
      </c>
      <c r="Q467" s="82" t="str">
        <f t="shared" si="39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6"/>
        <v/>
      </c>
      <c r="N468" s="82" t="str">
        <f t="shared" si="37"/>
        <v/>
      </c>
      <c r="O468" s="82">
        <f t="shared" si="35"/>
        <v>0</v>
      </c>
      <c r="P468" s="82" t="str">
        <f t="shared" si="38"/>
        <v/>
      </c>
      <c r="Q468" s="82" t="str">
        <f t="shared" si="39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6"/>
        <v/>
      </c>
      <c r="N469" s="82" t="str">
        <f t="shared" si="37"/>
        <v/>
      </c>
      <c r="O469" s="82">
        <f t="shared" si="35"/>
        <v>0</v>
      </c>
      <c r="P469" s="82" t="str">
        <f t="shared" si="38"/>
        <v/>
      </c>
      <c r="Q469" s="82" t="str">
        <f t="shared" si="39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6"/>
        <v/>
      </c>
      <c r="N470" s="82" t="str">
        <f t="shared" si="37"/>
        <v/>
      </c>
      <c r="O470" s="82">
        <f t="shared" si="35"/>
        <v>0</v>
      </c>
      <c r="P470" s="82" t="str">
        <f t="shared" si="38"/>
        <v/>
      </c>
      <c r="Q470" s="82" t="str">
        <f t="shared" si="39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6"/>
        <v/>
      </c>
      <c r="N471" s="82" t="str">
        <f t="shared" si="37"/>
        <v/>
      </c>
      <c r="O471" s="82">
        <f t="shared" si="35"/>
        <v>0</v>
      </c>
      <c r="P471" s="82" t="str">
        <f t="shared" si="38"/>
        <v/>
      </c>
      <c r="Q471" s="82" t="str">
        <f t="shared" si="39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6"/>
        <v/>
      </c>
      <c r="N472" s="82" t="str">
        <f t="shared" si="37"/>
        <v/>
      </c>
      <c r="O472" s="82">
        <f t="shared" si="35"/>
        <v>0</v>
      </c>
      <c r="P472" s="82" t="str">
        <f t="shared" si="38"/>
        <v/>
      </c>
      <c r="Q472" s="82" t="str">
        <f t="shared" si="39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6"/>
        <v/>
      </c>
      <c r="N473" s="82" t="str">
        <f t="shared" si="37"/>
        <v/>
      </c>
      <c r="O473" s="82">
        <f t="shared" si="35"/>
        <v>0</v>
      </c>
      <c r="P473" s="82" t="str">
        <f t="shared" si="38"/>
        <v/>
      </c>
      <c r="Q473" s="82" t="str">
        <f t="shared" si="39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6"/>
        <v/>
      </c>
      <c r="N474" s="82" t="str">
        <f t="shared" si="37"/>
        <v/>
      </c>
      <c r="O474" s="82">
        <f t="shared" si="35"/>
        <v>0</v>
      </c>
      <c r="P474" s="82" t="str">
        <f t="shared" si="38"/>
        <v/>
      </c>
      <c r="Q474" s="82" t="str">
        <f t="shared" si="39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6"/>
        <v/>
      </c>
      <c r="N475" s="82" t="str">
        <f t="shared" si="37"/>
        <v/>
      </c>
      <c r="O475" s="82">
        <f t="shared" si="35"/>
        <v>0</v>
      </c>
      <c r="P475" s="82" t="str">
        <f t="shared" si="38"/>
        <v/>
      </c>
      <c r="Q475" s="82" t="str">
        <f t="shared" si="39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6"/>
        <v/>
      </c>
      <c r="N476" s="82" t="str">
        <f t="shared" si="37"/>
        <v/>
      </c>
      <c r="O476" s="82">
        <f t="shared" si="35"/>
        <v>0</v>
      </c>
      <c r="P476" s="82" t="str">
        <f t="shared" si="38"/>
        <v/>
      </c>
      <c r="Q476" s="82" t="str">
        <f t="shared" si="39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6"/>
        <v/>
      </c>
      <c r="N477" s="82" t="str">
        <f t="shared" si="37"/>
        <v/>
      </c>
      <c r="O477" s="82">
        <f t="shared" si="35"/>
        <v>0</v>
      </c>
      <c r="P477" s="82" t="str">
        <f t="shared" si="38"/>
        <v/>
      </c>
      <c r="Q477" s="82" t="str">
        <f t="shared" si="39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6"/>
        <v/>
      </c>
      <c r="N478" s="82" t="str">
        <f t="shared" si="37"/>
        <v/>
      </c>
      <c r="O478" s="82">
        <f t="shared" si="35"/>
        <v>0</v>
      </c>
      <c r="P478" s="82" t="str">
        <f t="shared" si="38"/>
        <v/>
      </c>
      <c r="Q478" s="82" t="str">
        <f t="shared" si="39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6"/>
        <v/>
      </c>
      <c r="N479" s="82" t="str">
        <f t="shared" si="37"/>
        <v/>
      </c>
      <c r="O479" s="82">
        <f t="shared" si="35"/>
        <v>0</v>
      </c>
      <c r="P479" s="82" t="str">
        <f t="shared" si="38"/>
        <v/>
      </c>
      <c r="Q479" s="82" t="str">
        <f t="shared" si="39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6"/>
        <v/>
      </c>
      <c r="N480" s="82" t="str">
        <f t="shared" si="37"/>
        <v/>
      </c>
      <c r="O480" s="82">
        <f t="shared" si="35"/>
        <v>0</v>
      </c>
      <c r="P480" s="82" t="str">
        <f t="shared" si="38"/>
        <v/>
      </c>
      <c r="Q480" s="82" t="str">
        <f t="shared" si="39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6"/>
        <v/>
      </c>
      <c r="N481" s="82" t="str">
        <f t="shared" si="37"/>
        <v/>
      </c>
      <c r="O481" s="82">
        <f t="shared" si="35"/>
        <v>0</v>
      </c>
      <c r="P481" s="82" t="str">
        <f t="shared" si="38"/>
        <v/>
      </c>
      <c r="Q481" s="82" t="str">
        <f t="shared" si="39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6"/>
        <v/>
      </c>
      <c r="N482" s="82" t="str">
        <f t="shared" si="37"/>
        <v/>
      </c>
      <c r="O482" s="82">
        <f t="shared" si="35"/>
        <v>0</v>
      </c>
      <c r="P482" s="82" t="str">
        <f t="shared" si="38"/>
        <v/>
      </c>
      <c r="Q482" s="82" t="str">
        <f t="shared" si="39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6"/>
        <v/>
      </c>
      <c r="N483" s="82" t="str">
        <f t="shared" si="37"/>
        <v/>
      </c>
      <c r="O483" s="82">
        <f t="shared" si="35"/>
        <v>0</v>
      </c>
      <c r="P483" s="82" t="str">
        <f t="shared" si="38"/>
        <v/>
      </c>
      <c r="Q483" s="82" t="str">
        <f t="shared" si="39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6"/>
        <v/>
      </c>
      <c r="N484" s="82" t="str">
        <f t="shared" si="37"/>
        <v/>
      </c>
      <c r="O484" s="82">
        <f t="shared" si="35"/>
        <v>0</v>
      </c>
      <c r="P484" s="82" t="str">
        <f t="shared" si="38"/>
        <v/>
      </c>
      <c r="Q484" s="82" t="str">
        <f t="shared" si="39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6"/>
        <v/>
      </c>
      <c r="N485" s="82" t="str">
        <f t="shared" si="37"/>
        <v/>
      </c>
      <c r="O485" s="82">
        <f t="shared" si="35"/>
        <v>0</v>
      </c>
      <c r="P485" s="82" t="str">
        <f t="shared" si="38"/>
        <v/>
      </c>
      <c r="Q485" s="82" t="str">
        <f t="shared" si="39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6"/>
        <v/>
      </c>
      <c r="N486" s="82" t="str">
        <f t="shared" si="37"/>
        <v/>
      </c>
      <c r="O486" s="82">
        <f t="shared" si="35"/>
        <v>0</v>
      </c>
      <c r="P486" s="82" t="str">
        <f t="shared" si="38"/>
        <v/>
      </c>
      <c r="Q486" s="82" t="str">
        <f t="shared" si="39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6"/>
        <v/>
      </c>
      <c r="N487" s="82" t="str">
        <f t="shared" si="37"/>
        <v/>
      </c>
      <c r="O487" s="82">
        <f t="shared" si="35"/>
        <v>0</v>
      </c>
      <c r="P487" s="82" t="str">
        <f t="shared" si="38"/>
        <v/>
      </c>
      <c r="Q487" s="82" t="str">
        <f t="shared" si="39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6"/>
        <v/>
      </c>
      <c r="N488" s="82" t="str">
        <f t="shared" si="37"/>
        <v/>
      </c>
      <c r="O488" s="82">
        <f t="shared" si="35"/>
        <v>0</v>
      </c>
      <c r="P488" s="82" t="str">
        <f t="shared" si="38"/>
        <v/>
      </c>
      <c r="Q488" s="82" t="str">
        <f t="shared" si="39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6"/>
        <v/>
      </c>
      <c r="N489" s="82" t="str">
        <f t="shared" si="37"/>
        <v/>
      </c>
      <c r="O489" s="82">
        <f t="shared" si="35"/>
        <v>0</v>
      </c>
      <c r="P489" s="82" t="str">
        <f t="shared" si="38"/>
        <v/>
      </c>
      <c r="Q489" s="82" t="str">
        <f t="shared" si="39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6"/>
        <v/>
      </c>
      <c r="N490" s="82" t="str">
        <f t="shared" si="37"/>
        <v/>
      </c>
      <c r="O490" s="82">
        <f t="shared" si="35"/>
        <v>0</v>
      </c>
      <c r="P490" s="82" t="str">
        <f t="shared" si="38"/>
        <v/>
      </c>
      <c r="Q490" s="82" t="str">
        <f t="shared" si="39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6"/>
        <v/>
      </c>
      <c r="N491" s="82" t="str">
        <f t="shared" si="37"/>
        <v/>
      </c>
      <c r="O491" s="82">
        <f t="shared" si="35"/>
        <v>0</v>
      </c>
      <c r="P491" s="82" t="str">
        <f t="shared" si="38"/>
        <v/>
      </c>
      <c r="Q491" s="82" t="str">
        <f t="shared" si="39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6"/>
        <v/>
      </c>
      <c r="N492" s="82" t="str">
        <f t="shared" si="37"/>
        <v/>
      </c>
      <c r="O492" s="82">
        <f t="shared" si="35"/>
        <v>0</v>
      </c>
      <c r="P492" s="82" t="str">
        <f t="shared" si="38"/>
        <v/>
      </c>
      <c r="Q492" s="82" t="str">
        <f t="shared" si="39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6"/>
        <v/>
      </c>
      <c r="N493" s="82" t="str">
        <f t="shared" si="37"/>
        <v/>
      </c>
      <c r="O493" s="82">
        <f t="shared" si="35"/>
        <v>0</v>
      </c>
      <c r="P493" s="82" t="str">
        <f t="shared" si="38"/>
        <v/>
      </c>
      <c r="Q493" s="82" t="str">
        <f t="shared" si="39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6"/>
        <v/>
      </c>
      <c r="N494" s="82" t="str">
        <f t="shared" si="37"/>
        <v/>
      </c>
      <c r="O494" s="82">
        <f t="shared" si="35"/>
        <v>0</v>
      </c>
      <c r="P494" s="82" t="str">
        <f t="shared" si="38"/>
        <v/>
      </c>
      <c r="Q494" s="82" t="str">
        <f t="shared" si="39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6"/>
        <v/>
      </c>
      <c r="N495" s="82" t="str">
        <f t="shared" si="37"/>
        <v/>
      </c>
      <c r="O495" s="82">
        <f t="shared" si="35"/>
        <v>0</v>
      </c>
      <c r="P495" s="82" t="str">
        <f t="shared" si="38"/>
        <v/>
      </c>
      <c r="Q495" s="82" t="str">
        <f t="shared" si="39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6"/>
        <v/>
      </c>
      <c r="N496" s="82" t="str">
        <f t="shared" si="37"/>
        <v/>
      </c>
      <c r="O496" s="82">
        <f t="shared" si="35"/>
        <v>0</v>
      </c>
      <c r="P496" s="82" t="str">
        <f t="shared" si="38"/>
        <v/>
      </c>
      <c r="Q496" s="82" t="str">
        <f t="shared" si="39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6"/>
        <v/>
      </c>
      <c r="N497" s="82" t="str">
        <f t="shared" si="37"/>
        <v/>
      </c>
      <c r="O497" s="82">
        <f t="shared" si="35"/>
        <v>0</v>
      </c>
      <c r="P497" s="82" t="str">
        <f t="shared" si="38"/>
        <v/>
      </c>
      <c r="Q497" s="82" t="str">
        <f t="shared" si="39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6"/>
        <v/>
      </c>
      <c r="N498" s="82" t="str">
        <f t="shared" si="37"/>
        <v/>
      </c>
      <c r="O498" s="82">
        <f t="shared" si="35"/>
        <v>0</v>
      </c>
      <c r="P498" s="82" t="str">
        <f t="shared" si="38"/>
        <v/>
      </c>
      <c r="Q498" s="82" t="str">
        <f t="shared" si="39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6"/>
        <v/>
      </c>
      <c r="N499" s="82" t="str">
        <f t="shared" si="37"/>
        <v/>
      </c>
      <c r="O499" s="82">
        <f t="shared" si="35"/>
        <v>0</v>
      </c>
      <c r="P499" s="82" t="str">
        <f t="shared" si="38"/>
        <v/>
      </c>
      <c r="Q499" s="82" t="str">
        <f t="shared" si="39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6"/>
        <v/>
      </c>
      <c r="N500" s="82" t="str">
        <f t="shared" si="37"/>
        <v/>
      </c>
      <c r="O500" s="82">
        <f t="shared" si="35"/>
        <v>0</v>
      </c>
      <c r="P500" s="82" t="str">
        <f t="shared" si="38"/>
        <v/>
      </c>
      <c r="Q500" s="82" t="str">
        <f t="shared" si="39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6"/>
        <v/>
      </c>
      <c r="N501" s="82" t="str">
        <f t="shared" si="37"/>
        <v/>
      </c>
      <c r="O501" s="82">
        <f t="shared" si="35"/>
        <v>0</v>
      </c>
      <c r="P501" s="82" t="str">
        <f t="shared" si="38"/>
        <v/>
      </c>
      <c r="Q501" s="82" t="str">
        <f t="shared" si="39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6"/>
        <v/>
      </c>
      <c r="N502" s="82" t="str">
        <f t="shared" si="37"/>
        <v/>
      </c>
      <c r="O502" s="82">
        <f t="shared" si="35"/>
        <v>0</v>
      </c>
      <c r="P502" s="82" t="str">
        <f t="shared" si="38"/>
        <v/>
      </c>
      <c r="Q502" s="82" t="str">
        <f t="shared" si="39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6"/>
        <v/>
      </c>
      <c r="N503" s="82" t="str">
        <f t="shared" si="37"/>
        <v/>
      </c>
      <c r="O503" s="82">
        <f t="shared" si="35"/>
        <v>0</v>
      </c>
      <c r="P503" s="82" t="str">
        <f t="shared" si="38"/>
        <v/>
      </c>
      <c r="Q503" s="82" t="str">
        <f t="shared" si="39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6"/>
        <v/>
      </c>
      <c r="N504" s="82" t="str">
        <f t="shared" si="37"/>
        <v/>
      </c>
      <c r="O504" s="82">
        <f t="shared" si="35"/>
        <v>0</v>
      </c>
      <c r="P504" s="82" t="str">
        <f t="shared" si="38"/>
        <v/>
      </c>
      <c r="Q504" s="82" t="str">
        <f t="shared" si="39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6"/>
        <v/>
      </c>
      <c r="N505" s="82" t="str">
        <f t="shared" si="37"/>
        <v/>
      </c>
      <c r="O505" s="82">
        <f t="shared" si="35"/>
        <v>0</v>
      </c>
      <c r="P505" s="82" t="str">
        <f t="shared" si="38"/>
        <v/>
      </c>
      <c r="Q505" s="82" t="str">
        <f t="shared" si="39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6"/>
        <v/>
      </c>
      <c r="N506" s="82" t="str">
        <f t="shared" si="37"/>
        <v/>
      </c>
      <c r="O506" s="82">
        <f t="shared" si="35"/>
        <v>0</v>
      </c>
      <c r="P506" s="82" t="str">
        <f t="shared" si="38"/>
        <v/>
      </c>
      <c r="Q506" s="82" t="str">
        <f t="shared" si="39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6"/>
        <v/>
      </c>
      <c r="N507" s="82" t="str">
        <f t="shared" si="37"/>
        <v/>
      </c>
      <c r="O507" s="82">
        <f t="shared" si="35"/>
        <v>0</v>
      </c>
      <c r="P507" s="82" t="str">
        <f t="shared" si="38"/>
        <v/>
      </c>
      <c r="Q507" s="82" t="str">
        <f t="shared" si="39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6"/>
        <v/>
      </c>
      <c r="N508" s="82" t="str">
        <f t="shared" si="37"/>
        <v/>
      </c>
      <c r="O508" s="82">
        <f t="shared" si="35"/>
        <v>0</v>
      </c>
      <c r="P508" s="82" t="str">
        <f t="shared" si="38"/>
        <v/>
      </c>
      <c r="Q508" s="82" t="str">
        <f t="shared" si="39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6"/>
        <v/>
      </c>
      <c r="N509" s="82" t="str">
        <f t="shared" si="37"/>
        <v/>
      </c>
      <c r="O509" s="82">
        <f t="shared" si="35"/>
        <v>0</v>
      </c>
      <c r="P509" s="82" t="str">
        <f t="shared" si="38"/>
        <v/>
      </c>
      <c r="Q509" s="82" t="str">
        <f t="shared" si="39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6"/>
        <v/>
      </c>
      <c r="N510" s="82" t="str">
        <f t="shared" si="37"/>
        <v/>
      </c>
      <c r="O510" s="82">
        <f t="shared" si="35"/>
        <v>0</v>
      </c>
      <c r="P510" s="82" t="str">
        <f t="shared" si="38"/>
        <v/>
      </c>
      <c r="Q510" s="82" t="str">
        <f t="shared" si="39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6"/>
        <v/>
      </c>
      <c r="N511" s="82" t="str">
        <f t="shared" si="37"/>
        <v/>
      </c>
      <c r="O511" s="82">
        <f t="shared" si="35"/>
        <v>0</v>
      </c>
      <c r="P511" s="82" t="str">
        <f t="shared" si="38"/>
        <v/>
      </c>
      <c r="Q511" s="82" t="str">
        <f t="shared" si="39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6"/>
        <v/>
      </c>
      <c r="N512" s="82" t="str">
        <f t="shared" si="37"/>
        <v/>
      </c>
      <c r="O512" s="82">
        <f t="shared" si="35"/>
        <v>0</v>
      </c>
      <c r="P512" s="82" t="str">
        <f t="shared" si="38"/>
        <v/>
      </c>
      <c r="Q512" s="82" t="str">
        <f t="shared" si="39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6"/>
        <v/>
      </c>
      <c r="N513" s="82" t="str">
        <f t="shared" si="37"/>
        <v/>
      </c>
      <c r="O513" s="82">
        <f t="shared" si="35"/>
        <v>0</v>
      </c>
      <c r="P513" s="82" t="str">
        <f t="shared" si="38"/>
        <v/>
      </c>
      <c r="Q513" s="82" t="str">
        <f t="shared" si="39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6"/>
        <v/>
      </c>
      <c r="N514" s="82" t="str">
        <f t="shared" si="37"/>
        <v/>
      </c>
      <c r="O514" s="82">
        <f t="shared" si="35"/>
        <v>0</v>
      </c>
      <c r="P514" s="82" t="str">
        <f t="shared" si="38"/>
        <v/>
      </c>
      <c r="Q514" s="82" t="str">
        <f t="shared" si="39"/>
        <v/>
      </c>
    </row>
  </sheetData>
  <sheetProtection algorithmName="SHA-512" hashValue="9JfRBx6hZo/bg8NTPfT1iDTmjitGMxdYOdbjcyIqJcTTliLIJu/5Q71CYCdST/f+Eb6xckuGATcVBQqxXNp2wA==" saltValue="Y9YlHOgyjaVYKN4HIDb48Q==" spinCount="100000" sheet="1" formatColumns="0" formatRows="0" autoFilter="0"/>
  <autoFilter ref="K14:L14" xr:uid="{00000000-0009-0000-0000-00001A000000}"/>
  <mergeCells count="19">
    <mergeCell ref="A15:A16"/>
    <mergeCell ref="A1:A4"/>
    <mergeCell ref="A5:A6"/>
    <mergeCell ref="K6:K7"/>
    <mergeCell ref="I6:I7"/>
    <mergeCell ref="J1:L1"/>
    <mergeCell ref="J4:L4"/>
    <mergeCell ref="F6:F7"/>
    <mergeCell ref="H6:H7"/>
    <mergeCell ref="E6:E7"/>
    <mergeCell ref="G6:G7"/>
    <mergeCell ref="L6:L7"/>
    <mergeCell ref="J6:J7"/>
    <mergeCell ref="N6:N7"/>
    <mergeCell ref="O6:O7"/>
    <mergeCell ref="P6:P7"/>
    <mergeCell ref="Q6:Q7"/>
    <mergeCell ref="C6:C7"/>
    <mergeCell ref="D6:D7"/>
  </mergeCells>
  <phoneticPr fontId="0" type="noConversion"/>
  <dataValidations disablePrompts="1" count="1">
    <dataValidation type="list" allowBlank="1" showInputMessage="1" showErrorMessage="1" sqref="G15:G514" xr:uid="{12EB9776-2D84-4ADD-9F32-FA3D868D1407}">
      <formula1>"E, 0%, 8%, 16%"</formula1>
    </dataValidation>
  </dataValidations>
  <hyperlinks>
    <hyperlink ref="A15:A16" location="CONTACTO!A1" display="Contacto" xr:uid="{983055A4-C69F-4825-AD9F-D17480D5BA76}"/>
    <hyperlink ref="A5:A6" location="MENU!A1" display="M e n ú" xr:uid="{CC89C373-0428-4887-8147-79DD5BFAB526}"/>
    <hyperlink ref="A8" location="'INGRESOS Y EGRESOS'!A1" display="Ingresos y Egresos" xr:uid="{37BEADD1-1EB0-4231-890B-2A53451E73CF}"/>
    <hyperlink ref="A7" location="DATOS!A1" display="Datos de la Empresa" xr:uid="{207C05E1-AB5E-4C6D-97F0-29CEECFE6145}"/>
    <hyperlink ref="A10" location="TARIFAS!A1" display="Tablas y Tarifas de ISR" xr:uid="{F49C7498-4ADD-4286-97A4-597DF59DE5BB}"/>
    <hyperlink ref="A9" location="IMPUESTOS!A1" display="Impuestos" xr:uid="{45478D3E-F1B7-45A3-BD39-6C5A2C5AAFDC}"/>
    <hyperlink ref="A1:A4" location="MENU!A1" display="PROGRAMA REGIMEN SIMPLIFICADO DE CONFIANZA" xr:uid="{BA970C1A-D90D-4E73-87C2-D297457F7B8C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11" customWidth="1"/>
    <col min="4" max="4" width="8.7109375" style="11" customWidth="1"/>
    <col min="5" max="5" width="40.7109375" style="11" customWidth="1"/>
    <col min="6" max="6" width="12.28515625" style="11" customWidth="1"/>
    <col min="7" max="7" width="4.7109375" style="11" customWidth="1"/>
    <col min="8" max="12" width="12.28515625" style="11" customWidth="1"/>
    <col min="13" max="13" width="0.85546875" style="11" customWidth="1"/>
    <col min="14" max="17" width="11.7109375" style="11" customWidth="1"/>
    <col min="18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03"/>
      <c r="F1" s="29"/>
      <c r="G1" s="17"/>
      <c r="H1" s="17"/>
      <c r="I1" s="17"/>
      <c r="J1" s="161" t="s">
        <v>93</v>
      </c>
      <c r="K1" s="161"/>
      <c r="L1" s="161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03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</row>
    <row r="3" spans="1:17" ht="17.45" customHeight="1" x14ac:dyDescent="0.2">
      <c r="A3" s="118"/>
      <c r="C3" s="104"/>
      <c r="D3" s="103"/>
      <c r="E3" s="103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</row>
    <row r="4" spans="1:17" ht="17.45" customHeight="1" x14ac:dyDescent="0.3">
      <c r="A4" s="119"/>
      <c r="C4" s="46" t="s">
        <v>87</v>
      </c>
      <c r="D4" s="103"/>
      <c r="E4" s="103"/>
      <c r="F4" s="17"/>
      <c r="G4" s="17"/>
      <c r="H4" s="17"/>
      <c r="I4" s="17"/>
      <c r="J4" s="162" t="str">
        <f>"ABRIL "&amp;DATOS!$E$10</f>
        <v>ABRIL 2023</v>
      </c>
      <c r="K4" s="162"/>
      <c r="L4" s="162"/>
      <c r="M4" s="35"/>
      <c r="N4" s="34"/>
      <c r="O4" s="34"/>
      <c r="P4" s="34"/>
      <c r="Q4" s="34"/>
    </row>
    <row r="5" spans="1:17" ht="17.45" customHeight="1" x14ac:dyDescent="0.4">
      <c r="A5" s="120" t="s">
        <v>1</v>
      </c>
      <c r="C5" s="1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</row>
    <row r="6" spans="1:17" ht="17.45" customHeight="1" x14ac:dyDescent="0.2">
      <c r="A6" s="120"/>
      <c r="C6" s="143" t="s">
        <v>69</v>
      </c>
      <c r="D6" s="143" t="s">
        <v>70</v>
      </c>
      <c r="E6" s="143" t="s">
        <v>71</v>
      </c>
      <c r="F6" s="158" t="s">
        <v>72</v>
      </c>
      <c r="G6" s="143" t="s">
        <v>73</v>
      </c>
      <c r="H6" s="143" t="s">
        <v>52</v>
      </c>
      <c r="I6" s="143" t="s">
        <v>74</v>
      </c>
      <c r="J6" s="158" t="s">
        <v>75</v>
      </c>
      <c r="K6" s="158" t="s">
        <v>76</v>
      </c>
      <c r="L6" s="143" t="s">
        <v>77</v>
      </c>
      <c r="M6" s="17"/>
      <c r="N6" s="158" t="s">
        <v>78</v>
      </c>
      <c r="O6" s="158" t="s">
        <v>79</v>
      </c>
      <c r="P6" s="158" t="s">
        <v>80</v>
      </c>
      <c r="Q6" s="158" t="s">
        <v>81</v>
      </c>
    </row>
    <row r="7" spans="1:17" ht="17.45" customHeight="1" x14ac:dyDescent="0.2">
      <c r="A7" s="53" t="s">
        <v>5</v>
      </c>
      <c r="C7" s="143"/>
      <c r="D7" s="143"/>
      <c r="E7" s="143"/>
      <c r="F7" s="158"/>
      <c r="G7" s="143"/>
      <c r="H7" s="143"/>
      <c r="I7" s="160"/>
      <c r="J7" s="158"/>
      <c r="K7" s="158"/>
      <c r="L7" s="143"/>
      <c r="M7" s="17"/>
      <c r="N7" s="159"/>
      <c r="O7" s="159"/>
      <c r="P7" s="159"/>
      <c r="Q7" s="159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22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166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M9" s="17"/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M10" s="17"/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'EG-MAR'!F11+'EG-ABR'!F9</f>
        <v>0</v>
      </c>
      <c r="G11" s="69"/>
      <c r="H11" s="69">
        <f>'EG-MAR'!H11+'EG-ABR'!H9</f>
        <v>0</v>
      </c>
      <c r="I11" s="69">
        <f>'EG-MAR'!I11+'EG-ABR'!I9</f>
        <v>0</v>
      </c>
      <c r="J11" s="69">
        <f>'EG-MAR'!J11+'EG-ABR'!J9</f>
        <v>0</v>
      </c>
      <c r="K11" s="69">
        <f>'EG-MAR'!K11+'EG-ABR'!K9</f>
        <v>0</v>
      </c>
      <c r="L11" s="69">
        <f>F11+H11+I11-J11-K11</f>
        <v>0</v>
      </c>
      <c r="M11" s="17"/>
      <c r="N11" s="69">
        <f>'EG-MAR'!N11+'EG-ABR'!N9</f>
        <v>0</v>
      </c>
      <c r="O11" s="69">
        <f>'EG-MAR'!O11+'EG-ABR'!O9</f>
        <v>0</v>
      </c>
      <c r="P11" s="69">
        <f>'EG-MAR'!P11+'EG-ABR'!P9</f>
        <v>0</v>
      </c>
      <c r="Q11" s="69">
        <f>'EG-MAR'!Q11+'EG-ABR'!Q9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M12" s="17"/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22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102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7"/>
      <c r="N15" s="82" t="str">
        <f t="shared" ref="N15:N18" si="0">IF($G15="E",F15,"")</f>
        <v/>
      </c>
      <c r="O15" s="82">
        <f t="shared" ref="O15:O18" si="1">IF($G15=0%,F15,"")</f>
        <v>0</v>
      </c>
      <c r="P15" s="82" t="str">
        <f t="shared" ref="P15:P80" si="2">IF(OR($G15=8%,$G15=11%),$H15/$G15,"")</f>
        <v/>
      </c>
      <c r="Q15" s="82" t="str">
        <f t="shared" ref="Q15:Q80" si="3">IF(OR($G15=15%,$G15=16%),$H15/$G15,"")</f>
        <v/>
      </c>
    </row>
    <row r="16" spans="1:17" ht="17.45" customHeight="1" x14ac:dyDescent="0.2">
      <c r="A16" s="117"/>
      <c r="C16" s="102"/>
      <c r="D16" s="100"/>
      <c r="E16" s="90"/>
      <c r="F16" s="90"/>
      <c r="G16" s="101"/>
      <c r="H16" s="90"/>
      <c r="I16" s="90"/>
      <c r="J16" s="90"/>
      <c r="K16" s="90"/>
      <c r="L16" s="82" t="str">
        <f>IF(F16&amp;H16&amp;I16&amp;J16&amp;K16="","",F16+H16+I16-J16-K16)</f>
        <v/>
      </c>
      <c r="M16" s="17"/>
      <c r="N16" s="82" t="str">
        <f t="shared" si="0"/>
        <v/>
      </c>
      <c r="O16" s="82">
        <f t="shared" si="1"/>
        <v>0</v>
      </c>
      <c r="P16" s="82" t="str">
        <f t="shared" si="2"/>
        <v/>
      </c>
      <c r="Q16" s="82" t="str">
        <f t="shared" si="3"/>
        <v/>
      </c>
    </row>
    <row r="17" spans="1:17" ht="17.45" customHeight="1" x14ac:dyDescent="0.2">
      <c r="A17" s="49"/>
      <c r="C17" s="102"/>
      <c r="D17" s="100"/>
      <c r="E17" s="90"/>
      <c r="F17" s="90"/>
      <c r="G17" s="101"/>
      <c r="H17" s="90"/>
      <c r="I17" s="90"/>
      <c r="J17" s="90"/>
      <c r="K17" s="90"/>
      <c r="L17" s="82" t="str">
        <f t="shared" ref="L17" si="4">IF(F17&amp;H17&amp;I17&amp;J17&amp;K17="","",F17+H17+I17-J17-K17)</f>
        <v/>
      </c>
      <c r="M17" s="17"/>
      <c r="N17" s="82" t="str">
        <f t="shared" si="0"/>
        <v/>
      </c>
      <c r="O17" s="82">
        <f t="shared" si="1"/>
        <v>0</v>
      </c>
      <c r="P17" s="82" t="str">
        <f t="shared" si="2"/>
        <v/>
      </c>
      <c r="Q17" s="82" t="str">
        <f t="shared" si="3"/>
        <v/>
      </c>
    </row>
    <row r="18" spans="1:17" ht="17.45" customHeight="1" x14ac:dyDescent="0.2">
      <c r="A18" s="49"/>
      <c r="C18" s="102"/>
      <c r="D18" s="100"/>
      <c r="E18" s="90"/>
      <c r="F18" s="90"/>
      <c r="G18" s="101"/>
      <c r="H18" s="90"/>
      <c r="I18" s="90"/>
      <c r="J18" s="90"/>
      <c r="K18" s="90"/>
      <c r="L18" s="82" t="str">
        <f t="shared" ref="L18:L79" si="5">IF(F18&amp;H18&amp;I18&amp;J18&amp;K18="","",F18+H18+I18-J18-K18)</f>
        <v/>
      </c>
      <c r="M18" s="17"/>
      <c r="N18" s="82" t="str">
        <f t="shared" si="0"/>
        <v/>
      </c>
      <c r="O18" s="82">
        <f t="shared" si="1"/>
        <v>0</v>
      </c>
      <c r="P18" s="82" t="str">
        <f t="shared" si="2"/>
        <v/>
      </c>
      <c r="Q18" s="82" t="str">
        <f t="shared" si="3"/>
        <v/>
      </c>
    </row>
    <row r="19" spans="1:17" ht="17.45" customHeight="1" x14ac:dyDescent="0.2">
      <c r="A19" s="49"/>
      <c r="C19" s="102"/>
      <c r="D19" s="100"/>
      <c r="E19" s="90"/>
      <c r="F19" s="90"/>
      <c r="G19" s="101"/>
      <c r="H19" s="90"/>
      <c r="I19" s="90"/>
      <c r="J19" s="90"/>
      <c r="K19" s="90"/>
      <c r="L19" s="82" t="str">
        <f t="shared" si="5"/>
        <v/>
      </c>
      <c r="M19" s="17"/>
      <c r="N19" s="82" t="str">
        <f t="shared" ref="N19:N79" si="6">IF($G19="E",F19,"")</f>
        <v/>
      </c>
      <c r="O19" s="82">
        <f t="shared" ref="O19:O80" si="7">IF($G19=0%,F19,"")</f>
        <v>0</v>
      </c>
      <c r="P19" s="82" t="str">
        <f t="shared" si="2"/>
        <v/>
      </c>
      <c r="Q19" s="82" t="str">
        <f t="shared" si="3"/>
        <v/>
      </c>
    </row>
    <row r="20" spans="1:17" ht="17.45" customHeight="1" x14ac:dyDescent="0.2">
      <c r="A20" s="49"/>
      <c r="C20" s="102"/>
      <c r="D20" s="100"/>
      <c r="E20" s="90"/>
      <c r="F20" s="90"/>
      <c r="G20" s="101"/>
      <c r="H20" s="90"/>
      <c r="I20" s="90"/>
      <c r="J20" s="90"/>
      <c r="K20" s="90"/>
      <c r="L20" s="82" t="str">
        <f t="shared" si="5"/>
        <v/>
      </c>
      <c r="M20" s="17"/>
      <c r="N20" s="82" t="str">
        <f t="shared" si="6"/>
        <v/>
      </c>
      <c r="O20" s="82">
        <f t="shared" si="7"/>
        <v>0</v>
      </c>
      <c r="P20" s="82" t="str">
        <f t="shared" si="2"/>
        <v/>
      </c>
      <c r="Q20" s="82" t="str">
        <f t="shared" si="3"/>
        <v/>
      </c>
    </row>
    <row r="21" spans="1:17" ht="17.45" customHeight="1" x14ac:dyDescent="0.2">
      <c r="A21" s="49"/>
      <c r="C21" s="102"/>
      <c r="D21" s="100"/>
      <c r="E21" s="90"/>
      <c r="F21" s="90"/>
      <c r="G21" s="101"/>
      <c r="H21" s="90"/>
      <c r="I21" s="90"/>
      <c r="J21" s="90"/>
      <c r="K21" s="90"/>
      <c r="L21" s="82" t="str">
        <f t="shared" si="5"/>
        <v/>
      </c>
      <c r="M21" s="17"/>
      <c r="N21" s="82" t="str">
        <f t="shared" si="6"/>
        <v/>
      </c>
      <c r="O21" s="82">
        <f t="shared" si="7"/>
        <v>0</v>
      </c>
      <c r="P21" s="82" t="str">
        <f t="shared" si="2"/>
        <v/>
      </c>
      <c r="Q21" s="82" t="str">
        <f t="shared" si="3"/>
        <v/>
      </c>
    </row>
    <row r="22" spans="1:17" ht="17.45" customHeight="1" x14ac:dyDescent="0.2">
      <c r="A22" s="49"/>
      <c r="C22" s="102"/>
      <c r="D22" s="100"/>
      <c r="E22" s="90"/>
      <c r="F22" s="90"/>
      <c r="G22" s="101"/>
      <c r="H22" s="90"/>
      <c r="I22" s="90"/>
      <c r="J22" s="90"/>
      <c r="K22" s="90"/>
      <c r="L22" s="82" t="str">
        <f t="shared" si="5"/>
        <v/>
      </c>
      <c r="M22" s="17"/>
      <c r="N22" s="82" t="str">
        <f t="shared" si="6"/>
        <v/>
      </c>
      <c r="O22" s="82">
        <f t="shared" si="7"/>
        <v>0</v>
      </c>
      <c r="P22" s="82" t="str">
        <f t="shared" si="2"/>
        <v/>
      </c>
      <c r="Q22" s="82" t="str">
        <f t="shared" si="3"/>
        <v/>
      </c>
    </row>
    <row r="23" spans="1:17" ht="17.45" customHeight="1" x14ac:dyDescent="0.2">
      <c r="A23" s="49"/>
      <c r="C23" s="102"/>
      <c r="D23" s="100"/>
      <c r="E23" s="90"/>
      <c r="F23" s="90"/>
      <c r="G23" s="101"/>
      <c r="H23" s="90"/>
      <c r="I23" s="90"/>
      <c r="J23" s="90"/>
      <c r="K23" s="90"/>
      <c r="L23" s="82" t="str">
        <f t="shared" si="5"/>
        <v/>
      </c>
      <c r="M23" s="17"/>
      <c r="N23" s="82" t="str">
        <f t="shared" si="6"/>
        <v/>
      </c>
      <c r="O23" s="82">
        <f t="shared" si="7"/>
        <v>0</v>
      </c>
      <c r="P23" s="82" t="str">
        <f t="shared" si="2"/>
        <v/>
      </c>
      <c r="Q23" s="82" t="str">
        <f t="shared" si="3"/>
        <v/>
      </c>
    </row>
    <row r="24" spans="1:17" ht="17.45" customHeight="1" x14ac:dyDescent="0.2">
      <c r="A24" s="49"/>
      <c r="C24" s="102"/>
      <c r="D24" s="100"/>
      <c r="E24" s="90"/>
      <c r="F24" s="90"/>
      <c r="G24" s="101"/>
      <c r="H24" s="90"/>
      <c r="I24" s="90"/>
      <c r="J24" s="90"/>
      <c r="K24" s="90"/>
      <c r="L24" s="82" t="str">
        <f t="shared" si="5"/>
        <v/>
      </c>
      <c r="M24" s="17"/>
      <c r="N24" s="82" t="str">
        <f t="shared" si="6"/>
        <v/>
      </c>
      <c r="O24" s="82">
        <f t="shared" si="7"/>
        <v>0</v>
      </c>
      <c r="P24" s="82" t="str">
        <f t="shared" si="2"/>
        <v/>
      </c>
      <c r="Q24" s="82" t="str">
        <f t="shared" si="3"/>
        <v/>
      </c>
    </row>
    <row r="25" spans="1:17" ht="17.45" customHeight="1" x14ac:dyDescent="0.2">
      <c r="A25" s="49"/>
      <c r="C25" s="102"/>
      <c r="D25" s="100"/>
      <c r="E25" s="90"/>
      <c r="F25" s="90"/>
      <c r="G25" s="101"/>
      <c r="H25" s="90"/>
      <c r="I25" s="90"/>
      <c r="J25" s="90"/>
      <c r="K25" s="90"/>
      <c r="L25" s="82" t="str">
        <f t="shared" si="5"/>
        <v/>
      </c>
      <c r="M25" s="17"/>
      <c r="N25" s="82" t="str">
        <f t="shared" si="6"/>
        <v/>
      </c>
      <c r="O25" s="82">
        <f t="shared" si="7"/>
        <v>0</v>
      </c>
      <c r="P25" s="82" t="str">
        <f t="shared" si="2"/>
        <v/>
      </c>
      <c r="Q25" s="82" t="str">
        <f t="shared" si="3"/>
        <v/>
      </c>
    </row>
    <row r="26" spans="1:17" ht="17.45" customHeight="1" x14ac:dyDescent="0.2">
      <c r="A26" s="50"/>
      <c r="C26" s="102"/>
      <c r="D26" s="100"/>
      <c r="E26" s="90"/>
      <c r="F26" s="90"/>
      <c r="G26" s="101"/>
      <c r="H26" s="90"/>
      <c r="I26" s="90"/>
      <c r="J26" s="90"/>
      <c r="K26" s="90"/>
      <c r="L26" s="82" t="str">
        <f t="shared" si="5"/>
        <v/>
      </c>
      <c r="M26" s="17"/>
      <c r="N26" s="82" t="str">
        <f t="shared" si="6"/>
        <v/>
      </c>
      <c r="O26" s="82">
        <f t="shared" si="7"/>
        <v>0</v>
      </c>
      <c r="P26" s="82" t="str">
        <f t="shared" si="2"/>
        <v/>
      </c>
      <c r="Q26" s="82" t="str">
        <f t="shared" si="3"/>
        <v/>
      </c>
    </row>
    <row r="27" spans="1:17" ht="17.45" customHeight="1" x14ac:dyDescent="0.2">
      <c r="A27" s="50"/>
      <c r="C27" s="102"/>
      <c r="D27" s="100"/>
      <c r="E27" s="90"/>
      <c r="F27" s="90"/>
      <c r="G27" s="101"/>
      <c r="H27" s="90"/>
      <c r="I27" s="90"/>
      <c r="J27" s="90"/>
      <c r="K27" s="90"/>
      <c r="L27" s="82" t="str">
        <f t="shared" si="5"/>
        <v/>
      </c>
      <c r="M27" s="17"/>
      <c r="N27" s="82" t="str">
        <f t="shared" si="6"/>
        <v/>
      </c>
      <c r="O27" s="82">
        <f t="shared" si="7"/>
        <v>0</v>
      </c>
      <c r="P27" s="82" t="str">
        <f t="shared" si="2"/>
        <v/>
      </c>
      <c r="Q27" s="82" t="str">
        <f t="shared" si="3"/>
        <v/>
      </c>
    </row>
    <row r="28" spans="1:17" ht="17.45" customHeight="1" x14ac:dyDescent="0.2">
      <c r="A28" s="50"/>
      <c r="C28" s="102"/>
      <c r="D28" s="100"/>
      <c r="E28" s="90"/>
      <c r="F28" s="90"/>
      <c r="G28" s="101"/>
      <c r="H28" s="90"/>
      <c r="I28" s="90"/>
      <c r="J28" s="90"/>
      <c r="K28" s="90"/>
      <c r="L28" s="82" t="str">
        <f t="shared" si="5"/>
        <v/>
      </c>
      <c r="M28" s="17"/>
      <c r="N28" s="82" t="str">
        <f t="shared" si="6"/>
        <v/>
      </c>
      <c r="O28" s="82">
        <f t="shared" si="7"/>
        <v>0</v>
      </c>
      <c r="P28" s="82" t="str">
        <f t="shared" si="2"/>
        <v/>
      </c>
      <c r="Q28" s="82" t="str">
        <f t="shared" si="3"/>
        <v/>
      </c>
    </row>
    <row r="29" spans="1:17" ht="17.45" customHeight="1" x14ac:dyDescent="0.2">
      <c r="A29" s="50"/>
      <c r="C29" s="102"/>
      <c r="D29" s="100"/>
      <c r="E29" s="90"/>
      <c r="F29" s="90"/>
      <c r="G29" s="101"/>
      <c r="H29" s="90"/>
      <c r="I29" s="90"/>
      <c r="J29" s="90"/>
      <c r="K29" s="90"/>
      <c r="L29" s="82" t="str">
        <f t="shared" si="5"/>
        <v/>
      </c>
      <c r="M29" s="17"/>
      <c r="N29" s="82" t="str">
        <f t="shared" si="6"/>
        <v/>
      </c>
      <c r="O29" s="82">
        <f t="shared" si="7"/>
        <v>0</v>
      </c>
      <c r="P29" s="82" t="str">
        <f t="shared" si="2"/>
        <v/>
      </c>
      <c r="Q29" s="82" t="str">
        <f t="shared" si="3"/>
        <v/>
      </c>
    </row>
    <row r="30" spans="1:17" ht="17.45" customHeight="1" x14ac:dyDescent="0.2">
      <c r="A30" s="50"/>
      <c r="C30" s="102"/>
      <c r="D30" s="100"/>
      <c r="E30" s="90"/>
      <c r="F30" s="90"/>
      <c r="G30" s="101"/>
      <c r="H30" s="90"/>
      <c r="I30" s="90"/>
      <c r="J30" s="90"/>
      <c r="K30" s="90"/>
      <c r="L30" s="82" t="str">
        <f t="shared" si="5"/>
        <v/>
      </c>
      <c r="M30" s="17"/>
      <c r="N30" s="82" t="str">
        <f t="shared" si="6"/>
        <v/>
      </c>
      <c r="O30" s="82">
        <f t="shared" si="7"/>
        <v>0</v>
      </c>
      <c r="P30" s="82" t="str">
        <f t="shared" si="2"/>
        <v/>
      </c>
      <c r="Q30" s="82" t="str">
        <f t="shared" si="3"/>
        <v/>
      </c>
    </row>
    <row r="31" spans="1:17" ht="17.45" customHeight="1" x14ac:dyDescent="0.2">
      <c r="A31" s="50"/>
      <c r="C31" s="102"/>
      <c r="D31" s="100"/>
      <c r="E31" s="90"/>
      <c r="F31" s="90"/>
      <c r="G31" s="101"/>
      <c r="H31" s="90"/>
      <c r="I31" s="90"/>
      <c r="J31" s="90"/>
      <c r="K31" s="90"/>
      <c r="L31" s="82" t="str">
        <f t="shared" si="5"/>
        <v/>
      </c>
      <c r="M31" s="17"/>
      <c r="N31" s="82" t="str">
        <f t="shared" si="6"/>
        <v/>
      </c>
      <c r="O31" s="82">
        <f t="shared" si="7"/>
        <v>0</v>
      </c>
      <c r="P31" s="82" t="str">
        <f t="shared" si="2"/>
        <v/>
      </c>
      <c r="Q31" s="82" t="str">
        <f t="shared" si="3"/>
        <v/>
      </c>
    </row>
    <row r="32" spans="1:17" ht="17.45" customHeight="1" x14ac:dyDescent="0.2">
      <c r="A32" s="50"/>
      <c r="C32" s="102"/>
      <c r="D32" s="100"/>
      <c r="E32" s="90"/>
      <c r="F32" s="90"/>
      <c r="G32" s="101"/>
      <c r="H32" s="90"/>
      <c r="I32" s="90"/>
      <c r="J32" s="90"/>
      <c r="K32" s="90"/>
      <c r="L32" s="82" t="str">
        <f t="shared" si="5"/>
        <v/>
      </c>
      <c r="M32" s="17"/>
      <c r="N32" s="82" t="str">
        <f t="shared" si="6"/>
        <v/>
      </c>
      <c r="O32" s="82">
        <f t="shared" si="7"/>
        <v>0</v>
      </c>
      <c r="P32" s="82" t="str">
        <f t="shared" si="2"/>
        <v/>
      </c>
      <c r="Q32" s="82" t="str">
        <f t="shared" si="3"/>
        <v/>
      </c>
    </row>
    <row r="33" spans="1:17" ht="17.45" customHeight="1" x14ac:dyDescent="0.2">
      <c r="A33" s="50"/>
      <c r="C33" s="102"/>
      <c r="D33" s="100"/>
      <c r="E33" s="90"/>
      <c r="F33" s="90"/>
      <c r="G33" s="101"/>
      <c r="H33" s="90"/>
      <c r="I33" s="90"/>
      <c r="J33" s="90"/>
      <c r="K33" s="90"/>
      <c r="L33" s="82" t="str">
        <f t="shared" si="5"/>
        <v/>
      </c>
      <c r="M33" s="17"/>
      <c r="N33" s="82" t="str">
        <f t="shared" si="6"/>
        <v/>
      </c>
      <c r="O33" s="82">
        <f t="shared" si="7"/>
        <v>0</v>
      </c>
      <c r="P33" s="82" t="str">
        <f t="shared" si="2"/>
        <v/>
      </c>
      <c r="Q33" s="82" t="str">
        <f t="shared" si="3"/>
        <v/>
      </c>
    </row>
    <row r="34" spans="1:17" ht="17.45" customHeight="1" x14ac:dyDescent="0.2">
      <c r="A34" s="50"/>
      <c r="C34" s="102"/>
      <c r="D34" s="100"/>
      <c r="E34" s="90"/>
      <c r="F34" s="90"/>
      <c r="G34" s="101"/>
      <c r="H34" s="90"/>
      <c r="I34" s="90"/>
      <c r="J34" s="90"/>
      <c r="K34" s="90"/>
      <c r="L34" s="82" t="str">
        <f t="shared" si="5"/>
        <v/>
      </c>
      <c r="M34" s="17"/>
      <c r="N34" s="82" t="str">
        <f t="shared" si="6"/>
        <v/>
      </c>
      <c r="O34" s="82">
        <f t="shared" si="7"/>
        <v>0</v>
      </c>
      <c r="P34" s="82" t="str">
        <f t="shared" si="2"/>
        <v/>
      </c>
      <c r="Q34" s="82" t="str">
        <f t="shared" si="3"/>
        <v/>
      </c>
    </row>
    <row r="35" spans="1:17" ht="17.45" customHeight="1" x14ac:dyDescent="0.2">
      <c r="A35" s="50"/>
      <c r="C35" s="102"/>
      <c r="D35" s="100"/>
      <c r="E35" s="90"/>
      <c r="F35" s="90"/>
      <c r="G35" s="101"/>
      <c r="H35" s="90"/>
      <c r="I35" s="90"/>
      <c r="J35" s="90"/>
      <c r="K35" s="90"/>
      <c r="L35" s="82" t="str">
        <f t="shared" si="5"/>
        <v/>
      </c>
      <c r="M35" s="17"/>
      <c r="N35" s="82" t="str">
        <f t="shared" si="6"/>
        <v/>
      </c>
      <c r="O35" s="82">
        <f t="shared" si="7"/>
        <v>0</v>
      </c>
      <c r="P35" s="82" t="str">
        <f t="shared" si="2"/>
        <v/>
      </c>
      <c r="Q35" s="82" t="str">
        <f t="shared" si="3"/>
        <v/>
      </c>
    </row>
    <row r="36" spans="1:17" ht="17.45" customHeight="1" x14ac:dyDescent="0.2">
      <c r="A36" s="50"/>
      <c r="C36" s="102"/>
      <c r="D36" s="100"/>
      <c r="E36" s="90"/>
      <c r="F36" s="90"/>
      <c r="G36" s="101"/>
      <c r="H36" s="90"/>
      <c r="I36" s="90"/>
      <c r="J36" s="90"/>
      <c r="K36" s="90"/>
      <c r="L36" s="82" t="str">
        <f t="shared" si="5"/>
        <v/>
      </c>
      <c r="M36" s="17"/>
      <c r="N36" s="82" t="str">
        <f t="shared" si="6"/>
        <v/>
      </c>
      <c r="O36" s="82">
        <f t="shared" si="7"/>
        <v>0</v>
      </c>
      <c r="P36" s="82" t="str">
        <f t="shared" si="2"/>
        <v/>
      </c>
      <c r="Q36" s="82" t="str">
        <f t="shared" si="3"/>
        <v/>
      </c>
    </row>
    <row r="37" spans="1:17" ht="17.45" customHeight="1" x14ac:dyDescent="0.2">
      <c r="A37" s="50"/>
      <c r="C37" s="102"/>
      <c r="D37" s="100"/>
      <c r="E37" s="90"/>
      <c r="F37" s="90"/>
      <c r="G37" s="101"/>
      <c r="H37" s="90"/>
      <c r="I37" s="90"/>
      <c r="J37" s="90"/>
      <c r="K37" s="90"/>
      <c r="L37" s="82" t="str">
        <f t="shared" si="5"/>
        <v/>
      </c>
      <c r="M37" s="17"/>
      <c r="N37" s="82" t="str">
        <f t="shared" si="6"/>
        <v/>
      </c>
      <c r="O37" s="82">
        <f t="shared" si="7"/>
        <v>0</v>
      </c>
      <c r="P37" s="82" t="str">
        <f t="shared" si="2"/>
        <v/>
      </c>
      <c r="Q37" s="82" t="str">
        <f t="shared" si="3"/>
        <v/>
      </c>
    </row>
    <row r="38" spans="1:17" ht="17.45" customHeight="1" x14ac:dyDescent="0.2">
      <c r="A38" s="50"/>
      <c r="C38" s="102"/>
      <c r="D38" s="100"/>
      <c r="E38" s="90"/>
      <c r="F38" s="90"/>
      <c r="G38" s="101"/>
      <c r="H38" s="90"/>
      <c r="I38" s="90"/>
      <c r="J38" s="90"/>
      <c r="K38" s="90"/>
      <c r="L38" s="82" t="str">
        <f t="shared" si="5"/>
        <v/>
      </c>
      <c r="M38" s="17"/>
      <c r="N38" s="82" t="str">
        <f t="shared" si="6"/>
        <v/>
      </c>
      <c r="O38" s="82">
        <f t="shared" si="7"/>
        <v>0</v>
      </c>
      <c r="P38" s="82" t="str">
        <f t="shared" si="2"/>
        <v/>
      </c>
      <c r="Q38" s="82" t="str">
        <f t="shared" si="3"/>
        <v/>
      </c>
    </row>
    <row r="39" spans="1:17" ht="17.45" customHeight="1" x14ac:dyDescent="0.2">
      <c r="A39" s="50"/>
      <c r="C39" s="102"/>
      <c r="D39" s="100"/>
      <c r="E39" s="90"/>
      <c r="F39" s="90"/>
      <c r="G39" s="101"/>
      <c r="H39" s="90"/>
      <c r="I39" s="90"/>
      <c r="J39" s="90"/>
      <c r="K39" s="90"/>
      <c r="L39" s="82" t="str">
        <f t="shared" si="5"/>
        <v/>
      </c>
      <c r="M39" s="17"/>
      <c r="N39" s="82" t="str">
        <f t="shared" si="6"/>
        <v/>
      </c>
      <c r="O39" s="82">
        <f t="shared" si="7"/>
        <v>0</v>
      </c>
      <c r="P39" s="82" t="str">
        <f t="shared" si="2"/>
        <v/>
      </c>
      <c r="Q39" s="82" t="str">
        <f t="shared" si="3"/>
        <v/>
      </c>
    </row>
    <row r="40" spans="1:17" ht="17.45" customHeight="1" x14ac:dyDescent="0.2">
      <c r="A40" s="50"/>
      <c r="C40" s="102"/>
      <c r="D40" s="100"/>
      <c r="E40" s="90"/>
      <c r="F40" s="90"/>
      <c r="G40" s="101"/>
      <c r="H40" s="90"/>
      <c r="I40" s="90"/>
      <c r="J40" s="90"/>
      <c r="K40" s="90"/>
      <c r="L40" s="82" t="str">
        <f t="shared" si="5"/>
        <v/>
      </c>
      <c r="M40" s="17"/>
      <c r="N40" s="82" t="str">
        <f t="shared" si="6"/>
        <v/>
      </c>
      <c r="O40" s="82">
        <f t="shared" si="7"/>
        <v>0</v>
      </c>
      <c r="P40" s="82" t="str">
        <f t="shared" si="2"/>
        <v/>
      </c>
      <c r="Q40" s="82" t="str">
        <f t="shared" si="3"/>
        <v/>
      </c>
    </row>
    <row r="41" spans="1:17" ht="17.45" customHeight="1" x14ac:dyDescent="0.2">
      <c r="A41" s="50"/>
      <c r="C41" s="102"/>
      <c r="D41" s="100"/>
      <c r="E41" s="90"/>
      <c r="F41" s="90"/>
      <c r="G41" s="101"/>
      <c r="H41" s="90"/>
      <c r="I41" s="90"/>
      <c r="J41" s="90"/>
      <c r="K41" s="90"/>
      <c r="L41" s="82" t="str">
        <f t="shared" si="5"/>
        <v/>
      </c>
      <c r="M41" s="17"/>
      <c r="N41" s="82" t="str">
        <f t="shared" si="6"/>
        <v/>
      </c>
      <c r="O41" s="82">
        <f t="shared" si="7"/>
        <v>0</v>
      </c>
      <c r="P41" s="82" t="str">
        <f t="shared" si="2"/>
        <v/>
      </c>
      <c r="Q41" s="82" t="str">
        <f t="shared" si="3"/>
        <v/>
      </c>
    </row>
    <row r="42" spans="1:17" ht="17.45" customHeight="1" x14ac:dyDescent="0.2">
      <c r="A42" s="50"/>
      <c r="C42" s="102"/>
      <c r="D42" s="100"/>
      <c r="E42" s="90"/>
      <c r="F42" s="90"/>
      <c r="G42" s="101"/>
      <c r="H42" s="90"/>
      <c r="I42" s="90"/>
      <c r="J42" s="90"/>
      <c r="K42" s="90"/>
      <c r="L42" s="82" t="str">
        <f t="shared" si="5"/>
        <v/>
      </c>
      <c r="M42" s="17"/>
      <c r="N42" s="82" t="str">
        <f t="shared" si="6"/>
        <v/>
      </c>
      <c r="O42" s="82">
        <f t="shared" si="7"/>
        <v>0</v>
      </c>
      <c r="P42" s="82" t="str">
        <f t="shared" si="2"/>
        <v/>
      </c>
      <c r="Q42" s="82" t="str">
        <f t="shared" si="3"/>
        <v/>
      </c>
    </row>
    <row r="43" spans="1:17" ht="17.45" customHeight="1" x14ac:dyDescent="0.2">
      <c r="A43" s="50"/>
      <c r="C43" s="102"/>
      <c r="D43" s="100"/>
      <c r="E43" s="90"/>
      <c r="F43" s="90"/>
      <c r="G43" s="101"/>
      <c r="H43" s="90"/>
      <c r="I43" s="90"/>
      <c r="J43" s="90"/>
      <c r="K43" s="90"/>
      <c r="L43" s="82" t="str">
        <f t="shared" si="5"/>
        <v/>
      </c>
      <c r="M43" s="17"/>
      <c r="N43" s="82" t="str">
        <f t="shared" si="6"/>
        <v/>
      </c>
      <c r="O43" s="82">
        <f t="shared" si="7"/>
        <v>0</v>
      </c>
      <c r="P43" s="82" t="str">
        <f t="shared" si="2"/>
        <v/>
      </c>
      <c r="Q43" s="82" t="str">
        <f t="shared" si="3"/>
        <v/>
      </c>
    </row>
    <row r="44" spans="1:17" ht="17.45" customHeight="1" x14ac:dyDescent="0.2">
      <c r="C44" s="102"/>
      <c r="D44" s="100"/>
      <c r="E44" s="90"/>
      <c r="F44" s="90"/>
      <c r="G44" s="101"/>
      <c r="H44" s="90"/>
      <c r="I44" s="90"/>
      <c r="J44" s="90"/>
      <c r="K44" s="90"/>
      <c r="L44" s="82" t="str">
        <f t="shared" si="5"/>
        <v/>
      </c>
      <c r="M44" s="17"/>
      <c r="N44" s="82" t="str">
        <f t="shared" si="6"/>
        <v/>
      </c>
      <c r="O44" s="82">
        <f t="shared" si="7"/>
        <v>0</v>
      </c>
      <c r="P44" s="82" t="str">
        <f t="shared" si="2"/>
        <v/>
      </c>
      <c r="Q44" s="82" t="str">
        <f t="shared" si="3"/>
        <v/>
      </c>
    </row>
    <row r="45" spans="1:17" ht="17.45" customHeight="1" x14ac:dyDescent="0.2">
      <c r="C45" s="102"/>
      <c r="D45" s="100"/>
      <c r="E45" s="90"/>
      <c r="F45" s="90"/>
      <c r="G45" s="101"/>
      <c r="H45" s="90"/>
      <c r="I45" s="90"/>
      <c r="J45" s="90"/>
      <c r="K45" s="90"/>
      <c r="L45" s="82" t="str">
        <f t="shared" si="5"/>
        <v/>
      </c>
      <c r="M45" s="17"/>
      <c r="N45" s="82" t="str">
        <f t="shared" si="6"/>
        <v/>
      </c>
      <c r="O45" s="82">
        <f t="shared" si="7"/>
        <v>0</v>
      </c>
      <c r="P45" s="82" t="str">
        <f t="shared" si="2"/>
        <v/>
      </c>
      <c r="Q45" s="82" t="str">
        <f t="shared" si="3"/>
        <v/>
      </c>
    </row>
    <row r="46" spans="1:17" ht="17.45" customHeight="1" x14ac:dyDescent="0.2">
      <c r="C46" s="102"/>
      <c r="D46" s="100"/>
      <c r="E46" s="90"/>
      <c r="F46" s="90"/>
      <c r="G46" s="101"/>
      <c r="H46" s="90"/>
      <c r="I46" s="90"/>
      <c r="J46" s="90"/>
      <c r="K46" s="90"/>
      <c r="L46" s="82" t="str">
        <f t="shared" si="5"/>
        <v/>
      </c>
      <c r="M46" s="17"/>
      <c r="N46" s="82" t="str">
        <f t="shared" si="6"/>
        <v/>
      </c>
      <c r="O46" s="82">
        <f t="shared" si="7"/>
        <v>0</v>
      </c>
      <c r="P46" s="82" t="str">
        <f t="shared" si="2"/>
        <v/>
      </c>
      <c r="Q46" s="82" t="str">
        <f t="shared" si="3"/>
        <v/>
      </c>
    </row>
    <row r="47" spans="1:17" ht="17.45" customHeight="1" x14ac:dyDescent="0.2">
      <c r="C47" s="102"/>
      <c r="D47" s="100"/>
      <c r="E47" s="90"/>
      <c r="F47" s="90"/>
      <c r="G47" s="101"/>
      <c r="H47" s="90"/>
      <c r="I47" s="90"/>
      <c r="J47" s="90"/>
      <c r="K47" s="90"/>
      <c r="L47" s="82" t="str">
        <f t="shared" si="5"/>
        <v/>
      </c>
      <c r="M47" s="17"/>
      <c r="N47" s="82" t="str">
        <f t="shared" si="6"/>
        <v/>
      </c>
      <c r="O47" s="82">
        <f t="shared" si="7"/>
        <v>0</v>
      </c>
      <c r="P47" s="82" t="str">
        <f t="shared" si="2"/>
        <v/>
      </c>
      <c r="Q47" s="82" t="str">
        <f t="shared" si="3"/>
        <v/>
      </c>
    </row>
    <row r="48" spans="1:17" ht="17.45" customHeight="1" x14ac:dyDescent="0.2">
      <c r="C48" s="102"/>
      <c r="D48" s="100"/>
      <c r="E48" s="90"/>
      <c r="F48" s="90"/>
      <c r="G48" s="101"/>
      <c r="H48" s="90"/>
      <c r="I48" s="90"/>
      <c r="J48" s="90"/>
      <c r="K48" s="90"/>
      <c r="L48" s="82" t="str">
        <f t="shared" si="5"/>
        <v/>
      </c>
      <c r="M48" s="17"/>
      <c r="N48" s="82" t="str">
        <f t="shared" si="6"/>
        <v/>
      </c>
      <c r="O48" s="82">
        <f t="shared" si="7"/>
        <v>0</v>
      </c>
      <c r="P48" s="82" t="str">
        <f t="shared" si="2"/>
        <v/>
      </c>
      <c r="Q48" s="82" t="str">
        <f t="shared" si="3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5"/>
        <v/>
      </c>
      <c r="M49" s="17"/>
      <c r="N49" s="82" t="str">
        <f t="shared" si="6"/>
        <v/>
      </c>
      <c r="O49" s="82">
        <f t="shared" si="7"/>
        <v>0</v>
      </c>
      <c r="P49" s="82" t="str">
        <f t="shared" si="2"/>
        <v/>
      </c>
      <c r="Q49" s="82" t="str">
        <f t="shared" si="3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5"/>
        <v/>
      </c>
      <c r="M50" s="17"/>
      <c r="N50" s="82" t="str">
        <f t="shared" si="6"/>
        <v/>
      </c>
      <c r="O50" s="82">
        <f t="shared" si="7"/>
        <v>0</v>
      </c>
      <c r="P50" s="82" t="str">
        <f t="shared" si="2"/>
        <v/>
      </c>
      <c r="Q50" s="82" t="str">
        <f t="shared" si="3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5"/>
        <v/>
      </c>
      <c r="M51" s="17"/>
      <c r="N51" s="82" t="str">
        <f t="shared" si="6"/>
        <v/>
      </c>
      <c r="O51" s="82">
        <f t="shared" si="7"/>
        <v>0</v>
      </c>
      <c r="P51" s="82" t="str">
        <f t="shared" si="2"/>
        <v/>
      </c>
      <c r="Q51" s="82" t="str">
        <f t="shared" si="3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5"/>
        <v/>
      </c>
      <c r="M52" s="17"/>
      <c r="N52" s="82" t="str">
        <f t="shared" si="6"/>
        <v/>
      </c>
      <c r="O52" s="82">
        <f t="shared" si="7"/>
        <v>0</v>
      </c>
      <c r="P52" s="82" t="str">
        <f t="shared" si="2"/>
        <v/>
      </c>
      <c r="Q52" s="82" t="str">
        <f t="shared" si="3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5"/>
        <v/>
      </c>
      <c r="M53" s="17"/>
      <c r="N53" s="82" t="str">
        <f t="shared" si="6"/>
        <v/>
      </c>
      <c r="O53" s="82">
        <f t="shared" si="7"/>
        <v>0</v>
      </c>
      <c r="P53" s="82" t="str">
        <f t="shared" si="2"/>
        <v/>
      </c>
      <c r="Q53" s="82" t="str">
        <f t="shared" si="3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5"/>
        <v/>
      </c>
      <c r="M54" s="17"/>
      <c r="N54" s="82" t="str">
        <f t="shared" si="6"/>
        <v/>
      </c>
      <c r="O54" s="82">
        <f t="shared" si="7"/>
        <v>0</v>
      </c>
      <c r="P54" s="82" t="str">
        <f t="shared" si="2"/>
        <v/>
      </c>
      <c r="Q54" s="82" t="str">
        <f t="shared" si="3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5"/>
        <v/>
      </c>
      <c r="M55" s="17"/>
      <c r="N55" s="82" t="str">
        <f t="shared" si="6"/>
        <v/>
      </c>
      <c r="O55" s="82">
        <f t="shared" si="7"/>
        <v>0</v>
      </c>
      <c r="P55" s="82" t="str">
        <f t="shared" si="2"/>
        <v/>
      </c>
      <c r="Q55" s="82" t="str">
        <f t="shared" si="3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5"/>
        <v/>
      </c>
      <c r="M56" s="17"/>
      <c r="N56" s="82" t="str">
        <f t="shared" si="6"/>
        <v/>
      </c>
      <c r="O56" s="82">
        <f t="shared" si="7"/>
        <v>0</v>
      </c>
      <c r="P56" s="82" t="str">
        <f t="shared" si="2"/>
        <v/>
      </c>
      <c r="Q56" s="82" t="str">
        <f t="shared" si="3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5"/>
        <v/>
      </c>
      <c r="M57" s="17"/>
      <c r="N57" s="82" t="str">
        <f t="shared" si="6"/>
        <v/>
      </c>
      <c r="O57" s="82">
        <f t="shared" si="7"/>
        <v>0</v>
      </c>
      <c r="P57" s="82" t="str">
        <f t="shared" si="2"/>
        <v/>
      </c>
      <c r="Q57" s="82" t="str">
        <f t="shared" si="3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5"/>
        <v/>
      </c>
      <c r="M58" s="17"/>
      <c r="N58" s="82" t="str">
        <f t="shared" si="6"/>
        <v/>
      </c>
      <c r="O58" s="82">
        <f t="shared" si="7"/>
        <v>0</v>
      </c>
      <c r="P58" s="82" t="str">
        <f t="shared" si="2"/>
        <v/>
      </c>
      <c r="Q58" s="82" t="str">
        <f t="shared" si="3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5"/>
        <v/>
      </c>
      <c r="M59" s="17"/>
      <c r="N59" s="82" t="str">
        <f t="shared" si="6"/>
        <v/>
      </c>
      <c r="O59" s="82">
        <f t="shared" si="7"/>
        <v>0</v>
      </c>
      <c r="P59" s="82" t="str">
        <f t="shared" si="2"/>
        <v/>
      </c>
      <c r="Q59" s="82" t="str">
        <f t="shared" si="3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5"/>
        <v/>
      </c>
      <c r="M60" s="17"/>
      <c r="N60" s="82" t="str">
        <f t="shared" si="6"/>
        <v/>
      </c>
      <c r="O60" s="82">
        <f t="shared" si="7"/>
        <v>0</v>
      </c>
      <c r="P60" s="82" t="str">
        <f t="shared" si="2"/>
        <v/>
      </c>
      <c r="Q60" s="82" t="str">
        <f t="shared" si="3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5"/>
        <v/>
      </c>
      <c r="M61" s="17"/>
      <c r="N61" s="82" t="str">
        <f t="shared" si="6"/>
        <v/>
      </c>
      <c r="O61" s="82">
        <f t="shared" si="7"/>
        <v>0</v>
      </c>
      <c r="P61" s="82" t="str">
        <f t="shared" si="2"/>
        <v/>
      </c>
      <c r="Q61" s="82" t="str">
        <f t="shared" si="3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5"/>
        <v/>
      </c>
      <c r="M62" s="17"/>
      <c r="N62" s="82" t="str">
        <f t="shared" si="6"/>
        <v/>
      </c>
      <c r="O62" s="82">
        <f t="shared" si="7"/>
        <v>0</v>
      </c>
      <c r="P62" s="82" t="str">
        <f t="shared" si="2"/>
        <v/>
      </c>
      <c r="Q62" s="82" t="str">
        <f t="shared" si="3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5"/>
        <v/>
      </c>
      <c r="M63" s="17"/>
      <c r="N63" s="82" t="str">
        <f t="shared" si="6"/>
        <v/>
      </c>
      <c r="O63" s="82">
        <f t="shared" si="7"/>
        <v>0</v>
      </c>
      <c r="P63" s="82" t="str">
        <f t="shared" si="2"/>
        <v/>
      </c>
      <c r="Q63" s="82" t="str">
        <f t="shared" si="3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5"/>
        <v/>
      </c>
      <c r="M64" s="17"/>
      <c r="N64" s="82" t="str">
        <f t="shared" si="6"/>
        <v/>
      </c>
      <c r="O64" s="82">
        <f t="shared" si="7"/>
        <v>0</v>
      </c>
      <c r="P64" s="82" t="str">
        <f t="shared" si="2"/>
        <v/>
      </c>
      <c r="Q64" s="82" t="str">
        <f t="shared" si="3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5"/>
        <v/>
      </c>
      <c r="M65" s="17"/>
      <c r="N65" s="82" t="str">
        <f t="shared" si="6"/>
        <v/>
      </c>
      <c r="O65" s="82">
        <f t="shared" si="7"/>
        <v>0</v>
      </c>
      <c r="P65" s="82" t="str">
        <f t="shared" si="2"/>
        <v/>
      </c>
      <c r="Q65" s="82" t="str">
        <f t="shared" si="3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5"/>
        <v/>
      </c>
      <c r="M66" s="17"/>
      <c r="N66" s="82" t="str">
        <f t="shared" si="6"/>
        <v/>
      </c>
      <c r="O66" s="82">
        <f t="shared" si="7"/>
        <v>0</v>
      </c>
      <c r="P66" s="82" t="str">
        <f t="shared" si="2"/>
        <v/>
      </c>
      <c r="Q66" s="82" t="str">
        <f t="shared" si="3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5"/>
        <v/>
      </c>
      <c r="M67" s="17"/>
      <c r="N67" s="82" t="str">
        <f t="shared" si="6"/>
        <v/>
      </c>
      <c r="O67" s="82">
        <f t="shared" si="7"/>
        <v>0</v>
      </c>
      <c r="P67" s="82" t="str">
        <f t="shared" si="2"/>
        <v/>
      </c>
      <c r="Q67" s="82" t="str">
        <f t="shared" si="3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5"/>
        <v/>
      </c>
      <c r="M68" s="17"/>
      <c r="N68" s="82" t="str">
        <f t="shared" si="6"/>
        <v/>
      </c>
      <c r="O68" s="82">
        <f t="shared" si="7"/>
        <v>0</v>
      </c>
      <c r="P68" s="82" t="str">
        <f t="shared" si="2"/>
        <v/>
      </c>
      <c r="Q68" s="82" t="str">
        <f t="shared" si="3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5"/>
        <v/>
      </c>
      <c r="M69" s="17"/>
      <c r="N69" s="82" t="str">
        <f t="shared" si="6"/>
        <v/>
      </c>
      <c r="O69" s="82">
        <f t="shared" si="7"/>
        <v>0</v>
      </c>
      <c r="P69" s="82" t="str">
        <f t="shared" si="2"/>
        <v/>
      </c>
      <c r="Q69" s="82" t="str">
        <f t="shared" si="3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5"/>
        <v/>
      </c>
      <c r="M70" s="17"/>
      <c r="N70" s="82" t="str">
        <f t="shared" si="6"/>
        <v/>
      </c>
      <c r="O70" s="82">
        <f t="shared" si="7"/>
        <v>0</v>
      </c>
      <c r="P70" s="82" t="str">
        <f t="shared" si="2"/>
        <v/>
      </c>
      <c r="Q70" s="82" t="str">
        <f t="shared" si="3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5"/>
        <v/>
      </c>
      <c r="M71" s="17"/>
      <c r="N71" s="82" t="str">
        <f t="shared" si="6"/>
        <v/>
      </c>
      <c r="O71" s="82">
        <f t="shared" si="7"/>
        <v>0</v>
      </c>
      <c r="P71" s="82" t="str">
        <f t="shared" si="2"/>
        <v/>
      </c>
      <c r="Q71" s="82" t="str">
        <f t="shared" si="3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5"/>
        <v/>
      </c>
      <c r="M72" s="17"/>
      <c r="N72" s="82" t="str">
        <f t="shared" si="6"/>
        <v/>
      </c>
      <c r="O72" s="82">
        <f t="shared" si="7"/>
        <v>0</v>
      </c>
      <c r="P72" s="82" t="str">
        <f t="shared" si="2"/>
        <v/>
      </c>
      <c r="Q72" s="82" t="str">
        <f t="shared" si="3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5"/>
        <v/>
      </c>
      <c r="M73" s="17"/>
      <c r="N73" s="82" t="str">
        <f t="shared" si="6"/>
        <v/>
      </c>
      <c r="O73" s="82">
        <f t="shared" si="7"/>
        <v>0</v>
      </c>
      <c r="P73" s="82" t="str">
        <f t="shared" si="2"/>
        <v/>
      </c>
      <c r="Q73" s="82" t="str">
        <f t="shared" si="3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5"/>
        <v/>
      </c>
      <c r="M74" s="17"/>
      <c r="N74" s="82" t="str">
        <f t="shared" si="6"/>
        <v/>
      </c>
      <c r="O74" s="82">
        <f t="shared" si="7"/>
        <v>0</v>
      </c>
      <c r="P74" s="82" t="str">
        <f t="shared" si="2"/>
        <v/>
      </c>
      <c r="Q74" s="82" t="str">
        <f t="shared" si="3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5"/>
        <v/>
      </c>
      <c r="M75" s="17"/>
      <c r="N75" s="82" t="str">
        <f t="shared" si="6"/>
        <v/>
      </c>
      <c r="O75" s="82">
        <f t="shared" si="7"/>
        <v>0</v>
      </c>
      <c r="P75" s="82" t="str">
        <f t="shared" si="2"/>
        <v/>
      </c>
      <c r="Q75" s="82" t="str">
        <f t="shared" si="3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5"/>
        <v/>
      </c>
      <c r="M76" s="17"/>
      <c r="N76" s="82" t="str">
        <f t="shared" si="6"/>
        <v/>
      </c>
      <c r="O76" s="82">
        <f t="shared" si="7"/>
        <v>0</v>
      </c>
      <c r="P76" s="82" t="str">
        <f t="shared" si="2"/>
        <v/>
      </c>
      <c r="Q76" s="82" t="str">
        <f t="shared" si="3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5"/>
        <v/>
      </c>
      <c r="M77" s="17"/>
      <c r="N77" s="82" t="str">
        <f t="shared" si="6"/>
        <v/>
      </c>
      <c r="O77" s="82">
        <f t="shared" si="7"/>
        <v>0</v>
      </c>
      <c r="P77" s="82" t="str">
        <f t="shared" si="2"/>
        <v/>
      </c>
      <c r="Q77" s="82" t="str">
        <f t="shared" si="3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5"/>
        <v/>
      </c>
      <c r="M78" s="17"/>
      <c r="N78" s="82" t="str">
        <f t="shared" si="6"/>
        <v/>
      </c>
      <c r="O78" s="82">
        <f t="shared" si="7"/>
        <v>0</v>
      </c>
      <c r="P78" s="82" t="str">
        <f t="shared" si="2"/>
        <v/>
      </c>
      <c r="Q78" s="82" t="str">
        <f t="shared" si="3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5"/>
        <v/>
      </c>
      <c r="M79" s="17"/>
      <c r="N79" s="82" t="str">
        <f t="shared" si="6"/>
        <v/>
      </c>
      <c r="O79" s="82">
        <f t="shared" si="7"/>
        <v>0</v>
      </c>
      <c r="P79" s="82" t="str">
        <f t="shared" si="2"/>
        <v/>
      </c>
      <c r="Q79" s="82" t="str">
        <f t="shared" si="3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8">IF(F80&amp;H80&amp;I80&amp;J80&amp;K80="","",F80+H80+I80-J80-K80)</f>
        <v/>
      </c>
      <c r="M80" s="17"/>
      <c r="N80" s="82" t="str">
        <f t="shared" ref="N80:N143" si="9">IF($G80="E",F80,"")</f>
        <v/>
      </c>
      <c r="O80" s="82">
        <f t="shared" si="7"/>
        <v>0</v>
      </c>
      <c r="P80" s="82" t="str">
        <f t="shared" si="2"/>
        <v/>
      </c>
      <c r="Q80" s="82" t="str">
        <f t="shared" si="3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8"/>
        <v/>
      </c>
      <c r="M81" s="17"/>
      <c r="N81" s="82" t="str">
        <f t="shared" si="9"/>
        <v/>
      </c>
      <c r="O81" s="82">
        <f t="shared" ref="O81:O144" si="10">IF($G81=0%,F81,"")</f>
        <v>0</v>
      </c>
      <c r="P81" s="82" t="str">
        <f t="shared" ref="P81:P144" si="11">IF(OR($G81=8%,$G81=11%),$H81/$G81,"")</f>
        <v/>
      </c>
      <c r="Q81" s="82" t="str">
        <f t="shared" ref="Q81:Q144" si="12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8"/>
        <v/>
      </c>
      <c r="M82" s="17"/>
      <c r="N82" s="82" t="str">
        <f t="shared" si="9"/>
        <v/>
      </c>
      <c r="O82" s="82">
        <f t="shared" si="10"/>
        <v>0</v>
      </c>
      <c r="P82" s="82" t="str">
        <f t="shared" si="11"/>
        <v/>
      </c>
      <c r="Q82" s="82" t="str">
        <f t="shared" si="12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8"/>
        <v/>
      </c>
      <c r="M83" s="17"/>
      <c r="N83" s="82" t="str">
        <f t="shared" si="9"/>
        <v/>
      </c>
      <c r="O83" s="82">
        <f t="shared" si="10"/>
        <v>0</v>
      </c>
      <c r="P83" s="82" t="str">
        <f t="shared" si="11"/>
        <v/>
      </c>
      <c r="Q83" s="82" t="str">
        <f t="shared" si="12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8"/>
        <v/>
      </c>
      <c r="M84" s="17"/>
      <c r="N84" s="82" t="str">
        <f t="shared" si="9"/>
        <v/>
      </c>
      <c r="O84" s="82">
        <f t="shared" si="10"/>
        <v>0</v>
      </c>
      <c r="P84" s="82" t="str">
        <f t="shared" si="11"/>
        <v/>
      </c>
      <c r="Q84" s="82" t="str">
        <f t="shared" si="12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8"/>
        <v/>
      </c>
      <c r="M85" s="17"/>
      <c r="N85" s="82" t="str">
        <f t="shared" si="9"/>
        <v/>
      </c>
      <c r="O85" s="82">
        <f t="shared" si="10"/>
        <v>0</v>
      </c>
      <c r="P85" s="82" t="str">
        <f t="shared" si="11"/>
        <v/>
      </c>
      <c r="Q85" s="82" t="str">
        <f t="shared" si="12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8"/>
        <v/>
      </c>
      <c r="M86" s="17"/>
      <c r="N86" s="82" t="str">
        <f t="shared" si="9"/>
        <v/>
      </c>
      <c r="O86" s="82">
        <f t="shared" si="10"/>
        <v>0</v>
      </c>
      <c r="P86" s="82" t="str">
        <f t="shared" si="11"/>
        <v/>
      </c>
      <c r="Q86" s="82" t="str">
        <f t="shared" si="12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8"/>
        <v/>
      </c>
      <c r="M87" s="17"/>
      <c r="N87" s="82" t="str">
        <f t="shared" si="9"/>
        <v/>
      </c>
      <c r="O87" s="82">
        <f t="shared" si="10"/>
        <v>0</v>
      </c>
      <c r="P87" s="82" t="str">
        <f t="shared" si="11"/>
        <v/>
      </c>
      <c r="Q87" s="82" t="str">
        <f t="shared" si="12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8"/>
        <v/>
      </c>
      <c r="M88" s="17"/>
      <c r="N88" s="82" t="str">
        <f t="shared" si="9"/>
        <v/>
      </c>
      <c r="O88" s="82">
        <f t="shared" si="10"/>
        <v>0</v>
      </c>
      <c r="P88" s="82" t="str">
        <f t="shared" si="11"/>
        <v/>
      </c>
      <c r="Q88" s="82" t="str">
        <f t="shared" si="12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8"/>
        <v/>
      </c>
      <c r="M89" s="17"/>
      <c r="N89" s="82" t="str">
        <f t="shared" si="9"/>
        <v/>
      </c>
      <c r="O89" s="82">
        <f t="shared" si="10"/>
        <v>0</v>
      </c>
      <c r="P89" s="82" t="str">
        <f t="shared" si="11"/>
        <v/>
      </c>
      <c r="Q89" s="82" t="str">
        <f t="shared" si="12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8"/>
        <v/>
      </c>
      <c r="M90" s="17"/>
      <c r="N90" s="82" t="str">
        <f t="shared" si="9"/>
        <v/>
      </c>
      <c r="O90" s="82">
        <f t="shared" si="10"/>
        <v>0</v>
      </c>
      <c r="P90" s="82" t="str">
        <f t="shared" si="11"/>
        <v/>
      </c>
      <c r="Q90" s="82" t="str">
        <f t="shared" si="12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8"/>
        <v/>
      </c>
      <c r="M91" s="17"/>
      <c r="N91" s="82" t="str">
        <f t="shared" si="9"/>
        <v/>
      </c>
      <c r="O91" s="82">
        <f t="shared" si="10"/>
        <v>0</v>
      </c>
      <c r="P91" s="82" t="str">
        <f t="shared" si="11"/>
        <v/>
      </c>
      <c r="Q91" s="82" t="str">
        <f t="shared" si="12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8"/>
        <v/>
      </c>
      <c r="M92" s="17"/>
      <c r="N92" s="82" t="str">
        <f t="shared" si="9"/>
        <v/>
      </c>
      <c r="O92" s="82">
        <f t="shared" si="10"/>
        <v>0</v>
      </c>
      <c r="P92" s="82" t="str">
        <f t="shared" si="11"/>
        <v/>
      </c>
      <c r="Q92" s="82" t="str">
        <f t="shared" si="12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8"/>
        <v/>
      </c>
      <c r="M93" s="17"/>
      <c r="N93" s="82" t="str">
        <f t="shared" si="9"/>
        <v/>
      </c>
      <c r="O93" s="82">
        <f t="shared" si="10"/>
        <v>0</v>
      </c>
      <c r="P93" s="82" t="str">
        <f t="shared" si="11"/>
        <v/>
      </c>
      <c r="Q93" s="82" t="str">
        <f t="shared" si="12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8"/>
        <v/>
      </c>
      <c r="M94" s="17"/>
      <c r="N94" s="82" t="str">
        <f t="shared" si="9"/>
        <v/>
      </c>
      <c r="O94" s="82">
        <f t="shared" si="10"/>
        <v>0</v>
      </c>
      <c r="P94" s="82" t="str">
        <f t="shared" si="11"/>
        <v/>
      </c>
      <c r="Q94" s="82" t="str">
        <f t="shared" si="12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8"/>
        <v/>
      </c>
      <c r="M95" s="17"/>
      <c r="N95" s="82" t="str">
        <f t="shared" si="9"/>
        <v/>
      </c>
      <c r="O95" s="82">
        <f t="shared" si="10"/>
        <v>0</v>
      </c>
      <c r="P95" s="82" t="str">
        <f t="shared" si="11"/>
        <v/>
      </c>
      <c r="Q95" s="82" t="str">
        <f t="shared" si="12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8"/>
        <v/>
      </c>
      <c r="M96" s="17"/>
      <c r="N96" s="82" t="str">
        <f t="shared" si="9"/>
        <v/>
      </c>
      <c r="O96" s="82">
        <f t="shared" si="10"/>
        <v>0</v>
      </c>
      <c r="P96" s="82" t="str">
        <f t="shared" si="11"/>
        <v/>
      </c>
      <c r="Q96" s="82" t="str">
        <f t="shared" si="12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8"/>
        <v/>
      </c>
      <c r="M97" s="17"/>
      <c r="N97" s="82" t="str">
        <f t="shared" si="9"/>
        <v/>
      </c>
      <c r="O97" s="82">
        <f t="shared" si="10"/>
        <v>0</v>
      </c>
      <c r="P97" s="82" t="str">
        <f t="shared" si="11"/>
        <v/>
      </c>
      <c r="Q97" s="82" t="str">
        <f t="shared" si="12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8"/>
        <v/>
      </c>
      <c r="M98" s="17"/>
      <c r="N98" s="82" t="str">
        <f t="shared" si="9"/>
        <v/>
      </c>
      <c r="O98" s="82">
        <f t="shared" si="10"/>
        <v>0</v>
      </c>
      <c r="P98" s="82" t="str">
        <f t="shared" si="11"/>
        <v/>
      </c>
      <c r="Q98" s="82" t="str">
        <f t="shared" si="12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8"/>
        <v/>
      </c>
      <c r="M99" s="17"/>
      <c r="N99" s="82" t="str">
        <f t="shared" si="9"/>
        <v/>
      </c>
      <c r="O99" s="82">
        <f t="shared" si="10"/>
        <v>0</v>
      </c>
      <c r="P99" s="82" t="str">
        <f t="shared" si="11"/>
        <v/>
      </c>
      <c r="Q99" s="82" t="str">
        <f t="shared" si="12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8"/>
        <v/>
      </c>
      <c r="M100" s="17"/>
      <c r="N100" s="82" t="str">
        <f t="shared" si="9"/>
        <v/>
      </c>
      <c r="O100" s="82">
        <f t="shared" si="10"/>
        <v>0</v>
      </c>
      <c r="P100" s="82" t="str">
        <f t="shared" si="11"/>
        <v/>
      </c>
      <c r="Q100" s="82" t="str">
        <f t="shared" si="12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8"/>
        <v/>
      </c>
      <c r="M101" s="17"/>
      <c r="N101" s="82" t="str">
        <f t="shared" si="9"/>
        <v/>
      </c>
      <c r="O101" s="82">
        <f t="shared" si="10"/>
        <v>0</v>
      </c>
      <c r="P101" s="82" t="str">
        <f t="shared" si="11"/>
        <v/>
      </c>
      <c r="Q101" s="82" t="str">
        <f t="shared" si="12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8"/>
        <v/>
      </c>
      <c r="M102" s="17"/>
      <c r="N102" s="82" t="str">
        <f t="shared" si="9"/>
        <v/>
      </c>
      <c r="O102" s="82">
        <f t="shared" si="10"/>
        <v>0</v>
      </c>
      <c r="P102" s="82" t="str">
        <f t="shared" si="11"/>
        <v/>
      </c>
      <c r="Q102" s="82" t="str">
        <f t="shared" si="12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8"/>
        <v/>
      </c>
      <c r="M103" s="17"/>
      <c r="N103" s="82" t="str">
        <f t="shared" si="9"/>
        <v/>
      </c>
      <c r="O103" s="82">
        <f t="shared" si="10"/>
        <v>0</v>
      </c>
      <c r="P103" s="82" t="str">
        <f t="shared" si="11"/>
        <v/>
      </c>
      <c r="Q103" s="82" t="str">
        <f t="shared" si="12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8"/>
        <v/>
      </c>
      <c r="M104" s="17"/>
      <c r="N104" s="82" t="str">
        <f t="shared" si="9"/>
        <v/>
      </c>
      <c r="O104" s="82">
        <f t="shared" si="10"/>
        <v>0</v>
      </c>
      <c r="P104" s="82" t="str">
        <f t="shared" si="11"/>
        <v/>
      </c>
      <c r="Q104" s="82" t="str">
        <f t="shared" si="12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8"/>
        <v/>
      </c>
      <c r="M105" s="17"/>
      <c r="N105" s="82" t="str">
        <f t="shared" si="9"/>
        <v/>
      </c>
      <c r="O105" s="82">
        <f t="shared" si="10"/>
        <v>0</v>
      </c>
      <c r="P105" s="82" t="str">
        <f t="shared" si="11"/>
        <v/>
      </c>
      <c r="Q105" s="82" t="str">
        <f t="shared" si="12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8"/>
        <v/>
      </c>
      <c r="M106" s="17"/>
      <c r="N106" s="82" t="str">
        <f t="shared" si="9"/>
        <v/>
      </c>
      <c r="O106" s="82">
        <f t="shared" si="10"/>
        <v>0</v>
      </c>
      <c r="P106" s="82" t="str">
        <f t="shared" si="11"/>
        <v/>
      </c>
      <c r="Q106" s="82" t="str">
        <f t="shared" si="12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8"/>
        <v/>
      </c>
      <c r="M107" s="17"/>
      <c r="N107" s="82" t="str">
        <f t="shared" si="9"/>
        <v/>
      </c>
      <c r="O107" s="82">
        <f t="shared" si="10"/>
        <v>0</v>
      </c>
      <c r="P107" s="82" t="str">
        <f t="shared" si="11"/>
        <v/>
      </c>
      <c r="Q107" s="82" t="str">
        <f t="shared" si="12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8"/>
        <v/>
      </c>
      <c r="M108" s="17"/>
      <c r="N108" s="82" t="str">
        <f t="shared" si="9"/>
        <v/>
      </c>
      <c r="O108" s="82">
        <f t="shared" si="10"/>
        <v>0</v>
      </c>
      <c r="P108" s="82" t="str">
        <f t="shared" si="11"/>
        <v/>
      </c>
      <c r="Q108" s="82" t="str">
        <f t="shared" si="12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8"/>
        <v/>
      </c>
      <c r="M109" s="17"/>
      <c r="N109" s="82" t="str">
        <f t="shared" si="9"/>
        <v/>
      </c>
      <c r="O109" s="82">
        <f t="shared" si="10"/>
        <v>0</v>
      </c>
      <c r="P109" s="82" t="str">
        <f t="shared" si="11"/>
        <v/>
      </c>
      <c r="Q109" s="82" t="str">
        <f t="shared" si="12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8"/>
        <v/>
      </c>
      <c r="M110" s="17"/>
      <c r="N110" s="82" t="str">
        <f t="shared" si="9"/>
        <v/>
      </c>
      <c r="O110" s="82">
        <f t="shared" si="10"/>
        <v>0</v>
      </c>
      <c r="P110" s="82" t="str">
        <f t="shared" si="11"/>
        <v/>
      </c>
      <c r="Q110" s="82" t="str">
        <f t="shared" si="12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8"/>
        <v/>
      </c>
      <c r="M111" s="17"/>
      <c r="N111" s="82" t="str">
        <f t="shared" si="9"/>
        <v/>
      </c>
      <c r="O111" s="82">
        <f t="shared" si="10"/>
        <v>0</v>
      </c>
      <c r="P111" s="82" t="str">
        <f t="shared" si="11"/>
        <v/>
      </c>
      <c r="Q111" s="82" t="str">
        <f t="shared" si="12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8"/>
        <v/>
      </c>
      <c r="M112" s="17"/>
      <c r="N112" s="82" t="str">
        <f t="shared" si="9"/>
        <v/>
      </c>
      <c r="O112" s="82">
        <f t="shared" si="10"/>
        <v>0</v>
      </c>
      <c r="P112" s="82" t="str">
        <f t="shared" si="11"/>
        <v/>
      </c>
      <c r="Q112" s="82" t="str">
        <f t="shared" si="12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8"/>
        <v/>
      </c>
      <c r="M113" s="17"/>
      <c r="N113" s="82" t="str">
        <f t="shared" si="9"/>
        <v/>
      </c>
      <c r="O113" s="82">
        <f t="shared" si="10"/>
        <v>0</v>
      </c>
      <c r="P113" s="82" t="str">
        <f t="shared" si="11"/>
        <v/>
      </c>
      <c r="Q113" s="82" t="str">
        <f t="shared" si="12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8"/>
        <v/>
      </c>
      <c r="M114" s="17"/>
      <c r="N114" s="82" t="str">
        <f t="shared" si="9"/>
        <v/>
      </c>
      <c r="O114" s="82">
        <f t="shared" si="10"/>
        <v>0</v>
      </c>
      <c r="P114" s="82" t="str">
        <f t="shared" si="11"/>
        <v/>
      </c>
      <c r="Q114" s="82" t="str">
        <f t="shared" si="12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8"/>
        <v/>
      </c>
      <c r="M115" s="17"/>
      <c r="N115" s="82" t="str">
        <f t="shared" si="9"/>
        <v/>
      </c>
      <c r="O115" s="82">
        <f t="shared" si="10"/>
        <v>0</v>
      </c>
      <c r="P115" s="82" t="str">
        <f t="shared" si="11"/>
        <v/>
      </c>
      <c r="Q115" s="82" t="str">
        <f t="shared" si="12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8"/>
        <v/>
      </c>
      <c r="M116" s="17"/>
      <c r="N116" s="82" t="str">
        <f t="shared" si="9"/>
        <v/>
      </c>
      <c r="O116" s="82">
        <f t="shared" si="10"/>
        <v>0</v>
      </c>
      <c r="P116" s="82" t="str">
        <f t="shared" si="11"/>
        <v/>
      </c>
      <c r="Q116" s="82" t="str">
        <f t="shared" si="12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8"/>
        <v/>
      </c>
      <c r="M117" s="17"/>
      <c r="N117" s="82" t="str">
        <f t="shared" si="9"/>
        <v/>
      </c>
      <c r="O117" s="82">
        <f t="shared" si="10"/>
        <v>0</v>
      </c>
      <c r="P117" s="82" t="str">
        <f t="shared" si="11"/>
        <v/>
      </c>
      <c r="Q117" s="82" t="str">
        <f t="shared" si="12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8"/>
        <v/>
      </c>
      <c r="M118" s="17"/>
      <c r="N118" s="82" t="str">
        <f t="shared" si="9"/>
        <v/>
      </c>
      <c r="O118" s="82">
        <f t="shared" si="10"/>
        <v>0</v>
      </c>
      <c r="P118" s="82" t="str">
        <f t="shared" si="11"/>
        <v/>
      </c>
      <c r="Q118" s="82" t="str">
        <f t="shared" si="12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8"/>
        <v/>
      </c>
      <c r="M119" s="17"/>
      <c r="N119" s="82" t="str">
        <f t="shared" si="9"/>
        <v/>
      </c>
      <c r="O119" s="82">
        <f t="shared" si="10"/>
        <v>0</v>
      </c>
      <c r="P119" s="82" t="str">
        <f t="shared" si="11"/>
        <v/>
      </c>
      <c r="Q119" s="82" t="str">
        <f t="shared" si="12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8"/>
        <v/>
      </c>
      <c r="M120" s="17"/>
      <c r="N120" s="82" t="str">
        <f t="shared" si="9"/>
        <v/>
      </c>
      <c r="O120" s="82">
        <f t="shared" si="10"/>
        <v>0</v>
      </c>
      <c r="P120" s="82" t="str">
        <f t="shared" si="11"/>
        <v/>
      </c>
      <c r="Q120" s="82" t="str">
        <f t="shared" si="12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8"/>
        <v/>
      </c>
      <c r="M121" s="17"/>
      <c r="N121" s="82" t="str">
        <f t="shared" si="9"/>
        <v/>
      </c>
      <c r="O121" s="82">
        <f t="shared" si="10"/>
        <v>0</v>
      </c>
      <c r="P121" s="82" t="str">
        <f t="shared" si="11"/>
        <v/>
      </c>
      <c r="Q121" s="82" t="str">
        <f t="shared" si="12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8"/>
        <v/>
      </c>
      <c r="M122" s="17"/>
      <c r="N122" s="82" t="str">
        <f t="shared" si="9"/>
        <v/>
      </c>
      <c r="O122" s="82">
        <f t="shared" si="10"/>
        <v>0</v>
      </c>
      <c r="P122" s="82" t="str">
        <f t="shared" si="11"/>
        <v/>
      </c>
      <c r="Q122" s="82" t="str">
        <f t="shared" si="12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8"/>
        <v/>
      </c>
      <c r="M123" s="17"/>
      <c r="N123" s="82" t="str">
        <f t="shared" si="9"/>
        <v/>
      </c>
      <c r="O123" s="82">
        <f t="shared" si="10"/>
        <v>0</v>
      </c>
      <c r="P123" s="82" t="str">
        <f t="shared" si="11"/>
        <v/>
      </c>
      <c r="Q123" s="82" t="str">
        <f t="shared" si="12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8"/>
        <v/>
      </c>
      <c r="M124" s="17"/>
      <c r="N124" s="82" t="str">
        <f t="shared" si="9"/>
        <v/>
      </c>
      <c r="O124" s="82">
        <f t="shared" si="10"/>
        <v>0</v>
      </c>
      <c r="P124" s="82" t="str">
        <f t="shared" si="11"/>
        <v/>
      </c>
      <c r="Q124" s="82" t="str">
        <f t="shared" si="12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8"/>
        <v/>
      </c>
      <c r="M125" s="17"/>
      <c r="N125" s="82" t="str">
        <f t="shared" si="9"/>
        <v/>
      </c>
      <c r="O125" s="82">
        <f t="shared" si="10"/>
        <v>0</v>
      </c>
      <c r="P125" s="82" t="str">
        <f t="shared" si="11"/>
        <v/>
      </c>
      <c r="Q125" s="82" t="str">
        <f t="shared" si="12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8"/>
        <v/>
      </c>
      <c r="M126" s="17"/>
      <c r="N126" s="82" t="str">
        <f t="shared" si="9"/>
        <v/>
      </c>
      <c r="O126" s="82">
        <f t="shared" si="10"/>
        <v>0</v>
      </c>
      <c r="P126" s="82" t="str">
        <f t="shared" si="11"/>
        <v/>
      </c>
      <c r="Q126" s="82" t="str">
        <f t="shared" si="12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8"/>
        <v/>
      </c>
      <c r="M127" s="17"/>
      <c r="N127" s="82" t="str">
        <f t="shared" si="9"/>
        <v/>
      </c>
      <c r="O127" s="82">
        <f t="shared" si="10"/>
        <v>0</v>
      </c>
      <c r="P127" s="82" t="str">
        <f t="shared" si="11"/>
        <v/>
      </c>
      <c r="Q127" s="82" t="str">
        <f t="shared" si="12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8"/>
        <v/>
      </c>
      <c r="M128" s="17"/>
      <c r="N128" s="82" t="str">
        <f t="shared" si="9"/>
        <v/>
      </c>
      <c r="O128" s="82">
        <f t="shared" si="10"/>
        <v>0</v>
      </c>
      <c r="P128" s="82" t="str">
        <f t="shared" si="11"/>
        <v/>
      </c>
      <c r="Q128" s="82" t="str">
        <f t="shared" si="12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8"/>
        <v/>
      </c>
      <c r="M129" s="17"/>
      <c r="N129" s="82" t="str">
        <f t="shared" si="9"/>
        <v/>
      </c>
      <c r="O129" s="82">
        <f t="shared" si="10"/>
        <v>0</v>
      </c>
      <c r="P129" s="82" t="str">
        <f t="shared" si="11"/>
        <v/>
      </c>
      <c r="Q129" s="82" t="str">
        <f t="shared" si="12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8"/>
        <v/>
      </c>
      <c r="M130" s="17"/>
      <c r="N130" s="82" t="str">
        <f t="shared" si="9"/>
        <v/>
      </c>
      <c r="O130" s="82">
        <f t="shared" si="10"/>
        <v>0</v>
      </c>
      <c r="P130" s="82" t="str">
        <f t="shared" si="11"/>
        <v/>
      </c>
      <c r="Q130" s="82" t="str">
        <f t="shared" si="12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8"/>
        <v/>
      </c>
      <c r="M131" s="17"/>
      <c r="N131" s="82" t="str">
        <f t="shared" si="9"/>
        <v/>
      </c>
      <c r="O131" s="82">
        <f t="shared" si="10"/>
        <v>0</v>
      </c>
      <c r="P131" s="82" t="str">
        <f t="shared" si="11"/>
        <v/>
      </c>
      <c r="Q131" s="82" t="str">
        <f t="shared" si="12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8"/>
        <v/>
      </c>
      <c r="M132" s="17"/>
      <c r="N132" s="82" t="str">
        <f t="shared" si="9"/>
        <v/>
      </c>
      <c r="O132" s="82">
        <f t="shared" si="10"/>
        <v>0</v>
      </c>
      <c r="P132" s="82" t="str">
        <f t="shared" si="11"/>
        <v/>
      </c>
      <c r="Q132" s="82" t="str">
        <f t="shared" si="12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8"/>
        <v/>
      </c>
      <c r="M133" s="17"/>
      <c r="N133" s="82" t="str">
        <f t="shared" si="9"/>
        <v/>
      </c>
      <c r="O133" s="82">
        <f t="shared" si="10"/>
        <v>0</v>
      </c>
      <c r="P133" s="82" t="str">
        <f t="shared" si="11"/>
        <v/>
      </c>
      <c r="Q133" s="82" t="str">
        <f t="shared" si="12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8"/>
        <v/>
      </c>
      <c r="M134" s="17"/>
      <c r="N134" s="82" t="str">
        <f t="shared" si="9"/>
        <v/>
      </c>
      <c r="O134" s="82">
        <f t="shared" si="10"/>
        <v>0</v>
      </c>
      <c r="P134" s="82" t="str">
        <f t="shared" si="11"/>
        <v/>
      </c>
      <c r="Q134" s="82" t="str">
        <f t="shared" si="12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8"/>
        <v/>
      </c>
      <c r="M135" s="17"/>
      <c r="N135" s="82" t="str">
        <f t="shared" si="9"/>
        <v/>
      </c>
      <c r="O135" s="82">
        <f t="shared" si="10"/>
        <v>0</v>
      </c>
      <c r="P135" s="82" t="str">
        <f t="shared" si="11"/>
        <v/>
      </c>
      <c r="Q135" s="82" t="str">
        <f t="shared" si="12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8"/>
        <v/>
      </c>
      <c r="M136" s="17"/>
      <c r="N136" s="82" t="str">
        <f t="shared" si="9"/>
        <v/>
      </c>
      <c r="O136" s="82">
        <f t="shared" si="10"/>
        <v>0</v>
      </c>
      <c r="P136" s="82" t="str">
        <f t="shared" si="11"/>
        <v/>
      </c>
      <c r="Q136" s="82" t="str">
        <f t="shared" si="12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8"/>
        <v/>
      </c>
      <c r="M137" s="17"/>
      <c r="N137" s="82" t="str">
        <f t="shared" si="9"/>
        <v/>
      </c>
      <c r="O137" s="82">
        <f t="shared" si="10"/>
        <v>0</v>
      </c>
      <c r="P137" s="82" t="str">
        <f t="shared" si="11"/>
        <v/>
      </c>
      <c r="Q137" s="82" t="str">
        <f t="shared" si="12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8"/>
        <v/>
      </c>
      <c r="M138" s="17"/>
      <c r="N138" s="82" t="str">
        <f t="shared" si="9"/>
        <v/>
      </c>
      <c r="O138" s="82">
        <f t="shared" si="10"/>
        <v>0</v>
      </c>
      <c r="P138" s="82" t="str">
        <f t="shared" si="11"/>
        <v/>
      </c>
      <c r="Q138" s="82" t="str">
        <f t="shared" si="12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8"/>
        <v/>
      </c>
      <c r="M139" s="17"/>
      <c r="N139" s="82" t="str">
        <f t="shared" si="9"/>
        <v/>
      </c>
      <c r="O139" s="82">
        <f t="shared" si="10"/>
        <v>0</v>
      </c>
      <c r="P139" s="82" t="str">
        <f t="shared" si="11"/>
        <v/>
      </c>
      <c r="Q139" s="82" t="str">
        <f t="shared" si="12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8"/>
        <v/>
      </c>
      <c r="M140" s="17"/>
      <c r="N140" s="82" t="str">
        <f t="shared" si="9"/>
        <v/>
      </c>
      <c r="O140" s="82">
        <f t="shared" si="10"/>
        <v>0</v>
      </c>
      <c r="P140" s="82" t="str">
        <f t="shared" si="11"/>
        <v/>
      </c>
      <c r="Q140" s="82" t="str">
        <f t="shared" si="12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8"/>
        <v/>
      </c>
      <c r="M141" s="17"/>
      <c r="N141" s="82" t="str">
        <f t="shared" si="9"/>
        <v/>
      </c>
      <c r="O141" s="82">
        <f t="shared" si="10"/>
        <v>0</v>
      </c>
      <c r="P141" s="82" t="str">
        <f t="shared" si="11"/>
        <v/>
      </c>
      <c r="Q141" s="82" t="str">
        <f t="shared" si="12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8"/>
        <v/>
      </c>
      <c r="M142" s="17"/>
      <c r="N142" s="82" t="str">
        <f t="shared" si="9"/>
        <v/>
      </c>
      <c r="O142" s="82">
        <f t="shared" si="10"/>
        <v>0</v>
      </c>
      <c r="P142" s="82" t="str">
        <f t="shared" si="11"/>
        <v/>
      </c>
      <c r="Q142" s="82" t="str">
        <f t="shared" si="12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8"/>
        <v/>
      </c>
      <c r="M143" s="17"/>
      <c r="N143" s="82" t="str">
        <f t="shared" si="9"/>
        <v/>
      </c>
      <c r="O143" s="82">
        <f t="shared" si="10"/>
        <v>0</v>
      </c>
      <c r="P143" s="82" t="str">
        <f t="shared" si="11"/>
        <v/>
      </c>
      <c r="Q143" s="82" t="str">
        <f t="shared" si="12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3">IF(F144&amp;H144&amp;I144&amp;J144&amp;K144="","",F144+H144+I144-J144-K144)</f>
        <v/>
      </c>
      <c r="M144" s="17"/>
      <c r="N144" s="82" t="str">
        <f t="shared" ref="N144:N207" si="14">IF($G144="E",F144,"")</f>
        <v/>
      </c>
      <c r="O144" s="82">
        <f t="shared" si="10"/>
        <v>0</v>
      </c>
      <c r="P144" s="82" t="str">
        <f t="shared" si="11"/>
        <v/>
      </c>
      <c r="Q144" s="82" t="str">
        <f t="shared" si="12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3"/>
        <v/>
      </c>
      <c r="M145" s="17"/>
      <c r="N145" s="82" t="str">
        <f t="shared" si="14"/>
        <v/>
      </c>
      <c r="O145" s="82">
        <f t="shared" ref="O145:O208" si="15">IF($G145=0%,F145,"")</f>
        <v>0</v>
      </c>
      <c r="P145" s="82" t="str">
        <f t="shared" ref="P145:P208" si="16">IF(OR($G145=8%,$G145=11%),$H145/$G145,"")</f>
        <v/>
      </c>
      <c r="Q145" s="82" t="str">
        <f t="shared" ref="Q145:Q208" si="17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3"/>
        <v/>
      </c>
      <c r="M146" s="17"/>
      <c r="N146" s="82" t="str">
        <f t="shared" si="14"/>
        <v/>
      </c>
      <c r="O146" s="82">
        <f t="shared" si="15"/>
        <v>0</v>
      </c>
      <c r="P146" s="82" t="str">
        <f t="shared" si="16"/>
        <v/>
      </c>
      <c r="Q146" s="82" t="str">
        <f t="shared" si="17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3"/>
        <v/>
      </c>
      <c r="M147" s="17"/>
      <c r="N147" s="82" t="str">
        <f t="shared" si="14"/>
        <v/>
      </c>
      <c r="O147" s="82">
        <f t="shared" si="15"/>
        <v>0</v>
      </c>
      <c r="P147" s="82" t="str">
        <f t="shared" si="16"/>
        <v/>
      </c>
      <c r="Q147" s="82" t="str">
        <f t="shared" si="17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3"/>
        <v/>
      </c>
      <c r="M148" s="17"/>
      <c r="N148" s="82" t="str">
        <f t="shared" si="14"/>
        <v/>
      </c>
      <c r="O148" s="82">
        <f t="shared" si="15"/>
        <v>0</v>
      </c>
      <c r="P148" s="82" t="str">
        <f t="shared" si="16"/>
        <v/>
      </c>
      <c r="Q148" s="82" t="str">
        <f t="shared" si="17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3"/>
        <v/>
      </c>
      <c r="M149" s="17"/>
      <c r="N149" s="82" t="str">
        <f t="shared" si="14"/>
        <v/>
      </c>
      <c r="O149" s="82">
        <f t="shared" si="15"/>
        <v>0</v>
      </c>
      <c r="P149" s="82" t="str">
        <f t="shared" si="16"/>
        <v/>
      </c>
      <c r="Q149" s="82" t="str">
        <f t="shared" si="17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3"/>
        <v/>
      </c>
      <c r="M150" s="17"/>
      <c r="N150" s="82" t="str">
        <f t="shared" si="14"/>
        <v/>
      </c>
      <c r="O150" s="82">
        <f t="shared" si="15"/>
        <v>0</v>
      </c>
      <c r="P150" s="82" t="str">
        <f t="shared" si="16"/>
        <v/>
      </c>
      <c r="Q150" s="82" t="str">
        <f t="shared" si="17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3"/>
        <v/>
      </c>
      <c r="M151" s="17"/>
      <c r="N151" s="82" t="str">
        <f t="shared" si="14"/>
        <v/>
      </c>
      <c r="O151" s="82">
        <f t="shared" si="15"/>
        <v>0</v>
      </c>
      <c r="P151" s="82" t="str">
        <f t="shared" si="16"/>
        <v/>
      </c>
      <c r="Q151" s="82" t="str">
        <f t="shared" si="17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3"/>
        <v/>
      </c>
      <c r="M152" s="17"/>
      <c r="N152" s="82" t="str">
        <f t="shared" si="14"/>
        <v/>
      </c>
      <c r="O152" s="82">
        <f t="shared" si="15"/>
        <v>0</v>
      </c>
      <c r="P152" s="82" t="str">
        <f t="shared" si="16"/>
        <v/>
      </c>
      <c r="Q152" s="82" t="str">
        <f t="shared" si="17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3"/>
        <v/>
      </c>
      <c r="M153" s="17"/>
      <c r="N153" s="82" t="str">
        <f t="shared" si="14"/>
        <v/>
      </c>
      <c r="O153" s="82">
        <f t="shared" si="15"/>
        <v>0</v>
      </c>
      <c r="P153" s="82" t="str">
        <f t="shared" si="16"/>
        <v/>
      </c>
      <c r="Q153" s="82" t="str">
        <f t="shared" si="17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3"/>
        <v/>
      </c>
      <c r="M154" s="17"/>
      <c r="N154" s="82" t="str">
        <f t="shared" si="14"/>
        <v/>
      </c>
      <c r="O154" s="82">
        <f t="shared" si="15"/>
        <v>0</v>
      </c>
      <c r="P154" s="82" t="str">
        <f t="shared" si="16"/>
        <v/>
      </c>
      <c r="Q154" s="82" t="str">
        <f t="shared" si="17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3"/>
        <v/>
      </c>
      <c r="M155" s="17"/>
      <c r="N155" s="82" t="str">
        <f t="shared" si="14"/>
        <v/>
      </c>
      <c r="O155" s="82">
        <f t="shared" si="15"/>
        <v>0</v>
      </c>
      <c r="P155" s="82" t="str">
        <f t="shared" si="16"/>
        <v/>
      </c>
      <c r="Q155" s="82" t="str">
        <f t="shared" si="17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3"/>
        <v/>
      </c>
      <c r="M156" s="17"/>
      <c r="N156" s="82" t="str">
        <f t="shared" si="14"/>
        <v/>
      </c>
      <c r="O156" s="82">
        <f t="shared" si="15"/>
        <v>0</v>
      </c>
      <c r="P156" s="82" t="str">
        <f t="shared" si="16"/>
        <v/>
      </c>
      <c r="Q156" s="82" t="str">
        <f t="shared" si="17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3"/>
        <v/>
      </c>
      <c r="M157" s="17"/>
      <c r="N157" s="82" t="str">
        <f t="shared" si="14"/>
        <v/>
      </c>
      <c r="O157" s="82">
        <f t="shared" si="15"/>
        <v>0</v>
      </c>
      <c r="P157" s="82" t="str">
        <f t="shared" si="16"/>
        <v/>
      </c>
      <c r="Q157" s="82" t="str">
        <f t="shared" si="17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3"/>
        <v/>
      </c>
      <c r="M158" s="17"/>
      <c r="N158" s="82" t="str">
        <f t="shared" si="14"/>
        <v/>
      </c>
      <c r="O158" s="82">
        <f t="shared" si="15"/>
        <v>0</v>
      </c>
      <c r="P158" s="82" t="str">
        <f t="shared" si="16"/>
        <v/>
      </c>
      <c r="Q158" s="82" t="str">
        <f t="shared" si="17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3"/>
        <v/>
      </c>
      <c r="M159" s="17"/>
      <c r="N159" s="82" t="str">
        <f t="shared" si="14"/>
        <v/>
      </c>
      <c r="O159" s="82">
        <f t="shared" si="15"/>
        <v>0</v>
      </c>
      <c r="P159" s="82" t="str">
        <f t="shared" si="16"/>
        <v/>
      </c>
      <c r="Q159" s="82" t="str">
        <f t="shared" si="17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3"/>
        <v/>
      </c>
      <c r="M160" s="17"/>
      <c r="N160" s="82" t="str">
        <f t="shared" si="14"/>
        <v/>
      </c>
      <c r="O160" s="82">
        <f t="shared" si="15"/>
        <v>0</v>
      </c>
      <c r="P160" s="82" t="str">
        <f t="shared" si="16"/>
        <v/>
      </c>
      <c r="Q160" s="82" t="str">
        <f t="shared" si="17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3"/>
        <v/>
      </c>
      <c r="M161" s="17"/>
      <c r="N161" s="82" t="str">
        <f t="shared" si="14"/>
        <v/>
      </c>
      <c r="O161" s="82">
        <f t="shared" si="15"/>
        <v>0</v>
      </c>
      <c r="P161" s="82" t="str">
        <f t="shared" si="16"/>
        <v/>
      </c>
      <c r="Q161" s="82" t="str">
        <f t="shared" si="17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3"/>
        <v/>
      </c>
      <c r="M162" s="17"/>
      <c r="N162" s="82" t="str">
        <f t="shared" si="14"/>
        <v/>
      </c>
      <c r="O162" s="82">
        <f t="shared" si="15"/>
        <v>0</v>
      </c>
      <c r="P162" s="82" t="str">
        <f t="shared" si="16"/>
        <v/>
      </c>
      <c r="Q162" s="82" t="str">
        <f t="shared" si="17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3"/>
        <v/>
      </c>
      <c r="M163" s="17"/>
      <c r="N163" s="82" t="str">
        <f t="shared" si="14"/>
        <v/>
      </c>
      <c r="O163" s="82">
        <f t="shared" si="15"/>
        <v>0</v>
      </c>
      <c r="P163" s="82" t="str">
        <f t="shared" si="16"/>
        <v/>
      </c>
      <c r="Q163" s="82" t="str">
        <f t="shared" si="17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3"/>
        <v/>
      </c>
      <c r="M164" s="17"/>
      <c r="N164" s="82" t="str">
        <f t="shared" si="14"/>
        <v/>
      </c>
      <c r="O164" s="82">
        <f t="shared" si="15"/>
        <v>0</v>
      </c>
      <c r="P164" s="82" t="str">
        <f t="shared" si="16"/>
        <v/>
      </c>
      <c r="Q164" s="82" t="str">
        <f t="shared" si="17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3"/>
        <v/>
      </c>
      <c r="M165" s="17"/>
      <c r="N165" s="82" t="str">
        <f t="shared" si="14"/>
        <v/>
      </c>
      <c r="O165" s="82">
        <f t="shared" si="15"/>
        <v>0</v>
      </c>
      <c r="P165" s="82" t="str">
        <f t="shared" si="16"/>
        <v/>
      </c>
      <c r="Q165" s="82" t="str">
        <f t="shared" si="17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3"/>
        <v/>
      </c>
      <c r="M166" s="17"/>
      <c r="N166" s="82" t="str">
        <f t="shared" si="14"/>
        <v/>
      </c>
      <c r="O166" s="82">
        <f t="shared" si="15"/>
        <v>0</v>
      </c>
      <c r="P166" s="82" t="str">
        <f t="shared" si="16"/>
        <v/>
      </c>
      <c r="Q166" s="82" t="str">
        <f t="shared" si="17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3"/>
        <v/>
      </c>
      <c r="M167" s="17"/>
      <c r="N167" s="82" t="str">
        <f t="shared" si="14"/>
        <v/>
      </c>
      <c r="O167" s="82">
        <f t="shared" si="15"/>
        <v>0</v>
      </c>
      <c r="P167" s="82" t="str">
        <f t="shared" si="16"/>
        <v/>
      </c>
      <c r="Q167" s="82" t="str">
        <f t="shared" si="17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3"/>
        <v/>
      </c>
      <c r="M168" s="17"/>
      <c r="N168" s="82" t="str">
        <f t="shared" si="14"/>
        <v/>
      </c>
      <c r="O168" s="82">
        <f t="shared" si="15"/>
        <v>0</v>
      </c>
      <c r="P168" s="82" t="str">
        <f t="shared" si="16"/>
        <v/>
      </c>
      <c r="Q168" s="82" t="str">
        <f t="shared" si="17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3"/>
        <v/>
      </c>
      <c r="M169" s="17"/>
      <c r="N169" s="82" t="str">
        <f t="shared" si="14"/>
        <v/>
      </c>
      <c r="O169" s="82">
        <f t="shared" si="15"/>
        <v>0</v>
      </c>
      <c r="P169" s="82" t="str">
        <f t="shared" si="16"/>
        <v/>
      </c>
      <c r="Q169" s="82" t="str">
        <f t="shared" si="17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3"/>
        <v/>
      </c>
      <c r="M170" s="17"/>
      <c r="N170" s="82" t="str">
        <f t="shared" si="14"/>
        <v/>
      </c>
      <c r="O170" s="82">
        <f t="shared" si="15"/>
        <v>0</v>
      </c>
      <c r="P170" s="82" t="str">
        <f t="shared" si="16"/>
        <v/>
      </c>
      <c r="Q170" s="82" t="str">
        <f t="shared" si="17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3"/>
        <v/>
      </c>
      <c r="M171" s="17"/>
      <c r="N171" s="82" t="str">
        <f t="shared" si="14"/>
        <v/>
      </c>
      <c r="O171" s="82">
        <f t="shared" si="15"/>
        <v>0</v>
      </c>
      <c r="P171" s="82" t="str">
        <f t="shared" si="16"/>
        <v/>
      </c>
      <c r="Q171" s="82" t="str">
        <f t="shared" si="17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3"/>
        <v/>
      </c>
      <c r="M172" s="17"/>
      <c r="N172" s="82" t="str">
        <f t="shared" si="14"/>
        <v/>
      </c>
      <c r="O172" s="82">
        <f t="shared" si="15"/>
        <v>0</v>
      </c>
      <c r="P172" s="82" t="str">
        <f t="shared" si="16"/>
        <v/>
      </c>
      <c r="Q172" s="82" t="str">
        <f t="shared" si="17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3"/>
        <v/>
      </c>
      <c r="M173" s="17"/>
      <c r="N173" s="82" t="str">
        <f t="shared" si="14"/>
        <v/>
      </c>
      <c r="O173" s="82">
        <f t="shared" si="15"/>
        <v>0</v>
      </c>
      <c r="P173" s="82" t="str">
        <f t="shared" si="16"/>
        <v/>
      </c>
      <c r="Q173" s="82" t="str">
        <f t="shared" si="17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3"/>
        <v/>
      </c>
      <c r="M174" s="17"/>
      <c r="N174" s="82" t="str">
        <f t="shared" si="14"/>
        <v/>
      </c>
      <c r="O174" s="82">
        <f t="shared" si="15"/>
        <v>0</v>
      </c>
      <c r="P174" s="82" t="str">
        <f t="shared" si="16"/>
        <v/>
      </c>
      <c r="Q174" s="82" t="str">
        <f t="shared" si="17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3"/>
        <v/>
      </c>
      <c r="M175" s="17"/>
      <c r="N175" s="82" t="str">
        <f t="shared" si="14"/>
        <v/>
      </c>
      <c r="O175" s="82">
        <f t="shared" si="15"/>
        <v>0</v>
      </c>
      <c r="P175" s="82" t="str">
        <f t="shared" si="16"/>
        <v/>
      </c>
      <c r="Q175" s="82" t="str">
        <f t="shared" si="17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3"/>
        <v/>
      </c>
      <c r="M176" s="17"/>
      <c r="N176" s="82" t="str">
        <f t="shared" si="14"/>
        <v/>
      </c>
      <c r="O176" s="82">
        <f t="shared" si="15"/>
        <v>0</v>
      </c>
      <c r="P176" s="82" t="str">
        <f t="shared" si="16"/>
        <v/>
      </c>
      <c r="Q176" s="82" t="str">
        <f t="shared" si="17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3"/>
        <v/>
      </c>
      <c r="M177" s="17"/>
      <c r="N177" s="82" t="str">
        <f t="shared" si="14"/>
        <v/>
      </c>
      <c r="O177" s="82">
        <f t="shared" si="15"/>
        <v>0</v>
      </c>
      <c r="P177" s="82" t="str">
        <f t="shared" si="16"/>
        <v/>
      </c>
      <c r="Q177" s="82" t="str">
        <f t="shared" si="17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3"/>
        <v/>
      </c>
      <c r="M178" s="17"/>
      <c r="N178" s="82" t="str">
        <f t="shared" si="14"/>
        <v/>
      </c>
      <c r="O178" s="82">
        <f t="shared" si="15"/>
        <v>0</v>
      </c>
      <c r="P178" s="82" t="str">
        <f t="shared" si="16"/>
        <v/>
      </c>
      <c r="Q178" s="82" t="str">
        <f t="shared" si="17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3"/>
        <v/>
      </c>
      <c r="M179" s="17"/>
      <c r="N179" s="82" t="str">
        <f t="shared" si="14"/>
        <v/>
      </c>
      <c r="O179" s="82">
        <f t="shared" si="15"/>
        <v>0</v>
      </c>
      <c r="P179" s="82" t="str">
        <f t="shared" si="16"/>
        <v/>
      </c>
      <c r="Q179" s="82" t="str">
        <f t="shared" si="17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3"/>
        <v/>
      </c>
      <c r="M180" s="17"/>
      <c r="N180" s="82" t="str">
        <f t="shared" si="14"/>
        <v/>
      </c>
      <c r="O180" s="82">
        <f t="shared" si="15"/>
        <v>0</v>
      </c>
      <c r="P180" s="82" t="str">
        <f t="shared" si="16"/>
        <v/>
      </c>
      <c r="Q180" s="82" t="str">
        <f t="shared" si="17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3"/>
        <v/>
      </c>
      <c r="M181" s="17"/>
      <c r="N181" s="82" t="str">
        <f t="shared" si="14"/>
        <v/>
      </c>
      <c r="O181" s="82">
        <f t="shared" si="15"/>
        <v>0</v>
      </c>
      <c r="P181" s="82" t="str">
        <f t="shared" si="16"/>
        <v/>
      </c>
      <c r="Q181" s="82" t="str">
        <f t="shared" si="17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3"/>
        <v/>
      </c>
      <c r="M182" s="17"/>
      <c r="N182" s="82" t="str">
        <f t="shared" si="14"/>
        <v/>
      </c>
      <c r="O182" s="82">
        <f t="shared" si="15"/>
        <v>0</v>
      </c>
      <c r="P182" s="82" t="str">
        <f t="shared" si="16"/>
        <v/>
      </c>
      <c r="Q182" s="82" t="str">
        <f t="shared" si="17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3"/>
        <v/>
      </c>
      <c r="M183" s="17"/>
      <c r="N183" s="82" t="str">
        <f t="shared" si="14"/>
        <v/>
      </c>
      <c r="O183" s="82">
        <f t="shared" si="15"/>
        <v>0</v>
      </c>
      <c r="P183" s="82" t="str">
        <f t="shared" si="16"/>
        <v/>
      </c>
      <c r="Q183" s="82" t="str">
        <f t="shared" si="17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3"/>
        <v/>
      </c>
      <c r="M184" s="17"/>
      <c r="N184" s="82" t="str">
        <f t="shared" si="14"/>
        <v/>
      </c>
      <c r="O184" s="82">
        <f t="shared" si="15"/>
        <v>0</v>
      </c>
      <c r="P184" s="82" t="str">
        <f t="shared" si="16"/>
        <v/>
      </c>
      <c r="Q184" s="82" t="str">
        <f t="shared" si="17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3"/>
        <v/>
      </c>
      <c r="M185" s="17"/>
      <c r="N185" s="82" t="str">
        <f t="shared" si="14"/>
        <v/>
      </c>
      <c r="O185" s="82">
        <f t="shared" si="15"/>
        <v>0</v>
      </c>
      <c r="P185" s="82" t="str">
        <f t="shared" si="16"/>
        <v/>
      </c>
      <c r="Q185" s="82" t="str">
        <f t="shared" si="17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3"/>
        <v/>
      </c>
      <c r="M186" s="17"/>
      <c r="N186" s="82" t="str">
        <f t="shared" si="14"/>
        <v/>
      </c>
      <c r="O186" s="82">
        <f t="shared" si="15"/>
        <v>0</v>
      </c>
      <c r="P186" s="82" t="str">
        <f t="shared" si="16"/>
        <v/>
      </c>
      <c r="Q186" s="82" t="str">
        <f t="shared" si="17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3"/>
        <v/>
      </c>
      <c r="M187" s="17"/>
      <c r="N187" s="82" t="str">
        <f t="shared" si="14"/>
        <v/>
      </c>
      <c r="O187" s="82">
        <f t="shared" si="15"/>
        <v>0</v>
      </c>
      <c r="P187" s="82" t="str">
        <f t="shared" si="16"/>
        <v/>
      </c>
      <c r="Q187" s="82" t="str">
        <f t="shared" si="17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3"/>
        <v/>
      </c>
      <c r="M188" s="17"/>
      <c r="N188" s="82" t="str">
        <f t="shared" si="14"/>
        <v/>
      </c>
      <c r="O188" s="82">
        <f t="shared" si="15"/>
        <v>0</v>
      </c>
      <c r="P188" s="82" t="str">
        <f t="shared" si="16"/>
        <v/>
      </c>
      <c r="Q188" s="82" t="str">
        <f t="shared" si="17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3"/>
        <v/>
      </c>
      <c r="M189" s="17"/>
      <c r="N189" s="82" t="str">
        <f t="shared" si="14"/>
        <v/>
      </c>
      <c r="O189" s="82">
        <f t="shared" si="15"/>
        <v>0</v>
      </c>
      <c r="P189" s="82" t="str">
        <f t="shared" si="16"/>
        <v/>
      </c>
      <c r="Q189" s="82" t="str">
        <f t="shared" si="17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3"/>
        <v/>
      </c>
      <c r="M190" s="17"/>
      <c r="N190" s="82" t="str">
        <f t="shared" si="14"/>
        <v/>
      </c>
      <c r="O190" s="82">
        <f t="shared" si="15"/>
        <v>0</v>
      </c>
      <c r="P190" s="82" t="str">
        <f t="shared" si="16"/>
        <v/>
      </c>
      <c r="Q190" s="82" t="str">
        <f t="shared" si="17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3"/>
        <v/>
      </c>
      <c r="M191" s="17"/>
      <c r="N191" s="82" t="str">
        <f t="shared" si="14"/>
        <v/>
      </c>
      <c r="O191" s="82">
        <f t="shared" si="15"/>
        <v>0</v>
      </c>
      <c r="P191" s="82" t="str">
        <f t="shared" si="16"/>
        <v/>
      </c>
      <c r="Q191" s="82" t="str">
        <f t="shared" si="17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3"/>
        <v/>
      </c>
      <c r="M192" s="17"/>
      <c r="N192" s="82" t="str">
        <f t="shared" si="14"/>
        <v/>
      </c>
      <c r="O192" s="82">
        <f t="shared" si="15"/>
        <v>0</v>
      </c>
      <c r="P192" s="82" t="str">
        <f t="shared" si="16"/>
        <v/>
      </c>
      <c r="Q192" s="82" t="str">
        <f t="shared" si="17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3"/>
        <v/>
      </c>
      <c r="M193" s="17"/>
      <c r="N193" s="82" t="str">
        <f t="shared" si="14"/>
        <v/>
      </c>
      <c r="O193" s="82">
        <f t="shared" si="15"/>
        <v>0</v>
      </c>
      <c r="P193" s="82" t="str">
        <f t="shared" si="16"/>
        <v/>
      </c>
      <c r="Q193" s="82" t="str">
        <f t="shared" si="17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3"/>
        <v/>
      </c>
      <c r="M194" s="17"/>
      <c r="N194" s="82" t="str">
        <f t="shared" si="14"/>
        <v/>
      </c>
      <c r="O194" s="82">
        <f t="shared" si="15"/>
        <v>0</v>
      </c>
      <c r="P194" s="82" t="str">
        <f t="shared" si="16"/>
        <v/>
      </c>
      <c r="Q194" s="82" t="str">
        <f t="shared" si="17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3"/>
        <v/>
      </c>
      <c r="M195" s="17"/>
      <c r="N195" s="82" t="str">
        <f t="shared" si="14"/>
        <v/>
      </c>
      <c r="O195" s="82">
        <f t="shared" si="15"/>
        <v>0</v>
      </c>
      <c r="P195" s="82" t="str">
        <f t="shared" si="16"/>
        <v/>
      </c>
      <c r="Q195" s="82" t="str">
        <f t="shared" si="17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3"/>
        <v/>
      </c>
      <c r="M196" s="17"/>
      <c r="N196" s="82" t="str">
        <f t="shared" si="14"/>
        <v/>
      </c>
      <c r="O196" s="82">
        <f t="shared" si="15"/>
        <v>0</v>
      </c>
      <c r="P196" s="82" t="str">
        <f t="shared" si="16"/>
        <v/>
      </c>
      <c r="Q196" s="82" t="str">
        <f t="shared" si="17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3"/>
        <v/>
      </c>
      <c r="M197" s="17"/>
      <c r="N197" s="82" t="str">
        <f t="shared" si="14"/>
        <v/>
      </c>
      <c r="O197" s="82">
        <f t="shared" si="15"/>
        <v>0</v>
      </c>
      <c r="P197" s="82" t="str">
        <f t="shared" si="16"/>
        <v/>
      </c>
      <c r="Q197" s="82" t="str">
        <f t="shared" si="17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3"/>
        <v/>
      </c>
      <c r="M198" s="17"/>
      <c r="N198" s="82" t="str">
        <f t="shared" si="14"/>
        <v/>
      </c>
      <c r="O198" s="82">
        <f t="shared" si="15"/>
        <v>0</v>
      </c>
      <c r="P198" s="82" t="str">
        <f t="shared" si="16"/>
        <v/>
      </c>
      <c r="Q198" s="82" t="str">
        <f t="shared" si="17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3"/>
        <v/>
      </c>
      <c r="M199" s="17"/>
      <c r="N199" s="82" t="str">
        <f t="shared" si="14"/>
        <v/>
      </c>
      <c r="O199" s="82">
        <f t="shared" si="15"/>
        <v>0</v>
      </c>
      <c r="P199" s="82" t="str">
        <f t="shared" si="16"/>
        <v/>
      </c>
      <c r="Q199" s="82" t="str">
        <f t="shared" si="17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3"/>
        <v/>
      </c>
      <c r="M200" s="17"/>
      <c r="N200" s="82" t="str">
        <f t="shared" si="14"/>
        <v/>
      </c>
      <c r="O200" s="82">
        <f t="shared" si="15"/>
        <v>0</v>
      </c>
      <c r="P200" s="82" t="str">
        <f t="shared" si="16"/>
        <v/>
      </c>
      <c r="Q200" s="82" t="str">
        <f t="shared" si="17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3"/>
        <v/>
      </c>
      <c r="M201" s="17"/>
      <c r="N201" s="82" t="str">
        <f t="shared" si="14"/>
        <v/>
      </c>
      <c r="O201" s="82">
        <f t="shared" si="15"/>
        <v>0</v>
      </c>
      <c r="P201" s="82" t="str">
        <f t="shared" si="16"/>
        <v/>
      </c>
      <c r="Q201" s="82" t="str">
        <f t="shared" si="17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3"/>
        <v/>
      </c>
      <c r="M202" s="17"/>
      <c r="N202" s="82" t="str">
        <f t="shared" si="14"/>
        <v/>
      </c>
      <c r="O202" s="82">
        <f t="shared" si="15"/>
        <v>0</v>
      </c>
      <c r="P202" s="82" t="str">
        <f t="shared" si="16"/>
        <v/>
      </c>
      <c r="Q202" s="82" t="str">
        <f t="shared" si="17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3"/>
        <v/>
      </c>
      <c r="M203" s="17"/>
      <c r="N203" s="82" t="str">
        <f t="shared" si="14"/>
        <v/>
      </c>
      <c r="O203" s="82">
        <f t="shared" si="15"/>
        <v>0</v>
      </c>
      <c r="P203" s="82" t="str">
        <f t="shared" si="16"/>
        <v/>
      </c>
      <c r="Q203" s="82" t="str">
        <f t="shared" si="17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3"/>
        <v/>
      </c>
      <c r="M204" s="17"/>
      <c r="N204" s="82" t="str">
        <f t="shared" si="14"/>
        <v/>
      </c>
      <c r="O204" s="82">
        <f t="shared" si="15"/>
        <v>0</v>
      </c>
      <c r="P204" s="82" t="str">
        <f t="shared" si="16"/>
        <v/>
      </c>
      <c r="Q204" s="82" t="str">
        <f t="shared" si="17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3"/>
        <v/>
      </c>
      <c r="M205" s="17"/>
      <c r="N205" s="82" t="str">
        <f t="shared" si="14"/>
        <v/>
      </c>
      <c r="O205" s="82">
        <f t="shared" si="15"/>
        <v>0</v>
      </c>
      <c r="P205" s="82" t="str">
        <f t="shared" si="16"/>
        <v/>
      </c>
      <c r="Q205" s="82" t="str">
        <f t="shared" si="17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3"/>
        <v/>
      </c>
      <c r="M206" s="17"/>
      <c r="N206" s="82" t="str">
        <f t="shared" si="14"/>
        <v/>
      </c>
      <c r="O206" s="82">
        <f t="shared" si="15"/>
        <v>0</v>
      </c>
      <c r="P206" s="82" t="str">
        <f t="shared" si="16"/>
        <v/>
      </c>
      <c r="Q206" s="82" t="str">
        <f t="shared" si="17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3"/>
        <v/>
      </c>
      <c r="M207" s="17"/>
      <c r="N207" s="82" t="str">
        <f t="shared" si="14"/>
        <v/>
      </c>
      <c r="O207" s="82">
        <f t="shared" si="15"/>
        <v>0</v>
      </c>
      <c r="P207" s="82" t="str">
        <f t="shared" si="16"/>
        <v/>
      </c>
      <c r="Q207" s="82" t="str">
        <f t="shared" si="17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8">IF(F208&amp;H208&amp;I208&amp;J208&amp;K208="","",F208+H208+I208-J208-K208)</f>
        <v/>
      </c>
      <c r="M208" s="17"/>
      <c r="N208" s="82" t="str">
        <f t="shared" ref="N208:N271" si="19">IF($G208="E",F208,"")</f>
        <v/>
      </c>
      <c r="O208" s="82">
        <f t="shared" si="15"/>
        <v>0</v>
      </c>
      <c r="P208" s="82" t="str">
        <f t="shared" si="16"/>
        <v/>
      </c>
      <c r="Q208" s="82" t="str">
        <f t="shared" si="17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8"/>
        <v/>
      </c>
      <c r="M209" s="17"/>
      <c r="N209" s="82" t="str">
        <f t="shared" si="19"/>
        <v/>
      </c>
      <c r="O209" s="82">
        <f t="shared" ref="O209:O272" si="20">IF($G209=0%,F209,"")</f>
        <v>0</v>
      </c>
      <c r="P209" s="82" t="str">
        <f t="shared" ref="P209:P272" si="21">IF(OR($G209=8%,$G209=11%),$H209/$G209,"")</f>
        <v/>
      </c>
      <c r="Q209" s="82" t="str">
        <f t="shared" ref="Q209:Q272" si="22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8"/>
        <v/>
      </c>
      <c r="M210" s="17"/>
      <c r="N210" s="82" t="str">
        <f t="shared" si="19"/>
        <v/>
      </c>
      <c r="O210" s="82">
        <f t="shared" si="20"/>
        <v>0</v>
      </c>
      <c r="P210" s="82" t="str">
        <f t="shared" si="21"/>
        <v/>
      </c>
      <c r="Q210" s="82" t="str">
        <f t="shared" si="22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8"/>
        <v/>
      </c>
      <c r="M211" s="17"/>
      <c r="N211" s="82" t="str">
        <f t="shared" si="19"/>
        <v/>
      </c>
      <c r="O211" s="82">
        <f t="shared" si="20"/>
        <v>0</v>
      </c>
      <c r="P211" s="82" t="str">
        <f t="shared" si="21"/>
        <v/>
      </c>
      <c r="Q211" s="82" t="str">
        <f t="shared" si="22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8"/>
        <v/>
      </c>
      <c r="M212" s="17"/>
      <c r="N212" s="82" t="str">
        <f t="shared" si="19"/>
        <v/>
      </c>
      <c r="O212" s="82">
        <f t="shared" si="20"/>
        <v>0</v>
      </c>
      <c r="P212" s="82" t="str">
        <f t="shared" si="21"/>
        <v/>
      </c>
      <c r="Q212" s="82" t="str">
        <f t="shared" si="22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8"/>
        <v/>
      </c>
      <c r="M213" s="17"/>
      <c r="N213" s="82" t="str">
        <f t="shared" si="19"/>
        <v/>
      </c>
      <c r="O213" s="82">
        <f t="shared" si="20"/>
        <v>0</v>
      </c>
      <c r="P213" s="82" t="str">
        <f t="shared" si="21"/>
        <v/>
      </c>
      <c r="Q213" s="82" t="str">
        <f t="shared" si="22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8"/>
        <v/>
      </c>
      <c r="M214" s="17"/>
      <c r="N214" s="82" t="str">
        <f t="shared" si="19"/>
        <v/>
      </c>
      <c r="O214" s="82">
        <f t="shared" si="20"/>
        <v>0</v>
      </c>
      <c r="P214" s="82" t="str">
        <f t="shared" si="21"/>
        <v/>
      </c>
      <c r="Q214" s="82" t="str">
        <f t="shared" si="22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8"/>
        <v/>
      </c>
      <c r="M215" s="17"/>
      <c r="N215" s="82" t="str">
        <f t="shared" si="19"/>
        <v/>
      </c>
      <c r="O215" s="82">
        <f t="shared" si="20"/>
        <v>0</v>
      </c>
      <c r="P215" s="82" t="str">
        <f t="shared" si="21"/>
        <v/>
      </c>
      <c r="Q215" s="82" t="str">
        <f t="shared" si="22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8"/>
        <v/>
      </c>
      <c r="M216" s="17"/>
      <c r="N216" s="82" t="str">
        <f t="shared" si="19"/>
        <v/>
      </c>
      <c r="O216" s="82">
        <f t="shared" si="20"/>
        <v>0</v>
      </c>
      <c r="P216" s="82" t="str">
        <f t="shared" si="21"/>
        <v/>
      </c>
      <c r="Q216" s="82" t="str">
        <f t="shared" si="22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8"/>
        <v/>
      </c>
      <c r="M217" s="17"/>
      <c r="N217" s="82" t="str">
        <f t="shared" si="19"/>
        <v/>
      </c>
      <c r="O217" s="82">
        <f t="shared" si="20"/>
        <v>0</v>
      </c>
      <c r="P217" s="82" t="str">
        <f t="shared" si="21"/>
        <v/>
      </c>
      <c r="Q217" s="82" t="str">
        <f t="shared" si="22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8"/>
        <v/>
      </c>
      <c r="M218" s="17"/>
      <c r="N218" s="82" t="str">
        <f t="shared" si="19"/>
        <v/>
      </c>
      <c r="O218" s="82">
        <f t="shared" si="20"/>
        <v>0</v>
      </c>
      <c r="P218" s="82" t="str">
        <f t="shared" si="21"/>
        <v/>
      </c>
      <c r="Q218" s="82" t="str">
        <f t="shared" si="22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8"/>
        <v/>
      </c>
      <c r="M219" s="17"/>
      <c r="N219" s="82" t="str">
        <f t="shared" si="19"/>
        <v/>
      </c>
      <c r="O219" s="82">
        <f t="shared" si="20"/>
        <v>0</v>
      </c>
      <c r="P219" s="82" t="str">
        <f t="shared" si="21"/>
        <v/>
      </c>
      <c r="Q219" s="82" t="str">
        <f t="shared" si="22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8"/>
        <v/>
      </c>
      <c r="M220" s="17"/>
      <c r="N220" s="82" t="str">
        <f t="shared" si="19"/>
        <v/>
      </c>
      <c r="O220" s="82">
        <f t="shared" si="20"/>
        <v>0</v>
      </c>
      <c r="P220" s="82" t="str">
        <f t="shared" si="21"/>
        <v/>
      </c>
      <c r="Q220" s="82" t="str">
        <f t="shared" si="22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8"/>
        <v/>
      </c>
      <c r="M221" s="17"/>
      <c r="N221" s="82" t="str">
        <f t="shared" si="19"/>
        <v/>
      </c>
      <c r="O221" s="82">
        <f t="shared" si="20"/>
        <v>0</v>
      </c>
      <c r="P221" s="82" t="str">
        <f t="shared" si="21"/>
        <v/>
      </c>
      <c r="Q221" s="82" t="str">
        <f t="shared" si="22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8"/>
        <v/>
      </c>
      <c r="M222" s="17"/>
      <c r="N222" s="82" t="str">
        <f t="shared" si="19"/>
        <v/>
      </c>
      <c r="O222" s="82">
        <f t="shared" si="20"/>
        <v>0</v>
      </c>
      <c r="P222" s="82" t="str">
        <f t="shared" si="21"/>
        <v/>
      </c>
      <c r="Q222" s="82" t="str">
        <f t="shared" si="22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8"/>
        <v/>
      </c>
      <c r="M223" s="17"/>
      <c r="N223" s="82" t="str">
        <f t="shared" si="19"/>
        <v/>
      </c>
      <c r="O223" s="82">
        <f t="shared" si="20"/>
        <v>0</v>
      </c>
      <c r="P223" s="82" t="str">
        <f t="shared" si="21"/>
        <v/>
      </c>
      <c r="Q223" s="82" t="str">
        <f t="shared" si="22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8"/>
        <v/>
      </c>
      <c r="M224" s="17"/>
      <c r="N224" s="82" t="str">
        <f t="shared" si="19"/>
        <v/>
      </c>
      <c r="O224" s="82">
        <f t="shared" si="20"/>
        <v>0</v>
      </c>
      <c r="P224" s="82" t="str">
        <f t="shared" si="21"/>
        <v/>
      </c>
      <c r="Q224" s="82" t="str">
        <f t="shared" si="22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8"/>
        <v/>
      </c>
      <c r="M225" s="17"/>
      <c r="N225" s="82" t="str">
        <f t="shared" si="19"/>
        <v/>
      </c>
      <c r="O225" s="82">
        <f t="shared" si="20"/>
        <v>0</v>
      </c>
      <c r="P225" s="82" t="str">
        <f t="shared" si="21"/>
        <v/>
      </c>
      <c r="Q225" s="82" t="str">
        <f t="shared" si="22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8"/>
        <v/>
      </c>
      <c r="M226" s="17"/>
      <c r="N226" s="82" t="str">
        <f t="shared" si="19"/>
        <v/>
      </c>
      <c r="O226" s="82">
        <f t="shared" si="20"/>
        <v>0</v>
      </c>
      <c r="P226" s="82" t="str">
        <f t="shared" si="21"/>
        <v/>
      </c>
      <c r="Q226" s="82" t="str">
        <f t="shared" si="22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8"/>
        <v/>
      </c>
      <c r="M227" s="17"/>
      <c r="N227" s="82" t="str">
        <f t="shared" si="19"/>
        <v/>
      </c>
      <c r="O227" s="82">
        <f t="shared" si="20"/>
        <v>0</v>
      </c>
      <c r="P227" s="82" t="str">
        <f t="shared" si="21"/>
        <v/>
      </c>
      <c r="Q227" s="82" t="str">
        <f t="shared" si="22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8"/>
        <v/>
      </c>
      <c r="M228" s="17"/>
      <c r="N228" s="82" t="str">
        <f t="shared" si="19"/>
        <v/>
      </c>
      <c r="O228" s="82">
        <f t="shared" si="20"/>
        <v>0</v>
      </c>
      <c r="P228" s="82" t="str">
        <f t="shared" si="21"/>
        <v/>
      </c>
      <c r="Q228" s="82" t="str">
        <f t="shared" si="22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8"/>
        <v/>
      </c>
      <c r="M229" s="17"/>
      <c r="N229" s="82" t="str">
        <f t="shared" si="19"/>
        <v/>
      </c>
      <c r="O229" s="82">
        <f t="shared" si="20"/>
        <v>0</v>
      </c>
      <c r="P229" s="82" t="str">
        <f t="shared" si="21"/>
        <v/>
      </c>
      <c r="Q229" s="82" t="str">
        <f t="shared" si="22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8"/>
        <v/>
      </c>
      <c r="M230" s="17"/>
      <c r="N230" s="82" t="str">
        <f t="shared" si="19"/>
        <v/>
      </c>
      <c r="O230" s="82">
        <f t="shared" si="20"/>
        <v>0</v>
      </c>
      <c r="P230" s="82" t="str">
        <f t="shared" si="21"/>
        <v/>
      </c>
      <c r="Q230" s="82" t="str">
        <f t="shared" si="22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8"/>
        <v/>
      </c>
      <c r="M231" s="17"/>
      <c r="N231" s="82" t="str">
        <f t="shared" si="19"/>
        <v/>
      </c>
      <c r="O231" s="82">
        <f t="shared" si="20"/>
        <v>0</v>
      </c>
      <c r="P231" s="82" t="str">
        <f t="shared" si="21"/>
        <v/>
      </c>
      <c r="Q231" s="82" t="str">
        <f t="shared" si="22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8"/>
        <v/>
      </c>
      <c r="M232" s="17"/>
      <c r="N232" s="82" t="str">
        <f t="shared" si="19"/>
        <v/>
      </c>
      <c r="O232" s="82">
        <f t="shared" si="20"/>
        <v>0</v>
      </c>
      <c r="P232" s="82" t="str">
        <f t="shared" si="21"/>
        <v/>
      </c>
      <c r="Q232" s="82" t="str">
        <f t="shared" si="22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8"/>
        <v/>
      </c>
      <c r="M233" s="17"/>
      <c r="N233" s="82" t="str">
        <f t="shared" si="19"/>
        <v/>
      </c>
      <c r="O233" s="82">
        <f t="shared" si="20"/>
        <v>0</v>
      </c>
      <c r="P233" s="82" t="str">
        <f t="shared" si="21"/>
        <v/>
      </c>
      <c r="Q233" s="82" t="str">
        <f t="shared" si="22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8"/>
        <v/>
      </c>
      <c r="M234" s="17"/>
      <c r="N234" s="82" t="str">
        <f t="shared" si="19"/>
        <v/>
      </c>
      <c r="O234" s="82">
        <f t="shared" si="20"/>
        <v>0</v>
      </c>
      <c r="P234" s="82" t="str">
        <f t="shared" si="21"/>
        <v/>
      </c>
      <c r="Q234" s="82" t="str">
        <f t="shared" si="22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8"/>
        <v/>
      </c>
      <c r="M235" s="17"/>
      <c r="N235" s="82" t="str">
        <f t="shared" si="19"/>
        <v/>
      </c>
      <c r="O235" s="82">
        <f t="shared" si="20"/>
        <v>0</v>
      </c>
      <c r="P235" s="82" t="str">
        <f t="shared" si="21"/>
        <v/>
      </c>
      <c r="Q235" s="82" t="str">
        <f t="shared" si="22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8"/>
        <v/>
      </c>
      <c r="M236" s="17"/>
      <c r="N236" s="82" t="str">
        <f t="shared" si="19"/>
        <v/>
      </c>
      <c r="O236" s="82">
        <f t="shared" si="20"/>
        <v>0</v>
      </c>
      <c r="P236" s="82" t="str">
        <f t="shared" si="21"/>
        <v/>
      </c>
      <c r="Q236" s="82" t="str">
        <f t="shared" si="22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8"/>
        <v/>
      </c>
      <c r="M237" s="17"/>
      <c r="N237" s="82" t="str">
        <f t="shared" si="19"/>
        <v/>
      </c>
      <c r="O237" s="82">
        <f t="shared" si="20"/>
        <v>0</v>
      </c>
      <c r="P237" s="82" t="str">
        <f t="shared" si="21"/>
        <v/>
      </c>
      <c r="Q237" s="82" t="str">
        <f t="shared" si="22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8"/>
        <v/>
      </c>
      <c r="M238" s="17"/>
      <c r="N238" s="82" t="str">
        <f t="shared" si="19"/>
        <v/>
      </c>
      <c r="O238" s="82">
        <f t="shared" si="20"/>
        <v>0</v>
      </c>
      <c r="P238" s="82" t="str">
        <f t="shared" si="21"/>
        <v/>
      </c>
      <c r="Q238" s="82" t="str">
        <f t="shared" si="22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8"/>
        <v/>
      </c>
      <c r="M239" s="17"/>
      <c r="N239" s="82" t="str">
        <f t="shared" si="19"/>
        <v/>
      </c>
      <c r="O239" s="82">
        <f t="shared" si="20"/>
        <v>0</v>
      </c>
      <c r="P239" s="82" t="str">
        <f t="shared" si="21"/>
        <v/>
      </c>
      <c r="Q239" s="82" t="str">
        <f t="shared" si="22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8"/>
        <v/>
      </c>
      <c r="M240" s="17"/>
      <c r="N240" s="82" t="str">
        <f t="shared" si="19"/>
        <v/>
      </c>
      <c r="O240" s="82">
        <f t="shared" si="20"/>
        <v>0</v>
      </c>
      <c r="P240" s="82" t="str">
        <f t="shared" si="21"/>
        <v/>
      </c>
      <c r="Q240" s="82" t="str">
        <f t="shared" si="22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8"/>
        <v/>
      </c>
      <c r="M241" s="17"/>
      <c r="N241" s="82" t="str">
        <f t="shared" si="19"/>
        <v/>
      </c>
      <c r="O241" s="82">
        <f t="shared" si="20"/>
        <v>0</v>
      </c>
      <c r="P241" s="82" t="str">
        <f t="shared" si="21"/>
        <v/>
      </c>
      <c r="Q241" s="82" t="str">
        <f t="shared" si="22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8"/>
        <v/>
      </c>
      <c r="M242" s="17"/>
      <c r="N242" s="82" t="str">
        <f t="shared" si="19"/>
        <v/>
      </c>
      <c r="O242" s="82">
        <f t="shared" si="20"/>
        <v>0</v>
      </c>
      <c r="P242" s="82" t="str">
        <f t="shared" si="21"/>
        <v/>
      </c>
      <c r="Q242" s="82" t="str">
        <f t="shared" si="22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8"/>
        <v/>
      </c>
      <c r="M243" s="17"/>
      <c r="N243" s="82" t="str">
        <f t="shared" si="19"/>
        <v/>
      </c>
      <c r="O243" s="82">
        <f t="shared" si="20"/>
        <v>0</v>
      </c>
      <c r="P243" s="82" t="str">
        <f t="shared" si="21"/>
        <v/>
      </c>
      <c r="Q243" s="82" t="str">
        <f t="shared" si="22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8"/>
        <v/>
      </c>
      <c r="M244" s="17"/>
      <c r="N244" s="82" t="str">
        <f t="shared" si="19"/>
        <v/>
      </c>
      <c r="O244" s="82">
        <f t="shared" si="20"/>
        <v>0</v>
      </c>
      <c r="P244" s="82" t="str">
        <f t="shared" si="21"/>
        <v/>
      </c>
      <c r="Q244" s="82" t="str">
        <f t="shared" si="22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8"/>
        <v/>
      </c>
      <c r="M245" s="17"/>
      <c r="N245" s="82" t="str">
        <f t="shared" si="19"/>
        <v/>
      </c>
      <c r="O245" s="82">
        <f t="shared" si="20"/>
        <v>0</v>
      </c>
      <c r="P245" s="82" t="str">
        <f t="shared" si="21"/>
        <v/>
      </c>
      <c r="Q245" s="82" t="str">
        <f t="shared" si="22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8"/>
        <v/>
      </c>
      <c r="M246" s="17"/>
      <c r="N246" s="82" t="str">
        <f t="shared" si="19"/>
        <v/>
      </c>
      <c r="O246" s="82">
        <f t="shared" si="20"/>
        <v>0</v>
      </c>
      <c r="P246" s="82" t="str">
        <f t="shared" si="21"/>
        <v/>
      </c>
      <c r="Q246" s="82" t="str">
        <f t="shared" si="22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8"/>
        <v/>
      </c>
      <c r="M247" s="17"/>
      <c r="N247" s="82" t="str">
        <f t="shared" si="19"/>
        <v/>
      </c>
      <c r="O247" s="82">
        <f t="shared" si="20"/>
        <v>0</v>
      </c>
      <c r="P247" s="82" t="str">
        <f t="shared" si="21"/>
        <v/>
      </c>
      <c r="Q247" s="82" t="str">
        <f t="shared" si="22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8"/>
        <v/>
      </c>
      <c r="M248" s="17"/>
      <c r="N248" s="82" t="str">
        <f t="shared" si="19"/>
        <v/>
      </c>
      <c r="O248" s="82">
        <f t="shared" si="20"/>
        <v>0</v>
      </c>
      <c r="P248" s="82" t="str">
        <f t="shared" si="21"/>
        <v/>
      </c>
      <c r="Q248" s="82" t="str">
        <f t="shared" si="22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8"/>
        <v/>
      </c>
      <c r="M249" s="17"/>
      <c r="N249" s="82" t="str">
        <f t="shared" si="19"/>
        <v/>
      </c>
      <c r="O249" s="82">
        <f t="shared" si="20"/>
        <v>0</v>
      </c>
      <c r="P249" s="82" t="str">
        <f t="shared" si="21"/>
        <v/>
      </c>
      <c r="Q249" s="82" t="str">
        <f t="shared" si="22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8"/>
        <v/>
      </c>
      <c r="M250" s="17"/>
      <c r="N250" s="82" t="str">
        <f t="shared" si="19"/>
        <v/>
      </c>
      <c r="O250" s="82">
        <f t="shared" si="20"/>
        <v>0</v>
      </c>
      <c r="P250" s="82" t="str">
        <f t="shared" si="21"/>
        <v/>
      </c>
      <c r="Q250" s="82" t="str">
        <f t="shared" si="22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8"/>
        <v/>
      </c>
      <c r="M251" s="17"/>
      <c r="N251" s="82" t="str">
        <f t="shared" si="19"/>
        <v/>
      </c>
      <c r="O251" s="82">
        <f t="shared" si="20"/>
        <v>0</v>
      </c>
      <c r="P251" s="82" t="str">
        <f t="shared" si="21"/>
        <v/>
      </c>
      <c r="Q251" s="82" t="str">
        <f t="shared" si="22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8"/>
        <v/>
      </c>
      <c r="M252" s="17"/>
      <c r="N252" s="82" t="str">
        <f t="shared" si="19"/>
        <v/>
      </c>
      <c r="O252" s="82">
        <f t="shared" si="20"/>
        <v>0</v>
      </c>
      <c r="P252" s="82" t="str">
        <f t="shared" si="21"/>
        <v/>
      </c>
      <c r="Q252" s="82" t="str">
        <f t="shared" si="22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8"/>
        <v/>
      </c>
      <c r="M253" s="17"/>
      <c r="N253" s="82" t="str">
        <f t="shared" si="19"/>
        <v/>
      </c>
      <c r="O253" s="82">
        <f t="shared" si="20"/>
        <v>0</v>
      </c>
      <c r="P253" s="82" t="str">
        <f t="shared" si="21"/>
        <v/>
      </c>
      <c r="Q253" s="82" t="str">
        <f t="shared" si="22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8"/>
        <v/>
      </c>
      <c r="M254" s="17"/>
      <c r="N254" s="82" t="str">
        <f t="shared" si="19"/>
        <v/>
      </c>
      <c r="O254" s="82">
        <f t="shared" si="20"/>
        <v>0</v>
      </c>
      <c r="P254" s="82" t="str">
        <f t="shared" si="21"/>
        <v/>
      </c>
      <c r="Q254" s="82" t="str">
        <f t="shared" si="22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8"/>
        <v/>
      </c>
      <c r="M255" s="17"/>
      <c r="N255" s="82" t="str">
        <f t="shared" si="19"/>
        <v/>
      </c>
      <c r="O255" s="82">
        <f t="shared" si="20"/>
        <v>0</v>
      </c>
      <c r="P255" s="82" t="str">
        <f t="shared" si="21"/>
        <v/>
      </c>
      <c r="Q255" s="82" t="str">
        <f t="shared" si="22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8"/>
        <v/>
      </c>
      <c r="M256" s="17"/>
      <c r="N256" s="82" t="str">
        <f t="shared" si="19"/>
        <v/>
      </c>
      <c r="O256" s="82">
        <f t="shared" si="20"/>
        <v>0</v>
      </c>
      <c r="P256" s="82" t="str">
        <f t="shared" si="21"/>
        <v/>
      </c>
      <c r="Q256" s="82" t="str">
        <f t="shared" si="22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8"/>
        <v/>
      </c>
      <c r="M257" s="17"/>
      <c r="N257" s="82" t="str">
        <f t="shared" si="19"/>
        <v/>
      </c>
      <c r="O257" s="82">
        <f t="shared" si="20"/>
        <v>0</v>
      </c>
      <c r="P257" s="82" t="str">
        <f t="shared" si="21"/>
        <v/>
      </c>
      <c r="Q257" s="82" t="str">
        <f t="shared" si="22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8"/>
        <v/>
      </c>
      <c r="M258" s="17"/>
      <c r="N258" s="82" t="str">
        <f t="shared" si="19"/>
        <v/>
      </c>
      <c r="O258" s="82">
        <f t="shared" si="20"/>
        <v>0</v>
      </c>
      <c r="P258" s="82" t="str">
        <f t="shared" si="21"/>
        <v/>
      </c>
      <c r="Q258" s="82" t="str">
        <f t="shared" si="22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8"/>
        <v/>
      </c>
      <c r="M259" s="17"/>
      <c r="N259" s="82" t="str">
        <f t="shared" si="19"/>
        <v/>
      </c>
      <c r="O259" s="82">
        <f t="shared" si="20"/>
        <v>0</v>
      </c>
      <c r="P259" s="82" t="str">
        <f t="shared" si="21"/>
        <v/>
      </c>
      <c r="Q259" s="82" t="str">
        <f t="shared" si="22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8"/>
        <v/>
      </c>
      <c r="M260" s="17"/>
      <c r="N260" s="82" t="str">
        <f t="shared" si="19"/>
        <v/>
      </c>
      <c r="O260" s="82">
        <f t="shared" si="20"/>
        <v>0</v>
      </c>
      <c r="P260" s="82" t="str">
        <f t="shared" si="21"/>
        <v/>
      </c>
      <c r="Q260" s="82" t="str">
        <f t="shared" si="22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8"/>
        <v/>
      </c>
      <c r="M261" s="17"/>
      <c r="N261" s="82" t="str">
        <f t="shared" si="19"/>
        <v/>
      </c>
      <c r="O261" s="82">
        <f t="shared" si="20"/>
        <v>0</v>
      </c>
      <c r="P261" s="82" t="str">
        <f t="shared" si="21"/>
        <v/>
      </c>
      <c r="Q261" s="82" t="str">
        <f t="shared" si="22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8"/>
        <v/>
      </c>
      <c r="M262" s="17"/>
      <c r="N262" s="82" t="str">
        <f t="shared" si="19"/>
        <v/>
      </c>
      <c r="O262" s="82">
        <f t="shared" si="20"/>
        <v>0</v>
      </c>
      <c r="P262" s="82" t="str">
        <f t="shared" si="21"/>
        <v/>
      </c>
      <c r="Q262" s="82" t="str">
        <f t="shared" si="22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8"/>
        <v/>
      </c>
      <c r="M263" s="17"/>
      <c r="N263" s="82" t="str">
        <f t="shared" si="19"/>
        <v/>
      </c>
      <c r="O263" s="82">
        <f t="shared" si="20"/>
        <v>0</v>
      </c>
      <c r="P263" s="82" t="str">
        <f t="shared" si="21"/>
        <v/>
      </c>
      <c r="Q263" s="82" t="str">
        <f t="shared" si="22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8"/>
        <v/>
      </c>
      <c r="M264" s="17"/>
      <c r="N264" s="82" t="str">
        <f t="shared" si="19"/>
        <v/>
      </c>
      <c r="O264" s="82">
        <f t="shared" si="20"/>
        <v>0</v>
      </c>
      <c r="P264" s="82" t="str">
        <f t="shared" si="21"/>
        <v/>
      </c>
      <c r="Q264" s="82" t="str">
        <f t="shared" si="22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8"/>
        <v/>
      </c>
      <c r="M265" s="17"/>
      <c r="N265" s="82" t="str">
        <f t="shared" si="19"/>
        <v/>
      </c>
      <c r="O265" s="82">
        <f t="shared" si="20"/>
        <v>0</v>
      </c>
      <c r="P265" s="82" t="str">
        <f t="shared" si="21"/>
        <v/>
      </c>
      <c r="Q265" s="82" t="str">
        <f t="shared" si="22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8"/>
        <v/>
      </c>
      <c r="M266" s="17"/>
      <c r="N266" s="82" t="str">
        <f t="shared" si="19"/>
        <v/>
      </c>
      <c r="O266" s="82">
        <f t="shared" si="20"/>
        <v>0</v>
      </c>
      <c r="P266" s="82" t="str">
        <f t="shared" si="21"/>
        <v/>
      </c>
      <c r="Q266" s="82" t="str">
        <f t="shared" si="22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8"/>
        <v/>
      </c>
      <c r="M267" s="17"/>
      <c r="N267" s="82" t="str">
        <f t="shared" si="19"/>
        <v/>
      </c>
      <c r="O267" s="82">
        <f t="shared" si="20"/>
        <v>0</v>
      </c>
      <c r="P267" s="82" t="str">
        <f t="shared" si="21"/>
        <v/>
      </c>
      <c r="Q267" s="82" t="str">
        <f t="shared" si="22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8"/>
        <v/>
      </c>
      <c r="M268" s="17"/>
      <c r="N268" s="82" t="str">
        <f t="shared" si="19"/>
        <v/>
      </c>
      <c r="O268" s="82">
        <f t="shared" si="20"/>
        <v>0</v>
      </c>
      <c r="P268" s="82" t="str">
        <f t="shared" si="21"/>
        <v/>
      </c>
      <c r="Q268" s="82" t="str">
        <f t="shared" si="22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8"/>
        <v/>
      </c>
      <c r="M269" s="17"/>
      <c r="N269" s="82" t="str">
        <f t="shared" si="19"/>
        <v/>
      </c>
      <c r="O269" s="82">
        <f t="shared" si="20"/>
        <v>0</v>
      </c>
      <c r="P269" s="82" t="str">
        <f t="shared" si="21"/>
        <v/>
      </c>
      <c r="Q269" s="82" t="str">
        <f t="shared" si="22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8"/>
        <v/>
      </c>
      <c r="M270" s="17"/>
      <c r="N270" s="82" t="str">
        <f t="shared" si="19"/>
        <v/>
      </c>
      <c r="O270" s="82">
        <f t="shared" si="20"/>
        <v>0</v>
      </c>
      <c r="P270" s="82" t="str">
        <f t="shared" si="21"/>
        <v/>
      </c>
      <c r="Q270" s="82" t="str">
        <f t="shared" si="22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8"/>
        <v/>
      </c>
      <c r="M271" s="17"/>
      <c r="N271" s="82" t="str">
        <f t="shared" si="19"/>
        <v/>
      </c>
      <c r="O271" s="82">
        <f t="shared" si="20"/>
        <v>0</v>
      </c>
      <c r="P271" s="82" t="str">
        <f t="shared" si="21"/>
        <v/>
      </c>
      <c r="Q271" s="82" t="str">
        <f t="shared" si="22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3">IF(F272&amp;H272&amp;I272&amp;J272&amp;K272="","",F272+H272+I272-J272-K272)</f>
        <v/>
      </c>
      <c r="M272" s="17"/>
      <c r="N272" s="82" t="str">
        <f t="shared" ref="N272:N335" si="24">IF($G272="E",F272,"")</f>
        <v/>
      </c>
      <c r="O272" s="82">
        <f t="shared" si="20"/>
        <v>0</v>
      </c>
      <c r="P272" s="82" t="str">
        <f t="shared" si="21"/>
        <v/>
      </c>
      <c r="Q272" s="82" t="str">
        <f t="shared" si="22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3"/>
        <v/>
      </c>
      <c r="M273" s="17"/>
      <c r="N273" s="82" t="str">
        <f t="shared" si="24"/>
        <v/>
      </c>
      <c r="O273" s="82">
        <f t="shared" ref="O273:O336" si="25">IF($G273=0%,F273,"")</f>
        <v>0</v>
      </c>
      <c r="P273" s="82" t="str">
        <f t="shared" ref="P273:P336" si="26">IF(OR($G273=8%,$G273=11%),$H273/$G273,"")</f>
        <v/>
      </c>
      <c r="Q273" s="82" t="str">
        <f t="shared" ref="Q273:Q336" si="27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3"/>
        <v/>
      </c>
      <c r="M274" s="17"/>
      <c r="N274" s="82" t="str">
        <f t="shared" si="24"/>
        <v/>
      </c>
      <c r="O274" s="82">
        <f t="shared" si="25"/>
        <v>0</v>
      </c>
      <c r="P274" s="82" t="str">
        <f t="shared" si="26"/>
        <v/>
      </c>
      <c r="Q274" s="82" t="str">
        <f t="shared" si="27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3"/>
        <v/>
      </c>
      <c r="M275" s="17"/>
      <c r="N275" s="82" t="str">
        <f t="shared" si="24"/>
        <v/>
      </c>
      <c r="O275" s="82">
        <f t="shared" si="25"/>
        <v>0</v>
      </c>
      <c r="P275" s="82" t="str">
        <f t="shared" si="26"/>
        <v/>
      </c>
      <c r="Q275" s="82" t="str">
        <f t="shared" si="27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3"/>
        <v/>
      </c>
      <c r="M276" s="17"/>
      <c r="N276" s="82" t="str">
        <f t="shared" si="24"/>
        <v/>
      </c>
      <c r="O276" s="82">
        <f t="shared" si="25"/>
        <v>0</v>
      </c>
      <c r="P276" s="82" t="str">
        <f t="shared" si="26"/>
        <v/>
      </c>
      <c r="Q276" s="82" t="str">
        <f t="shared" si="27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3"/>
        <v/>
      </c>
      <c r="M277" s="17"/>
      <c r="N277" s="82" t="str">
        <f t="shared" si="24"/>
        <v/>
      </c>
      <c r="O277" s="82">
        <f t="shared" si="25"/>
        <v>0</v>
      </c>
      <c r="P277" s="82" t="str">
        <f t="shared" si="26"/>
        <v/>
      </c>
      <c r="Q277" s="82" t="str">
        <f t="shared" si="27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3"/>
        <v/>
      </c>
      <c r="M278" s="17"/>
      <c r="N278" s="82" t="str">
        <f t="shared" si="24"/>
        <v/>
      </c>
      <c r="O278" s="82">
        <f t="shared" si="25"/>
        <v>0</v>
      </c>
      <c r="P278" s="82" t="str">
        <f t="shared" si="26"/>
        <v/>
      </c>
      <c r="Q278" s="82" t="str">
        <f t="shared" si="27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3"/>
        <v/>
      </c>
      <c r="M279" s="17"/>
      <c r="N279" s="82" t="str">
        <f t="shared" si="24"/>
        <v/>
      </c>
      <c r="O279" s="82">
        <f t="shared" si="25"/>
        <v>0</v>
      </c>
      <c r="P279" s="82" t="str">
        <f t="shared" si="26"/>
        <v/>
      </c>
      <c r="Q279" s="82" t="str">
        <f t="shared" si="27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3"/>
        <v/>
      </c>
      <c r="M280" s="17"/>
      <c r="N280" s="82" t="str">
        <f t="shared" si="24"/>
        <v/>
      </c>
      <c r="O280" s="82">
        <f t="shared" si="25"/>
        <v>0</v>
      </c>
      <c r="P280" s="82" t="str">
        <f t="shared" si="26"/>
        <v/>
      </c>
      <c r="Q280" s="82" t="str">
        <f t="shared" si="27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3"/>
        <v/>
      </c>
      <c r="M281" s="17"/>
      <c r="N281" s="82" t="str">
        <f t="shared" si="24"/>
        <v/>
      </c>
      <c r="O281" s="82">
        <f t="shared" si="25"/>
        <v>0</v>
      </c>
      <c r="P281" s="82" t="str">
        <f t="shared" si="26"/>
        <v/>
      </c>
      <c r="Q281" s="82" t="str">
        <f t="shared" si="27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3"/>
        <v/>
      </c>
      <c r="M282" s="17"/>
      <c r="N282" s="82" t="str">
        <f t="shared" si="24"/>
        <v/>
      </c>
      <c r="O282" s="82">
        <f t="shared" si="25"/>
        <v>0</v>
      </c>
      <c r="P282" s="82" t="str">
        <f t="shared" si="26"/>
        <v/>
      </c>
      <c r="Q282" s="82" t="str">
        <f t="shared" si="27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3"/>
        <v/>
      </c>
      <c r="M283" s="17"/>
      <c r="N283" s="82" t="str">
        <f t="shared" si="24"/>
        <v/>
      </c>
      <c r="O283" s="82">
        <f t="shared" si="25"/>
        <v>0</v>
      </c>
      <c r="P283" s="82" t="str">
        <f t="shared" si="26"/>
        <v/>
      </c>
      <c r="Q283" s="82" t="str">
        <f t="shared" si="27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3"/>
        <v/>
      </c>
      <c r="M284" s="17"/>
      <c r="N284" s="82" t="str">
        <f t="shared" si="24"/>
        <v/>
      </c>
      <c r="O284" s="82">
        <f t="shared" si="25"/>
        <v>0</v>
      </c>
      <c r="P284" s="82" t="str">
        <f t="shared" si="26"/>
        <v/>
      </c>
      <c r="Q284" s="82" t="str">
        <f t="shared" si="27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3"/>
        <v/>
      </c>
      <c r="M285" s="17"/>
      <c r="N285" s="82" t="str">
        <f t="shared" si="24"/>
        <v/>
      </c>
      <c r="O285" s="82">
        <f t="shared" si="25"/>
        <v>0</v>
      </c>
      <c r="P285" s="82" t="str">
        <f t="shared" si="26"/>
        <v/>
      </c>
      <c r="Q285" s="82" t="str">
        <f t="shared" si="27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3"/>
        <v/>
      </c>
      <c r="M286" s="17"/>
      <c r="N286" s="82" t="str">
        <f t="shared" si="24"/>
        <v/>
      </c>
      <c r="O286" s="82">
        <f t="shared" si="25"/>
        <v>0</v>
      </c>
      <c r="P286" s="82" t="str">
        <f t="shared" si="26"/>
        <v/>
      </c>
      <c r="Q286" s="82" t="str">
        <f t="shared" si="27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3"/>
        <v/>
      </c>
      <c r="M287" s="17"/>
      <c r="N287" s="82" t="str">
        <f t="shared" si="24"/>
        <v/>
      </c>
      <c r="O287" s="82">
        <f t="shared" si="25"/>
        <v>0</v>
      </c>
      <c r="P287" s="82" t="str">
        <f t="shared" si="26"/>
        <v/>
      </c>
      <c r="Q287" s="82" t="str">
        <f t="shared" si="27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3"/>
        <v/>
      </c>
      <c r="M288" s="17"/>
      <c r="N288" s="82" t="str">
        <f t="shared" si="24"/>
        <v/>
      </c>
      <c r="O288" s="82">
        <f t="shared" si="25"/>
        <v>0</v>
      </c>
      <c r="P288" s="82" t="str">
        <f t="shared" si="26"/>
        <v/>
      </c>
      <c r="Q288" s="82" t="str">
        <f t="shared" si="27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3"/>
        <v/>
      </c>
      <c r="M289" s="17"/>
      <c r="N289" s="82" t="str">
        <f t="shared" si="24"/>
        <v/>
      </c>
      <c r="O289" s="82">
        <f t="shared" si="25"/>
        <v>0</v>
      </c>
      <c r="P289" s="82" t="str">
        <f t="shared" si="26"/>
        <v/>
      </c>
      <c r="Q289" s="82" t="str">
        <f t="shared" si="27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3"/>
        <v/>
      </c>
      <c r="M290" s="17"/>
      <c r="N290" s="82" t="str">
        <f t="shared" si="24"/>
        <v/>
      </c>
      <c r="O290" s="82">
        <f t="shared" si="25"/>
        <v>0</v>
      </c>
      <c r="P290" s="82" t="str">
        <f t="shared" si="26"/>
        <v/>
      </c>
      <c r="Q290" s="82" t="str">
        <f t="shared" si="27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3"/>
        <v/>
      </c>
      <c r="M291" s="17"/>
      <c r="N291" s="82" t="str">
        <f t="shared" si="24"/>
        <v/>
      </c>
      <c r="O291" s="82">
        <f t="shared" si="25"/>
        <v>0</v>
      </c>
      <c r="P291" s="82" t="str">
        <f t="shared" si="26"/>
        <v/>
      </c>
      <c r="Q291" s="82" t="str">
        <f t="shared" si="27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3"/>
        <v/>
      </c>
      <c r="M292" s="17"/>
      <c r="N292" s="82" t="str">
        <f t="shared" si="24"/>
        <v/>
      </c>
      <c r="O292" s="82">
        <f t="shared" si="25"/>
        <v>0</v>
      </c>
      <c r="P292" s="82" t="str">
        <f t="shared" si="26"/>
        <v/>
      </c>
      <c r="Q292" s="82" t="str">
        <f t="shared" si="27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3"/>
        <v/>
      </c>
      <c r="M293" s="17"/>
      <c r="N293" s="82" t="str">
        <f t="shared" si="24"/>
        <v/>
      </c>
      <c r="O293" s="82">
        <f t="shared" si="25"/>
        <v>0</v>
      </c>
      <c r="P293" s="82" t="str">
        <f t="shared" si="26"/>
        <v/>
      </c>
      <c r="Q293" s="82" t="str">
        <f t="shared" si="27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3"/>
        <v/>
      </c>
      <c r="M294" s="17"/>
      <c r="N294" s="82" t="str">
        <f t="shared" si="24"/>
        <v/>
      </c>
      <c r="O294" s="82">
        <f t="shared" si="25"/>
        <v>0</v>
      </c>
      <c r="P294" s="82" t="str">
        <f t="shared" si="26"/>
        <v/>
      </c>
      <c r="Q294" s="82" t="str">
        <f t="shared" si="27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3"/>
        <v/>
      </c>
      <c r="M295" s="17"/>
      <c r="N295" s="82" t="str">
        <f t="shared" si="24"/>
        <v/>
      </c>
      <c r="O295" s="82">
        <f t="shared" si="25"/>
        <v>0</v>
      </c>
      <c r="P295" s="82" t="str">
        <f t="shared" si="26"/>
        <v/>
      </c>
      <c r="Q295" s="82" t="str">
        <f t="shared" si="27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3"/>
        <v/>
      </c>
      <c r="M296" s="17"/>
      <c r="N296" s="82" t="str">
        <f t="shared" si="24"/>
        <v/>
      </c>
      <c r="O296" s="82">
        <f t="shared" si="25"/>
        <v>0</v>
      </c>
      <c r="P296" s="82" t="str">
        <f t="shared" si="26"/>
        <v/>
      </c>
      <c r="Q296" s="82" t="str">
        <f t="shared" si="27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3"/>
        <v/>
      </c>
      <c r="M297" s="17"/>
      <c r="N297" s="82" t="str">
        <f t="shared" si="24"/>
        <v/>
      </c>
      <c r="O297" s="82">
        <f t="shared" si="25"/>
        <v>0</v>
      </c>
      <c r="P297" s="82" t="str">
        <f t="shared" si="26"/>
        <v/>
      </c>
      <c r="Q297" s="82" t="str">
        <f t="shared" si="27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3"/>
        <v/>
      </c>
      <c r="M298" s="17"/>
      <c r="N298" s="82" t="str">
        <f t="shared" si="24"/>
        <v/>
      </c>
      <c r="O298" s="82">
        <f t="shared" si="25"/>
        <v>0</v>
      </c>
      <c r="P298" s="82" t="str">
        <f t="shared" si="26"/>
        <v/>
      </c>
      <c r="Q298" s="82" t="str">
        <f t="shared" si="27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3"/>
        <v/>
      </c>
      <c r="M299" s="17"/>
      <c r="N299" s="82" t="str">
        <f t="shared" si="24"/>
        <v/>
      </c>
      <c r="O299" s="82">
        <f t="shared" si="25"/>
        <v>0</v>
      </c>
      <c r="P299" s="82" t="str">
        <f t="shared" si="26"/>
        <v/>
      </c>
      <c r="Q299" s="82" t="str">
        <f t="shared" si="27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3"/>
        <v/>
      </c>
      <c r="M300" s="17"/>
      <c r="N300" s="82" t="str">
        <f t="shared" si="24"/>
        <v/>
      </c>
      <c r="O300" s="82">
        <f t="shared" si="25"/>
        <v>0</v>
      </c>
      <c r="P300" s="82" t="str">
        <f t="shared" si="26"/>
        <v/>
      </c>
      <c r="Q300" s="82" t="str">
        <f t="shared" si="27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3"/>
        <v/>
      </c>
      <c r="M301" s="17"/>
      <c r="N301" s="82" t="str">
        <f t="shared" si="24"/>
        <v/>
      </c>
      <c r="O301" s="82">
        <f t="shared" si="25"/>
        <v>0</v>
      </c>
      <c r="P301" s="82" t="str">
        <f t="shared" si="26"/>
        <v/>
      </c>
      <c r="Q301" s="82" t="str">
        <f t="shared" si="27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3"/>
        <v/>
      </c>
      <c r="M302" s="17"/>
      <c r="N302" s="82" t="str">
        <f t="shared" si="24"/>
        <v/>
      </c>
      <c r="O302" s="82">
        <f t="shared" si="25"/>
        <v>0</v>
      </c>
      <c r="P302" s="82" t="str">
        <f t="shared" si="26"/>
        <v/>
      </c>
      <c r="Q302" s="82" t="str">
        <f t="shared" si="27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3"/>
        <v/>
      </c>
      <c r="M303" s="17"/>
      <c r="N303" s="82" t="str">
        <f t="shared" si="24"/>
        <v/>
      </c>
      <c r="O303" s="82">
        <f t="shared" si="25"/>
        <v>0</v>
      </c>
      <c r="P303" s="82" t="str">
        <f t="shared" si="26"/>
        <v/>
      </c>
      <c r="Q303" s="82" t="str">
        <f t="shared" si="27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3"/>
        <v/>
      </c>
      <c r="M304" s="17"/>
      <c r="N304" s="82" t="str">
        <f t="shared" si="24"/>
        <v/>
      </c>
      <c r="O304" s="82">
        <f t="shared" si="25"/>
        <v>0</v>
      </c>
      <c r="P304" s="82" t="str">
        <f t="shared" si="26"/>
        <v/>
      </c>
      <c r="Q304" s="82" t="str">
        <f t="shared" si="27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3"/>
        <v/>
      </c>
      <c r="M305" s="17"/>
      <c r="N305" s="82" t="str">
        <f t="shared" si="24"/>
        <v/>
      </c>
      <c r="O305" s="82">
        <f t="shared" si="25"/>
        <v>0</v>
      </c>
      <c r="P305" s="82" t="str">
        <f t="shared" si="26"/>
        <v/>
      </c>
      <c r="Q305" s="82" t="str">
        <f t="shared" si="27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3"/>
        <v/>
      </c>
      <c r="M306" s="17"/>
      <c r="N306" s="82" t="str">
        <f t="shared" si="24"/>
        <v/>
      </c>
      <c r="O306" s="82">
        <f t="shared" si="25"/>
        <v>0</v>
      </c>
      <c r="P306" s="82" t="str">
        <f t="shared" si="26"/>
        <v/>
      </c>
      <c r="Q306" s="82" t="str">
        <f t="shared" si="27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3"/>
        <v/>
      </c>
      <c r="M307" s="17"/>
      <c r="N307" s="82" t="str">
        <f t="shared" si="24"/>
        <v/>
      </c>
      <c r="O307" s="82">
        <f t="shared" si="25"/>
        <v>0</v>
      </c>
      <c r="P307" s="82" t="str">
        <f t="shared" si="26"/>
        <v/>
      </c>
      <c r="Q307" s="82" t="str">
        <f t="shared" si="27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3"/>
        <v/>
      </c>
      <c r="M308" s="17"/>
      <c r="N308" s="82" t="str">
        <f t="shared" si="24"/>
        <v/>
      </c>
      <c r="O308" s="82">
        <f t="shared" si="25"/>
        <v>0</v>
      </c>
      <c r="P308" s="82" t="str">
        <f t="shared" si="26"/>
        <v/>
      </c>
      <c r="Q308" s="82" t="str">
        <f t="shared" si="27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3"/>
        <v/>
      </c>
      <c r="M309" s="17"/>
      <c r="N309" s="82" t="str">
        <f t="shared" si="24"/>
        <v/>
      </c>
      <c r="O309" s="82">
        <f t="shared" si="25"/>
        <v>0</v>
      </c>
      <c r="P309" s="82" t="str">
        <f t="shared" si="26"/>
        <v/>
      </c>
      <c r="Q309" s="82" t="str">
        <f t="shared" si="27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3"/>
        <v/>
      </c>
      <c r="M310" s="17"/>
      <c r="N310" s="82" t="str">
        <f t="shared" si="24"/>
        <v/>
      </c>
      <c r="O310" s="82">
        <f t="shared" si="25"/>
        <v>0</v>
      </c>
      <c r="P310" s="82" t="str">
        <f t="shared" si="26"/>
        <v/>
      </c>
      <c r="Q310" s="82" t="str">
        <f t="shared" si="27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3"/>
        <v/>
      </c>
      <c r="M311" s="17"/>
      <c r="N311" s="82" t="str">
        <f t="shared" si="24"/>
        <v/>
      </c>
      <c r="O311" s="82">
        <f t="shared" si="25"/>
        <v>0</v>
      </c>
      <c r="P311" s="82" t="str">
        <f t="shared" si="26"/>
        <v/>
      </c>
      <c r="Q311" s="82" t="str">
        <f t="shared" si="27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3"/>
        <v/>
      </c>
      <c r="M312" s="17"/>
      <c r="N312" s="82" t="str">
        <f t="shared" si="24"/>
        <v/>
      </c>
      <c r="O312" s="82">
        <f t="shared" si="25"/>
        <v>0</v>
      </c>
      <c r="P312" s="82" t="str">
        <f t="shared" si="26"/>
        <v/>
      </c>
      <c r="Q312" s="82" t="str">
        <f t="shared" si="27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3"/>
        <v/>
      </c>
      <c r="M313" s="17"/>
      <c r="N313" s="82" t="str">
        <f t="shared" si="24"/>
        <v/>
      </c>
      <c r="O313" s="82">
        <f t="shared" si="25"/>
        <v>0</v>
      </c>
      <c r="P313" s="82" t="str">
        <f t="shared" si="26"/>
        <v/>
      </c>
      <c r="Q313" s="82" t="str">
        <f t="shared" si="27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3"/>
        <v/>
      </c>
      <c r="M314" s="17"/>
      <c r="N314" s="82" t="str">
        <f t="shared" si="24"/>
        <v/>
      </c>
      <c r="O314" s="82">
        <f t="shared" si="25"/>
        <v>0</v>
      </c>
      <c r="P314" s="82" t="str">
        <f t="shared" si="26"/>
        <v/>
      </c>
      <c r="Q314" s="82" t="str">
        <f t="shared" si="27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3"/>
        <v/>
      </c>
      <c r="M315" s="17"/>
      <c r="N315" s="82" t="str">
        <f t="shared" si="24"/>
        <v/>
      </c>
      <c r="O315" s="82">
        <f t="shared" si="25"/>
        <v>0</v>
      </c>
      <c r="P315" s="82" t="str">
        <f t="shared" si="26"/>
        <v/>
      </c>
      <c r="Q315" s="82" t="str">
        <f t="shared" si="27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3"/>
        <v/>
      </c>
      <c r="M316" s="17"/>
      <c r="N316" s="82" t="str">
        <f t="shared" si="24"/>
        <v/>
      </c>
      <c r="O316" s="82">
        <f t="shared" si="25"/>
        <v>0</v>
      </c>
      <c r="P316" s="82" t="str">
        <f t="shared" si="26"/>
        <v/>
      </c>
      <c r="Q316" s="82" t="str">
        <f t="shared" si="27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3"/>
        <v/>
      </c>
      <c r="M317" s="17"/>
      <c r="N317" s="82" t="str">
        <f t="shared" si="24"/>
        <v/>
      </c>
      <c r="O317" s="82">
        <f t="shared" si="25"/>
        <v>0</v>
      </c>
      <c r="P317" s="82" t="str">
        <f t="shared" si="26"/>
        <v/>
      </c>
      <c r="Q317" s="82" t="str">
        <f t="shared" si="27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3"/>
        <v/>
      </c>
      <c r="M318" s="17"/>
      <c r="N318" s="82" t="str">
        <f t="shared" si="24"/>
        <v/>
      </c>
      <c r="O318" s="82">
        <f t="shared" si="25"/>
        <v>0</v>
      </c>
      <c r="P318" s="82" t="str">
        <f t="shared" si="26"/>
        <v/>
      </c>
      <c r="Q318" s="82" t="str">
        <f t="shared" si="27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3"/>
        <v/>
      </c>
      <c r="M319" s="17"/>
      <c r="N319" s="82" t="str">
        <f t="shared" si="24"/>
        <v/>
      </c>
      <c r="O319" s="82">
        <f t="shared" si="25"/>
        <v>0</v>
      </c>
      <c r="P319" s="82" t="str">
        <f t="shared" si="26"/>
        <v/>
      </c>
      <c r="Q319" s="82" t="str">
        <f t="shared" si="27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3"/>
        <v/>
      </c>
      <c r="M320" s="17"/>
      <c r="N320" s="82" t="str">
        <f t="shared" si="24"/>
        <v/>
      </c>
      <c r="O320" s="82">
        <f t="shared" si="25"/>
        <v>0</v>
      </c>
      <c r="P320" s="82" t="str">
        <f t="shared" si="26"/>
        <v/>
      </c>
      <c r="Q320" s="82" t="str">
        <f t="shared" si="27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3"/>
        <v/>
      </c>
      <c r="M321" s="17"/>
      <c r="N321" s="82" t="str">
        <f t="shared" si="24"/>
        <v/>
      </c>
      <c r="O321" s="82">
        <f t="shared" si="25"/>
        <v>0</v>
      </c>
      <c r="P321" s="82" t="str">
        <f t="shared" si="26"/>
        <v/>
      </c>
      <c r="Q321" s="82" t="str">
        <f t="shared" si="27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3"/>
        <v/>
      </c>
      <c r="M322" s="17"/>
      <c r="N322" s="82" t="str">
        <f t="shared" si="24"/>
        <v/>
      </c>
      <c r="O322" s="82">
        <f t="shared" si="25"/>
        <v>0</v>
      </c>
      <c r="P322" s="82" t="str">
        <f t="shared" si="26"/>
        <v/>
      </c>
      <c r="Q322" s="82" t="str">
        <f t="shared" si="27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3"/>
        <v/>
      </c>
      <c r="M323" s="17"/>
      <c r="N323" s="82" t="str">
        <f t="shared" si="24"/>
        <v/>
      </c>
      <c r="O323" s="82">
        <f t="shared" si="25"/>
        <v>0</v>
      </c>
      <c r="P323" s="82" t="str">
        <f t="shared" si="26"/>
        <v/>
      </c>
      <c r="Q323" s="82" t="str">
        <f t="shared" si="27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3"/>
        <v/>
      </c>
      <c r="M324" s="17"/>
      <c r="N324" s="82" t="str">
        <f t="shared" si="24"/>
        <v/>
      </c>
      <c r="O324" s="82">
        <f t="shared" si="25"/>
        <v>0</v>
      </c>
      <c r="P324" s="82" t="str">
        <f t="shared" si="26"/>
        <v/>
      </c>
      <c r="Q324" s="82" t="str">
        <f t="shared" si="27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3"/>
        <v/>
      </c>
      <c r="M325" s="17"/>
      <c r="N325" s="82" t="str">
        <f t="shared" si="24"/>
        <v/>
      </c>
      <c r="O325" s="82">
        <f t="shared" si="25"/>
        <v>0</v>
      </c>
      <c r="P325" s="82" t="str">
        <f t="shared" si="26"/>
        <v/>
      </c>
      <c r="Q325" s="82" t="str">
        <f t="shared" si="27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3"/>
        <v/>
      </c>
      <c r="M326" s="17"/>
      <c r="N326" s="82" t="str">
        <f t="shared" si="24"/>
        <v/>
      </c>
      <c r="O326" s="82">
        <f t="shared" si="25"/>
        <v>0</v>
      </c>
      <c r="P326" s="82" t="str">
        <f t="shared" si="26"/>
        <v/>
      </c>
      <c r="Q326" s="82" t="str">
        <f t="shared" si="27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3"/>
        <v/>
      </c>
      <c r="M327" s="17"/>
      <c r="N327" s="82" t="str">
        <f t="shared" si="24"/>
        <v/>
      </c>
      <c r="O327" s="82">
        <f t="shared" si="25"/>
        <v>0</v>
      </c>
      <c r="P327" s="82" t="str">
        <f t="shared" si="26"/>
        <v/>
      </c>
      <c r="Q327" s="82" t="str">
        <f t="shared" si="27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3"/>
        <v/>
      </c>
      <c r="M328" s="17"/>
      <c r="N328" s="82" t="str">
        <f t="shared" si="24"/>
        <v/>
      </c>
      <c r="O328" s="82">
        <f t="shared" si="25"/>
        <v>0</v>
      </c>
      <c r="P328" s="82" t="str">
        <f t="shared" si="26"/>
        <v/>
      </c>
      <c r="Q328" s="82" t="str">
        <f t="shared" si="27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3"/>
        <v/>
      </c>
      <c r="M329" s="17"/>
      <c r="N329" s="82" t="str">
        <f t="shared" si="24"/>
        <v/>
      </c>
      <c r="O329" s="82">
        <f t="shared" si="25"/>
        <v>0</v>
      </c>
      <c r="P329" s="82" t="str">
        <f t="shared" si="26"/>
        <v/>
      </c>
      <c r="Q329" s="82" t="str">
        <f t="shared" si="27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3"/>
        <v/>
      </c>
      <c r="M330" s="17"/>
      <c r="N330" s="82" t="str">
        <f t="shared" si="24"/>
        <v/>
      </c>
      <c r="O330" s="82">
        <f t="shared" si="25"/>
        <v>0</v>
      </c>
      <c r="P330" s="82" t="str">
        <f t="shared" si="26"/>
        <v/>
      </c>
      <c r="Q330" s="82" t="str">
        <f t="shared" si="27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3"/>
        <v/>
      </c>
      <c r="M331" s="17"/>
      <c r="N331" s="82" t="str">
        <f t="shared" si="24"/>
        <v/>
      </c>
      <c r="O331" s="82">
        <f t="shared" si="25"/>
        <v>0</v>
      </c>
      <c r="P331" s="82" t="str">
        <f t="shared" si="26"/>
        <v/>
      </c>
      <c r="Q331" s="82" t="str">
        <f t="shared" si="27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3"/>
        <v/>
      </c>
      <c r="M332" s="17"/>
      <c r="N332" s="82" t="str">
        <f t="shared" si="24"/>
        <v/>
      </c>
      <c r="O332" s="82">
        <f t="shared" si="25"/>
        <v>0</v>
      </c>
      <c r="P332" s="82" t="str">
        <f t="shared" si="26"/>
        <v/>
      </c>
      <c r="Q332" s="82" t="str">
        <f t="shared" si="27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3"/>
        <v/>
      </c>
      <c r="M333" s="17"/>
      <c r="N333" s="82" t="str">
        <f t="shared" si="24"/>
        <v/>
      </c>
      <c r="O333" s="82">
        <f t="shared" si="25"/>
        <v>0</v>
      </c>
      <c r="P333" s="82" t="str">
        <f t="shared" si="26"/>
        <v/>
      </c>
      <c r="Q333" s="82" t="str">
        <f t="shared" si="27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3"/>
        <v/>
      </c>
      <c r="M334" s="17"/>
      <c r="N334" s="82" t="str">
        <f t="shared" si="24"/>
        <v/>
      </c>
      <c r="O334" s="82">
        <f t="shared" si="25"/>
        <v>0</v>
      </c>
      <c r="P334" s="82" t="str">
        <f t="shared" si="26"/>
        <v/>
      </c>
      <c r="Q334" s="82" t="str">
        <f t="shared" si="27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3"/>
        <v/>
      </c>
      <c r="M335" s="17"/>
      <c r="N335" s="82" t="str">
        <f t="shared" si="24"/>
        <v/>
      </c>
      <c r="O335" s="82">
        <f t="shared" si="25"/>
        <v>0</v>
      </c>
      <c r="P335" s="82" t="str">
        <f t="shared" si="26"/>
        <v/>
      </c>
      <c r="Q335" s="82" t="str">
        <f t="shared" si="27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8">IF(F336&amp;H336&amp;I336&amp;J336&amp;K336="","",F336+H336+I336-J336-K336)</f>
        <v/>
      </c>
      <c r="M336" s="17"/>
      <c r="N336" s="82" t="str">
        <f t="shared" ref="N336:N399" si="29">IF($G336="E",F336,"")</f>
        <v/>
      </c>
      <c r="O336" s="82">
        <f t="shared" si="25"/>
        <v>0</v>
      </c>
      <c r="P336" s="82" t="str">
        <f t="shared" si="26"/>
        <v/>
      </c>
      <c r="Q336" s="82" t="str">
        <f t="shared" si="27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8"/>
        <v/>
      </c>
      <c r="M337" s="17"/>
      <c r="N337" s="82" t="str">
        <f t="shared" si="29"/>
        <v/>
      </c>
      <c r="O337" s="82">
        <f t="shared" ref="O337:O400" si="30">IF($G337=0%,F337,"")</f>
        <v>0</v>
      </c>
      <c r="P337" s="82" t="str">
        <f t="shared" ref="P337:P400" si="31">IF(OR($G337=8%,$G337=11%),$H337/$G337,"")</f>
        <v/>
      </c>
      <c r="Q337" s="82" t="str">
        <f t="shared" ref="Q337:Q400" si="32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8"/>
        <v/>
      </c>
      <c r="M338" s="17"/>
      <c r="N338" s="82" t="str">
        <f t="shared" si="29"/>
        <v/>
      </c>
      <c r="O338" s="82">
        <f t="shared" si="30"/>
        <v>0</v>
      </c>
      <c r="P338" s="82" t="str">
        <f t="shared" si="31"/>
        <v/>
      </c>
      <c r="Q338" s="82" t="str">
        <f t="shared" si="32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8"/>
        <v/>
      </c>
      <c r="M339" s="17"/>
      <c r="N339" s="82" t="str">
        <f t="shared" si="29"/>
        <v/>
      </c>
      <c r="O339" s="82">
        <f t="shared" si="30"/>
        <v>0</v>
      </c>
      <c r="P339" s="82" t="str">
        <f t="shared" si="31"/>
        <v/>
      </c>
      <c r="Q339" s="82" t="str">
        <f t="shared" si="32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8"/>
        <v/>
      </c>
      <c r="M340" s="17"/>
      <c r="N340" s="82" t="str">
        <f t="shared" si="29"/>
        <v/>
      </c>
      <c r="O340" s="82">
        <f t="shared" si="30"/>
        <v>0</v>
      </c>
      <c r="P340" s="82" t="str">
        <f t="shared" si="31"/>
        <v/>
      </c>
      <c r="Q340" s="82" t="str">
        <f t="shared" si="32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8"/>
        <v/>
      </c>
      <c r="M341" s="17"/>
      <c r="N341" s="82" t="str">
        <f t="shared" si="29"/>
        <v/>
      </c>
      <c r="O341" s="82">
        <f t="shared" si="30"/>
        <v>0</v>
      </c>
      <c r="P341" s="82" t="str">
        <f t="shared" si="31"/>
        <v/>
      </c>
      <c r="Q341" s="82" t="str">
        <f t="shared" si="32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8"/>
        <v/>
      </c>
      <c r="M342" s="17"/>
      <c r="N342" s="82" t="str">
        <f t="shared" si="29"/>
        <v/>
      </c>
      <c r="O342" s="82">
        <f t="shared" si="30"/>
        <v>0</v>
      </c>
      <c r="P342" s="82" t="str">
        <f t="shared" si="31"/>
        <v/>
      </c>
      <c r="Q342" s="82" t="str">
        <f t="shared" si="32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8"/>
        <v/>
      </c>
      <c r="M343" s="17"/>
      <c r="N343" s="82" t="str">
        <f t="shared" si="29"/>
        <v/>
      </c>
      <c r="O343" s="82">
        <f t="shared" si="30"/>
        <v>0</v>
      </c>
      <c r="P343" s="82" t="str">
        <f t="shared" si="31"/>
        <v/>
      </c>
      <c r="Q343" s="82" t="str">
        <f t="shared" si="32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8"/>
        <v/>
      </c>
      <c r="M344" s="17"/>
      <c r="N344" s="82" t="str">
        <f t="shared" si="29"/>
        <v/>
      </c>
      <c r="O344" s="82">
        <f t="shared" si="30"/>
        <v>0</v>
      </c>
      <c r="P344" s="82" t="str">
        <f t="shared" si="31"/>
        <v/>
      </c>
      <c r="Q344" s="82" t="str">
        <f t="shared" si="32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8"/>
        <v/>
      </c>
      <c r="M345" s="17"/>
      <c r="N345" s="82" t="str">
        <f t="shared" si="29"/>
        <v/>
      </c>
      <c r="O345" s="82">
        <f t="shared" si="30"/>
        <v>0</v>
      </c>
      <c r="P345" s="82" t="str">
        <f t="shared" si="31"/>
        <v/>
      </c>
      <c r="Q345" s="82" t="str">
        <f t="shared" si="32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8"/>
        <v/>
      </c>
      <c r="M346" s="17"/>
      <c r="N346" s="82" t="str">
        <f t="shared" si="29"/>
        <v/>
      </c>
      <c r="O346" s="82">
        <f t="shared" si="30"/>
        <v>0</v>
      </c>
      <c r="P346" s="82" t="str">
        <f t="shared" si="31"/>
        <v/>
      </c>
      <c r="Q346" s="82" t="str">
        <f t="shared" si="32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8"/>
        <v/>
      </c>
      <c r="M347" s="17"/>
      <c r="N347" s="82" t="str">
        <f t="shared" si="29"/>
        <v/>
      </c>
      <c r="O347" s="82">
        <f t="shared" si="30"/>
        <v>0</v>
      </c>
      <c r="P347" s="82" t="str">
        <f t="shared" si="31"/>
        <v/>
      </c>
      <c r="Q347" s="82" t="str">
        <f t="shared" si="32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8"/>
        <v/>
      </c>
      <c r="M348" s="17"/>
      <c r="N348" s="82" t="str">
        <f t="shared" si="29"/>
        <v/>
      </c>
      <c r="O348" s="82">
        <f t="shared" si="30"/>
        <v>0</v>
      </c>
      <c r="P348" s="82" t="str">
        <f t="shared" si="31"/>
        <v/>
      </c>
      <c r="Q348" s="82" t="str">
        <f t="shared" si="32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8"/>
        <v/>
      </c>
      <c r="M349" s="17"/>
      <c r="N349" s="82" t="str">
        <f t="shared" si="29"/>
        <v/>
      </c>
      <c r="O349" s="82">
        <f t="shared" si="30"/>
        <v>0</v>
      </c>
      <c r="P349" s="82" t="str">
        <f t="shared" si="31"/>
        <v/>
      </c>
      <c r="Q349" s="82" t="str">
        <f t="shared" si="32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8"/>
        <v/>
      </c>
      <c r="M350" s="17"/>
      <c r="N350" s="82" t="str">
        <f t="shared" si="29"/>
        <v/>
      </c>
      <c r="O350" s="82">
        <f t="shared" si="30"/>
        <v>0</v>
      </c>
      <c r="P350" s="82" t="str">
        <f t="shared" si="31"/>
        <v/>
      </c>
      <c r="Q350" s="82" t="str">
        <f t="shared" si="32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8"/>
        <v/>
      </c>
      <c r="M351" s="17"/>
      <c r="N351" s="82" t="str">
        <f t="shared" si="29"/>
        <v/>
      </c>
      <c r="O351" s="82">
        <f t="shared" si="30"/>
        <v>0</v>
      </c>
      <c r="P351" s="82" t="str">
        <f t="shared" si="31"/>
        <v/>
      </c>
      <c r="Q351" s="82" t="str">
        <f t="shared" si="32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8"/>
        <v/>
      </c>
      <c r="M352" s="17"/>
      <c r="N352" s="82" t="str">
        <f t="shared" si="29"/>
        <v/>
      </c>
      <c r="O352" s="82">
        <f t="shared" si="30"/>
        <v>0</v>
      </c>
      <c r="P352" s="82" t="str">
        <f t="shared" si="31"/>
        <v/>
      </c>
      <c r="Q352" s="82" t="str">
        <f t="shared" si="32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8"/>
        <v/>
      </c>
      <c r="M353" s="17"/>
      <c r="N353" s="82" t="str">
        <f t="shared" si="29"/>
        <v/>
      </c>
      <c r="O353" s="82">
        <f t="shared" si="30"/>
        <v>0</v>
      </c>
      <c r="P353" s="82" t="str">
        <f t="shared" si="31"/>
        <v/>
      </c>
      <c r="Q353" s="82" t="str">
        <f t="shared" si="32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8"/>
        <v/>
      </c>
      <c r="M354" s="17"/>
      <c r="N354" s="82" t="str">
        <f t="shared" si="29"/>
        <v/>
      </c>
      <c r="O354" s="82">
        <f t="shared" si="30"/>
        <v>0</v>
      </c>
      <c r="P354" s="82" t="str">
        <f t="shared" si="31"/>
        <v/>
      </c>
      <c r="Q354" s="82" t="str">
        <f t="shared" si="32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8"/>
        <v/>
      </c>
      <c r="M355" s="17"/>
      <c r="N355" s="82" t="str">
        <f t="shared" si="29"/>
        <v/>
      </c>
      <c r="O355" s="82">
        <f t="shared" si="30"/>
        <v>0</v>
      </c>
      <c r="P355" s="82" t="str">
        <f t="shared" si="31"/>
        <v/>
      </c>
      <c r="Q355" s="82" t="str">
        <f t="shared" si="32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8"/>
        <v/>
      </c>
      <c r="M356" s="17"/>
      <c r="N356" s="82" t="str">
        <f t="shared" si="29"/>
        <v/>
      </c>
      <c r="O356" s="82">
        <f t="shared" si="30"/>
        <v>0</v>
      </c>
      <c r="P356" s="82" t="str">
        <f t="shared" si="31"/>
        <v/>
      </c>
      <c r="Q356" s="82" t="str">
        <f t="shared" si="32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8"/>
        <v/>
      </c>
      <c r="M357" s="17"/>
      <c r="N357" s="82" t="str">
        <f t="shared" si="29"/>
        <v/>
      </c>
      <c r="O357" s="82">
        <f t="shared" si="30"/>
        <v>0</v>
      </c>
      <c r="P357" s="82" t="str">
        <f t="shared" si="31"/>
        <v/>
      </c>
      <c r="Q357" s="82" t="str">
        <f t="shared" si="32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8"/>
        <v/>
      </c>
      <c r="M358" s="17"/>
      <c r="N358" s="82" t="str">
        <f t="shared" si="29"/>
        <v/>
      </c>
      <c r="O358" s="82">
        <f t="shared" si="30"/>
        <v>0</v>
      </c>
      <c r="P358" s="82" t="str">
        <f t="shared" si="31"/>
        <v/>
      </c>
      <c r="Q358" s="82" t="str">
        <f t="shared" si="32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8"/>
        <v/>
      </c>
      <c r="M359" s="17"/>
      <c r="N359" s="82" t="str">
        <f t="shared" si="29"/>
        <v/>
      </c>
      <c r="O359" s="82">
        <f t="shared" si="30"/>
        <v>0</v>
      </c>
      <c r="P359" s="82" t="str">
        <f t="shared" si="31"/>
        <v/>
      </c>
      <c r="Q359" s="82" t="str">
        <f t="shared" si="32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8"/>
        <v/>
      </c>
      <c r="M360" s="17"/>
      <c r="N360" s="82" t="str">
        <f t="shared" si="29"/>
        <v/>
      </c>
      <c r="O360" s="82">
        <f t="shared" si="30"/>
        <v>0</v>
      </c>
      <c r="P360" s="82" t="str">
        <f t="shared" si="31"/>
        <v/>
      </c>
      <c r="Q360" s="82" t="str">
        <f t="shared" si="32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8"/>
        <v/>
      </c>
      <c r="M361" s="17"/>
      <c r="N361" s="82" t="str">
        <f t="shared" si="29"/>
        <v/>
      </c>
      <c r="O361" s="82">
        <f t="shared" si="30"/>
        <v>0</v>
      </c>
      <c r="P361" s="82" t="str">
        <f t="shared" si="31"/>
        <v/>
      </c>
      <c r="Q361" s="82" t="str">
        <f t="shared" si="32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8"/>
        <v/>
      </c>
      <c r="M362" s="17"/>
      <c r="N362" s="82" t="str">
        <f t="shared" si="29"/>
        <v/>
      </c>
      <c r="O362" s="82">
        <f t="shared" si="30"/>
        <v>0</v>
      </c>
      <c r="P362" s="82" t="str">
        <f t="shared" si="31"/>
        <v/>
      </c>
      <c r="Q362" s="82" t="str">
        <f t="shared" si="32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8"/>
        <v/>
      </c>
      <c r="M363" s="17"/>
      <c r="N363" s="82" t="str">
        <f t="shared" si="29"/>
        <v/>
      </c>
      <c r="O363" s="82">
        <f t="shared" si="30"/>
        <v>0</v>
      </c>
      <c r="P363" s="82" t="str">
        <f t="shared" si="31"/>
        <v/>
      </c>
      <c r="Q363" s="82" t="str">
        <f t="shared" si="32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8"/>
        <v/>
      </c>
      <c r="M364" s="17"/>
      <c r="N364" s="82" t="str">
        <f t="shared" si="29"/>
        <v/>
      </c>
      <c r="O364" s="82">
        <f t="shared" si="30"/>
        <v>0</v>
      </c>
      <c r="P364" s="82" t="str">
        <f t="shared" si="31"/>
        <v/>
      </c>
      <c r="Q364" s="82" t="str">
        <f t="shared" si="32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8"/>
        <v/>
      </c>
      <c r="M365" s="17"/>
      <c r="N365" s="82" t="str">
        <f t="shared" si="29"/>
        <v/>
      </c>
      <c r="O365" s="82">
        <f t="shared" si="30"/>
        <v>0</v>
      </c>
      <c r="P365" s="82" t="str">
        <f t="shared" si="31"/>
        <v/>
      </c>
      <c r="Q365" s="82" t="str">
        <f t="shared" si="32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8"/>
        <v/>
      </c>
      <c r="M366" s="17"/>
      <c r="N366" s="82" t="str">
        <f t="shared" si="29"/>
        <v/>
      </c>
      <c r="O366" s="82">
        <f t="shared" si="30"/>
        <v>0</v>
      </c>
      <c r="P366" s="82" t="str">
        <f t="shared" si="31"/>
        <v/>
      </c>
      <c r="Q366" s="82" t="str">
        <f t="shared" si="32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8"/>
        <v/>
      </c>
      <c r="M367" s="17"/>
      <c r="N367" s="82" t="str">
        <f t="shared" si="29"/>
        <v/>
      </c>
      <c r="O367" s="82">
        <f t="shared" si="30"/>
        <v>0</v>
      </c>
      <c r="P367" s="82" t="str">
        <f t="shared" si="31"/>
        <v/>
      </c>
      <c r="Q367" s="82" t="str">
        <f t="shared" si="32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8"/>
        <v/>
      </c>
      <c r="M368" s="17"/>
      <c r="N368" s="82" t="str">
        <f t="shared" si="29"/>
        <v/>
      </c>
      <c r="O368" s="82">
        <f t="shared" si="30"/>
        <v>0</v>
      </c>
      <c r="P368" s="82" t="str">
        <f t="shared" si="31"/>
        <v/>
      </c>
      <c r="Q368" s="82" t="str">
        <f t="shared" si="32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8"/>
        <v/>
      </c>
      <c r="M369" s="17"/>
      <c r="N369" s="82" t="str">
        <f t="shared" si="29"/>
        <v/>
      </c>
      <c r="O369" s="82">
        <f t="shared" si="30"/>
        <v>0</v>
      </c>
      <c r="P369" s="82" t="str">
        <f t="shared" si="31"/>
        <v/>
      </c>
      <c r="Q369" s="82" t="str">
        <f t="shared" si="32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8"/>
        <v/>
      </c>
      <c r="M370" s="17"/>
      <c r="N370" s="82" t="str">
        <f t="shared" si="29"/>
        <v/>
      </c>
      <c r="O370" s="82">
        <f t="shared" si="30"/>
        <v>0</v>
      </c>
      <c r="P370" s="82" t="str">
        <f t="shared" si="31"/>
        <v/>
      </c>
      <c r="Q370" s="82" t="str">
        <f t="shared" si="32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8"/>
        <v/>
      </c>
      <c r="M371" s="17"/>
      <c r="N371" s="82" t="str">
        <f t="shared" si="29"/>
        <v/>
      </c>
      <c r="O371" s="82">
        <f t="shared" si="30"/>
        <v>0</v>
      </c>
      <c r="P371" s="82" t="str">
        <f t="shared" si="31"/>
        <v/>
      </c>
      <c r="Q371" s="82" t="str">
        <f t="shared" si="32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8"/>
        <v/>
      </c>
      <c r="M372" s="17"/>
      <c r="N372" s="82" t="str">
        <f t="shared" si="29"/>
        <v/>
      </c>
      <c r="O372" s="82">
        <f t="shared" si="30"/>
        <v>0</v>
      </c>
      <c r="P372" s="82" t="str">
        <f t="shared" si="31"/>
        <v/>
      </c>
      <c r="Q372" s="82" t="str">
        <f t="shared" si="32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8"/>
        <v/>
      </c>
      <c r="M373" s="17"/>
      <c r="N373" s="82" t="str">
        <f t="shared" si="29"/>
        <v/>
      </c>
      <c r="O373" s="82">
        <f t="shared" si="30"/>
        <v>0</v>
      </c>
      <c r="P373" s="82" t="str">
        <f t="shared" si="31"/>
        <v/>
      </c>
      <c r="Q373" s="82" t="str">
        <f t="shared" si="32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8"/>
        <v/>
      </c>
      <c r="M374" s="17"/>
      <c r="N374" s="82" t="str">
        <f t="shared" si="29"/>
        <v/>
      </c>
      <c r="O374" s="82">
        <f t="shared" si="30"/>
        <v>0</v>
      </c>
      <c r="P374" s="82" t="str">
        <f t="shared" si="31"/>
        <v/>
      </c>
      <c r="Q374" s="82" t="str">
        <f t="shared" si="32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8"/>
        <v/>
      </c>
      <c r="M375" s="17"/>
      <c r="N375" s="82" t="str">
        <f t="shared" si="29"/>
        <v/>
      </c>
      <c r="O375" s="82">
        <f t="shared" si="30"/>
        <v>0</v>
      </c>
      <c r="P375" s="82" t="str">
        <f t="shared" si="31"/>
        <v/>
      </c>
      <c r="Q375" s="82" t="str">
        <f t="shared" si="32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8"/>
        <v/>
      </c>
      <c r="M376" s="17"/>
      <c r="N376" s="82" t="str">
        <f t="shared" si="29"/>
        <v/>
      </c>
      <c r="O376" s="82">
        <f t="shared" si="30"/>
        <v>0</v>
      </c>
      <c r="P376" s="82" t="str">
        <f t="shared" si="31"/>
        <v/>
      </c>
      <c r="Q376" s="82" t="str">
        <f t="shared" si="32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8"/>
        <v/>
      </c>
      <c r="M377" s="17"/>
      <c r="N377" s="82" t="str">
        <f t="shared" si="29"/>
        <v/>
      </c>
      <c r="O377" s="82">
        <f t="shared" si="30"/>
        <v>0</v>
      </c>
      <c r="P377" s="82" t="str">
        <f t="shared" si="31"/>
        <v/>
      </c>
      <c r="Q377" s="82" t="str">
        <f t="shared" si="32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8"/>
        <v/>
      </c>
      <c r="M378" s="17"/>
      <c r="N378" s="82" t="str">
        <f t="shared" si="29"/>
        <v/>
      </c>
      <c r="O378" s="82">
        <f t="shared" si="30"/>
        <v>0</v>
      </c>
      <c r="P378" s="82" t="str">
        <f t="shared" si="31"/>
        <v/>
      </c>
      <c r="Q378" s="82" t="str">
        <f t="shared" si="32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8"/>
        <v/>
      </c>
      <c r="M379" s="17"/>
      <c r="N379" s="82" t="str">
        <f t="shared" si="29"/>
        <v/>
      </c>
      <c r="O379" s="82">
        <f t="shared" si="30"/>
        <v>0</v>
      </c>
      <c r="P379" s="82" t="str">
        <f t="shared" si="31"/>
        <v/>
      </c>
      <c r="Q379" s="82" t="str">
        <f t="shared" si="32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8"/>
        <v/>
      </c>
      <c r="M380" s="17"/>
      <c r="N380" s="82" t="str">
        <f t="shared" si="29"/>
        <v/>
      </c>
      <c r="O380" s="82">
        <f t="shared" si="30"/>
        <v>0</v>
      </c>
      <c r="P380" s="82" t="str">
        <f t="shared" si="31"/>
        <v/>
      </c>
      <c r="Q380" s="82" t="str">
        <f t="shared" si="32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8"/>
        <v/>
      </c>
      <c r="M381" s="17"/>
      <c r="N381" s="82" t="str">
        <f t="shared" si="29"/>
        <v/>
      </c>
      <c r="O381" s="82">
        <f t="shared" si="30"/>
        <v>0</v>
      </c>
      <c r="P381" s="82" t="str">
        <f t="shared" si="31"/>
        <v/>
      </c>
      <c r="Q381" s="82" t="str">
        <f t="shared" si="32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8"/>
        <v/>
      </c>
      <c r="M382" s="17"/>
      <c r="N382" s="82" t="str">
        <f t="shared" si="29"/>
        <v/>
      </c>
      <c r="O382" s="82">
        <f t="shared" si="30"/>
        <v>0</v>
      </c>
      <c r="P382" s="82" t="str">
        <f t="shared" si="31"/>
        <v/>
      </c>
      <c r="Q382" s="82" t="str">
        <f t="shared" si="32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8"/>
        <v/>
      </c>
      <c r="M383" s="17"/>
      <c r="N383" s="82" t="str">
        <f t="shared" si="29"/>
        <v/>
      </c>
      <c r="O383" s="82">
        <f t="shared" si="30"/>
        <v>0</v>
      </c>
      <c r="P383" s="82" t="str">
        <f t="shared" si="31"/>
        <v/>
      </c>
      <c r="Q383" s="82" t="str">
        <f t="shared" si="32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8"/>
        <v/>
      </c>
      <c r="M384" s="17"/>
      <c r="N384" s="82" t="str">
        <f t="shared" si="29"/>
        <v/>
      </c>
      <c r="O384" s="82">
        <f t="shared" si="30"/>
        <v>0</v>
      </c>
      <c r="P384" s="82" t="str">
        <f t="shared" si="31"/>
        <v/>
      </c>
      <c r="Q384" s="82" t="str">
        <f t="shared" si="32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8"/>
        <v/>
      </c>
      <c r="M385" s="17"/>
      <c r="N385" s="82" t="str">
        <f t="shared" si="29"/>
        <v/>
      </c>
      <c r="O385" s="82">
        <f t="shared" si="30"/>
        <v>0</v>
      </c>
      <c r="P385" s="82" t="str">
        <f t="shared" si="31"/>
        <v/>
      </c>
      <c r="Q385" s="82" t="str">
        <f t="shared" si="32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8"/>
        <v/>
      </c>
      <c r="M386" s="17"/>
      <c r="N386" s="82" t="str">
        <f t="shared" si="29"/>
        <v/>
      </c>
      <c r="O386" s="82">
        <f t="shared" si="30"/>
        <v>0</v>
      </c>
      <c r="P386" s="82" t="str">
        <f t="shared" si="31"/>
        <v/>
      </c>
      <c r="Q386" s="82" t="str">
        <f t="shared" si="32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8"/>
        <v/>
      </c>
      <c r="M387" s="17"/>
      <c r="N387" s="82" t="str">
        <f t="shared" si="29"/>
        <v/>
      </c>
      <c r="O387" s="82">
        <f t="shared" si="30"/>
        <v>0</v>
      </c>
      <c r="P387" s="82" t="str">
        <f t="shared" si="31"/>
        <v/>
      </c>
      <c r="Q387" s="82" t="str">
        <f t="shared" si="32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8"/>
        <v/>
      </c>
      <c r="M388" s="17"/>
      <c r="N388" s="82" t="str">
        <f t="shared" si="29"/>
        <v/>
      </c>
      <c r="O388" s="82">
        <f t="shared" si="30"/>
        <v>0</v>
      </c>
      <c r="P388" s="82" t="str">
        <f t="shared" si="31"/>
        <v/>
      </c>
      <c r="Q388" s="82" t="str">
        <f t="shared" si="32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8"/>
        <v/>
      </c>
      <c r="M389" s="17"/>
      <c r="N389" s="82" t="str">
        <f t="shared" si="29"/>
        <v/>
      </c>
      <c r="O389" s="82">
        <f t="shared" si="30"/>
        <v>0</v>
      </c>
      <c r="P389" s="82" t="str">
        <f t="shared" si="31"/>
        <v/>
      </c>
      <c r="Q389" s="82" t="str">
        <f t="shared" si="32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8"/>
        <v/>
      </c>
      <c r="M390" s="17"/>
      <c r="N390" s="82" t="str">
        <f t="shared" si="29"/>
        <v/>
      </c>
      <c r="O390" s="82">
        <f t="shared" si="30"/>
        <v>0</v>
      </c>
      <c r="P390" s="82" t="str">
        <f t="shared" si="31"/>
        <v/>
      </c>
      <c r="Q390" s="82" t="str">
        <f t="shared" si="32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8"/>
        <v/>
      </c>
      <c r="M391" s="17"/>
      <c r="N391" s="82" t="str">
        <f t="shared" si="29"/>
        <v/>
      </c>
      <c r="O391" s="82">
        <f t="shared" si="30"/>
        <v>0</v>
      </c>
      <c r="P391" s="82" t="str">
        <f t="shared" si="31"/>
        <v/>
      </c>
      <c r="Q391" s="82" t="str">
        <f t="shared" si="32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8"/>
        <v/>
      </c>
      <c r="M392" s="17"/>
      <c r="N392" s="82" t="str">
        <f t="shared" si="29"/>
        <v/>
      </c>
      <c r="O392" s="82">
        <f t="shared" si="30"/>
        <v>0</v>
      </c>
      <c r="P392" s="82" t="str">
        <f t="shared" si="31"/>
        <v/>
      </c>
      <c r="Q392" s="82" t="str">
        <f t="shared" si="32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8"/>
        <v/>
      </c>
      <c r="M393" s="17"/>
      <c r="N393" s="82" t="str">
        <f t="shared" si="29"/>
        <v/>
      </c>
      <c r="O393" s="82">
        <f t="shared" si="30"/>
        <v>0</v>
      </c>
      <c r="P393" s="82" t="str">
        <f t="shared" si="31"/>
        <v/>
      </c>
      <c r="Q393" s="82" t="str">
        <f t="shared" si="32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8"/>
        <v/>
      </c>
      <c r="M394" s="17"/>
      <c r="N394" s="82" t="str">
        <f t="shared" si="29"/>
        <v/>
      </c>
      <c r="O394" s="82">
        <f t="shared" si="30"/>
        <v>0</v>
      </c>
      <c r="P394" s="82" t="str">
        <f t="shared" si="31"/>
        <v/>
      </c>
      <c r="Q394" s="82" t="str">
        <f t="shared" si="32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8"/>
        <v/>
      </c>
      <c r="M395" s="17"/>
      <c r="N395" s="82" t="str">
        <f t="shared" si="29"/>
        <v/>
      </c>
      <c r="O395" s="82">
        <f t="shared" si="30"/>
        <v>0</v>
      </c>
      <c r="P395" s="82" t="str">
        <f t="shared" si="31"/>
        <v/>
      </c>
      <c r="Q395" s="82" t="str">
        <f t="shared" si="32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8"/>
        <v/>
      </c>
      <c r="M396" s="17"/>
      <c r="N396" s="82" t="str">
        <f t="shared" si="29"/>
        <v/>
      </c>
      <c r="O396" s="82">
        <f t="shared" si="30"/>
        <v>0</v>
      </c>
      <c r="P396" s="82" t="str">
        <f t="shared" si="31"/>
        <v/>
      </c>
      <c r="Q396" s="82" t="str">
        <f t="shared" si="32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8"/>
        <v/>
      </c>
      <c r="M397" s="17"/>
      <c r="N397" s="82" t="str">
        <f t="shared" si="29"/>
        <v/>
      </c>
      <c r="O397" s="82">
        <f t="shared" si="30"/>
        <v>0</v>
      </c>
      <c r="P397" s="82" t="str">
        <f t="shared" si="31"/>
        <v/>
      </c>
      <c r="Q397" s="82" t="str">
        <f t="shared" si="32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8"/>
        <v/>
      </c>
      <c r="M398" s="17"/>
      <c r="N398" s="82" t="str">
        <f t="shared" si="29"/>
        <v/>
      </c>
      <c r="O398" s="82">
        <f t="shared" si="30"/>
        <v>0</v>
      </c>
      <c r="P398" s="82" t="str">
        <f t="shared" si="31"/>
        <v/>
      </c>
      <c r="Q398" s="82" t="str">
        <f t="shared" si="32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8"/>
        <v/>
      </c>
      <c r="M399" s="17"/>
      <c r="N399" s="82" t="str">
        <f t="shared" si="29"/>
        <v/>
      </c>
      <c r="O399" s="82">
        <f t="shared" si="30"/>
        <v>0</v>
      </c>
      <c r="P399" s="82" t="str">
        <f t="shared" si="31"/>
        <v/>
      </c>
      <c r="Q399" s="82" t="str">
        <f t="shared" si="32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3">IF(F400&amp;H400&amp;I400&amp;J400&amp;K400="","",F400+H400+I400-J400-K400)</f>
        <v/>
      </c>
      <c r="M400" s="17"/>
      <c r="N400" s="82" t="str">
        <f t="shared" ref="N400:N463" si="34">IF($G400="E",F400,"")</f>
        <v/>
      </c>
      <c r="O400" s="82">
        <f t="shared" si="30"/>
        <v>0</v>
      </c>
      <c r="P400" s="82" t="str">
        <f t="shared" si="31"/>
        <v/>
      </c>
      <c r="Q400" s="82" t="str">
        <f t="shared" si="32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3"/>
        <v/>
      </c>
      <c r="M401" s="17"/>
      <c r="N401" s="82" t="str">
        <f t="shared" si="34"/>
        <v/>
      </c>
      <c r="O401" s="82">
        <f t="shared" ref="O401:O464" si="35">IF($G401=0%,F401,"")</f>
        <v>0</v>
      </c>
      <c r="P401" s="82" t="str">
        <f t="shared" ref="P401:P464" si="36">IF(OR($G401=8%,$G401=11%),$H401/$G401,"")</f>
        <v/>
      </c>
      <c r="Q401" s="82" t="str">
        <f t="shared" ref="Q401:Q464" si="37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3"/>
        <v/>
      </c>
      <c r="M402" s="17"/>
      <c r="N402" s="82" t="str">
        <f t="shared" si="34"/>
        <v/>
      </c>
      <c r="O402" s="82">
        <f t="shared" si="35"/>
        <v>0</v>
      </c>
      <c r="P402" s="82" t="str">
        <f t="shared" si="36"/>
        <v/>
      </c>
      <c r="Q402" s="82" t="str">
        <f t="shared" si="37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3"/>
        <v/>
      </c>
      <c r="M403" s="17"/>
      <c r="N403" s="82" t="str">
        <f t="shared" si="34"/>
        <v/>
      </c>
      <c r="O403" s="82">
        <f t="shared" si="35"/>
        <v>0</v>
      </c>
      <c r="P403" s="82" t="str">
        <f t="shared" si="36"/>
        <v/>
      </c>
      <c r="Q403" s="82" t="str">
        <f t="shared" si="37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3"/>
        <v/>
      </c>
      <c r="M404" s="17"/>
      <c r="N404" s="82" t="str">
        <f t="shared" si="34"/>
        <v/>
      </c>
      <c r="O404" s="82">
        <f t="shared" si="35"/>
        <v>0</v>
      </c>
      <c r="P404" s="82" t="str">
        <f t="shared" si="36"/>
        <v/>
      </c>
      <c r="Q404" s="82" t="str">
        <f t="shared" si="37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3"/>
        <v/>
      </c>
      <c r="M405" s="17"/>
      <c r="N405" s="82" t="str">
        <f t="shared" si="34"/>
        <v/>
      </c>
      <c r="O405" s="82">
        <f t="shared" si="35"/>
        <v>0</v>
      </c>
      <c r="P405" s="82" t="str">
        <f t="shared" si="36"/>
        <v/>
      </c>
      <c r="Q405" s="82" t="str">
        <f t="shared" si="37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3"/>
        <v/>
      </c>
      <c r="M406" s="17"/>
      <c r="N406" s="82" t="str">
        <f t="shared" si="34"/>
        <v/>
      </c>
      <c r="O406" s="82">
        <f t="shared" si="35"/>
        <v>0</v>
      </c>
      <c r="P406" s="82" t="str">
        <f t="shared" si="36"/>
        <v/>
      </c>
      <c r="Q406" s="82" t="str">
        <f t="shared" si="37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3"/>
        <v/>
      </c>
      <c r="M407" s="17"/>
      <c r="N407" s="82" t="str">
        <f t="shared" si="34"/>
        <v/>
      </c>
      <c r="O407" s="82">
        <f t="shared" si="35"/>
        <v>0</v>
      </c>
      <c r="P407" s="82" t="str">
        <f t="shared" si="36"/>
        <v/>
      </c>
      <c r="Q407" s="82" t="str">
        <f t="shared" si="37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3"/>
        <v/>
      </c>
      <c r="M408" s="17"/>
      <c r="N408" s="82" t="str">
        <f t="shared" si="34"/>
        <v/>
      </c>
      <c r="O408" s="82">
        <f t="shared" si="35"/>
        <v>0</v>
      </c>
      <c r="P408" s="82" t="str">
        <f t="shared" si="36"/>
        <v/>
      </c>
      <c r="Q408" s="82" t="str">
        <f t="shared" si="37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3"/>
        <v/>
      </c>
      <c r="M409" s="17"/>
      <c r="N409" s="82" t="str">
        <f t="shared" si="34"/>
        <v/>
      </c>
      <c r="O409" s="82">
        <f t="shared" si="35"/>
        <v>0</v>
      </c>
      <c r="P409" s="82" t="str">
        <f t="shared" si="36"/>
        <v/>
      </c>
      <c r="Q409" s="82" t="str">
        <f t="shared" si="37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3"/>
        <v/>
      </c>
      <c r="M410" s="17"/>
      <c r="N410" s="82" t="str">
        <f t="shared" si="34"/>
        <v/>
      </c>
      <c r="O410" s="82">
        <f t="shared" si="35"/>
        <v>0</v>
      </c>
      <c r="P410" s="82" t="str">
        <f t="shared" si="36"/>
        <v/>
      </c>
      <c r="Q410" s="82" t="str">
        <f t="shared" si="37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3"/>
        <v/>
      </c>
      <c r="M411" s="17"/>
      <c r="N411" s="82" t="str">
        <f t="shared" si="34"/>
        <v/>
      </c>
      <c r="O411" s="82">
        <f t="shared" si="35"/>
        <v>0</v>
      </c>
      <c r="P411" s="82" t="str">
        <f t="shared" si="36"/>
        <v/>
      </c>
      <c r="Q411" s="82" t="str">
        <f t="shared" si="37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3"/>
        <v/>
      </c>
      <c r="M412" s="17"/>
      <c r="N412" s="82" t="str">
        <f t="shared" si="34"/>
        <v/>
      </c>
      <c r="O412" s="82">
        <f t="shared" si="35"/>
        <v>0</v>
      </c>
      <c r="P412" s="82" t="str">
        <f t="shared" si="36"/>
        <v/>
      </c>
      <c r="Q412" s="82" t="str">
        <f t="shared" si="37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3"/>
        <v/>
      </c>
      <c r="M413" s="17"/>
      <c r="N413" s="82" t="str">
        <f t="shared" si="34"/>
        <v/>
      </c>
      <c r="O413" s="82">
        <f t="shared" si="35"/>
        <v>0</v>
      </c>
      <c r="P413" s="82" t="str">
        <f t="shared" si="36"/>
        <v/>
      </c>
      <c r="Q413" s="82" t="str">
        <f t="shared" si="37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3"/>
        <v/>
      </c>
      <c r="M414" s="17"/>
      <c r="N414" s="82" t="str">
        <f t="shared" si="34"/>
        <v/>
      </c>
      <c r="O414" s="82">
        <f t="shared" si="35"/>
        <v>0</v>
      </c>
      <c r="P414" s="82" t="str">
        <f t="shared" si="36"/>
        <v/>
      </c>
      <c r="Q414" s="82" t="str">
        <f t="shared" si="37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3"/>
        <v/>
      </c>
      <c r="M415" s="17"/>
      <c r="N415" s="82" t="str">
        <f t="shared" si="34"/>
        <v/>
      </c>
      <c r="O415" s="82">
        <f t="shared" si="35"/>
        <v>0</v>
      </c>
      <c r="P415" s="82" t="str">
        <f t="shared" si="36"/>
        <v/>
      </c>
      <c r="Q415" s="82" t="str">
        <f t="shared" si="37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3"/>
        <v/>
      </c>
      <c r="M416" s="17"/>
      <c r="N416" s="82" t="str">
        <f t="shared" si="34"/>
        <v/>
      </c>
      <c r="O416" s="82">
        <f t="shared" si="35"/>
        <v>0</v>
      </c>
      <c r="P416" s="82" t="str">
        <f t="shared" si="36"/>
        <v/>
      </c>
      <c r="Q416" s="82" t="str">
        <f t="shared" si="37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3"/>
        <v/>
      </c>
      <c r="M417" s="17"/>
      <c r="N417" s="82" t="str">
        <f t="shared" si="34"/>
        <v/>
      </c>
      <c r="O417" s="82">
        <f t="shared" si="35"/>
        <v>0</v>
      </c>
      <c r="P417" s="82" t="str">
        <f t="shared" si="36"/>
        <v/>
      </c>
      <c r="Q417" s="82" t="str">
        <f t="shared" si="37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3"/>
        <v/>
      </c>
      <c r="M418" s="17"/>
      <c r="N418" s="82" t="str">
        <f t="shared" si="34"/>
        <v/>
      </c>
      <c r="O418" s="82">
        <f t="shared" si="35"/>
        <v>0</v>
      </c>
      <c r="P418" s="82" t="str">
        <f t="shared" si="36"/>
        <v/>
      </c>
      <c r="Q418" s="82" t="str">
        <f t="shared" si="37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3"/>
        <v/>
      </c>
      <c r="M419" s="17"/>
      <c r="N419" s="82" t="str">
        <f t="shared" si="34"/>
        <v/>
      </c>
      <c r="O419" s="82">
        <f t="shared" si="35"/>
        <v>0</v>
      </c>
      <c r="P419" s="82" t="str">
        <f t="shared" si="36"/>
        <v/>
      </c>
      <c r="Q419" s="82" t="str">
        <f t="shared" si="37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3"/>
        <v/>
      </c>
      <c r="M420" s="17"/>
      <c r="N420" s="82" t="str">
        <f t="shared" si="34"/>
        <v/>
      </c>
      <c r="O420" s="82">
        <f t="shared" si="35"/>
        <v>0</v>
      </c>
      <c r="P420" s="82" t="str">
        <f t="shared" si="36"/>
        <v/>
      </c>
      <c r="Q420" s="82" t="str">
        <f t="shared" si="37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3"/>
        <v/>
      </c>
      <c r="M421" s="17"/>
      <c r="N421" s="82" t="str">
        <f t="shared" si="34"/>
        <v/>
      </c>
      <c r="O421" s="82">
        <f t="shared" si="35"/>
        <v>0</v>
      </c>
      <c r="P421" s="82" t="str">
        <f t="shared" si="36"/>
        <v/>
      </c>
      <c r="Q421" s="82" t="str">
        <f t="shared" si="37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3"/>
        <v/>
      </c>
      <c r="M422" s="17"/>
      <c r="N422" s="82" t="str">
        <f t="shared" si="34"/>
        <v/>
      </c>
      <c r="O422" s="82">
        <f t="shared" si="35"/>
        <v>0</v>
      </c>
      <c r="P422" s="82" t="str">
        <f t="shared" si="36"/>
        <v/>
      </c>
      <c r="Q422" s="82" t="str">
        <f t="shared" si="37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3"/>
        <v/>
      </c>
      <c r="M423" s="17"/>
      <c r="N423" s="82" t="str">
        <f t="shared" si="34"/>
        <v/>
      </c>
      <c r="O423" s="82">
        <f t="shared" si="35"/>
        <v>0</v>
      </c>
      <c r="P423" s="82" t="str">
        <f t="shared" si="36"/>
        <v/>
      </c>
      <c r="Q423" s="82" t="str">
        <f t="shared" si="37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3"/>
        <v/>
      </c>
      <c r="M424" s="17"/>
      <c r="N424" s="82" t="str">
        <f t="shared" si="34"/>
        <v/>
      </c>
      <c r="O424" s="82">
        <f t="shared" si="35"/>
        <v>0</v>
      </c>
      <c r="P424" s="82" t="str">
        <f t="shared" si="36"/>
        <v/>
      </c>
      <c r="Q424" s="82" t="str">
        <f t="shared" si="37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3"/>
        <v/>
      </c>
      <c r="M425" s="17"/>
      <c r="N425" s="82" t="str">
        <f t="shared" si="34"/>
        <v/>
      </c>
      <c r="O425" s="82">
        <f t="shared" si="35"/>
        <v>0</v>
      </c>
      <c r="P425" s="82" t="str">
        <f t="shared" si="36"/>
        <v/>
      </c>
      <c r="Q425" s="82" t="str">
        <f t="shared" si="37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3"/>
        <v/>
      </c>
      <c r="M426" s="17"/>
      <c r="N426" s="82" t="str">
        <f t="shared" si="34"/>
        <v/>
      </c>
      <c r="O426" s="82">
        <f t="shared" si="35"/>
        <v>0</v>
      </c>
      <c r="P426" s="82" t="str">
        <f t="shared" si="36"/>
        <v/>
      </c>
      <c r="Q426" s="82" t="str">
        <f t="shared" si="37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3"/>
        <v/>
      </c>
      <c r="M427" s="17"/>
      <c r="N427" s="82" t="str">
        <f t="shared" si="34"/>
        <v/>
      </c>
      <c r="O427" s="82">
        <f t="shared" si="35"/>
        <v>0</v>
      </c>
      <c r="P427" s="82" t="str">
        <f t="shared" si="36"/>
        <v/>
      </c>
      <c r="Q427" s="82" t="str">
        <f t="shared" si="37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3"/>
        <v/>
      </c>
      <c r="M428" s="17"/>
      <c r="N428" s="82" t="str">
        <f t="shared" si="34"/>
        <v/>
      </c>
      <c r="O428" s="82">
        <f t="shared" si="35"/>
        <v>0</v>
      </c>
      <c r="P428" s="82" t="str">
        <f t="shared" si="36"/>
        <v/>
      </c>
      <c r="Q428" s="82" t="str">
        <f t="shared" si="37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3"/>
        <v/>
      </c>
      <c r="M429" s="17"/>
      <c r="N429" s="82" t="str">
        <f t="shared" si="34"/>
        <v/>
      </c>
      <c r="O429" s="82">
        <f t="shared" si="35"/>
        <v>0</v>
      </c>
      <c r="P429" s="82" t="str">
        <f t="shared" si="36"/>
        <v/>
      </c>
      <c r="Q429" s="82" t="str">
        <f t="shared" si="37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3"/>
        <v/>
      </c>
      <c r="M430" s="17"/>
      <c r="N430" s="82" t="str">
        <f t="shared" si="34"/>
        <v/>
      </c>
      <c r="O430" s="82">
        <f t="shared" si="35"/>
        <v>0</v>
      </c>
      <c r="P430" s="82" t="str">
        <f t="shared" si="36"/>
        <v/>
      </c>
      <c r="Q430" s="82" t="str">
        <f t="shared" si="37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3"/>
        <v/>
      </c>
      <c r="M431" s="17"/>
      <c r="N431" s="82" t="str">
        <f t="shared" si="34"/>
        <v/>
      </c>
      <c r="O431" s="82">
        <f t="shared" si="35"/>
        <v>0</v>
      </c>
      <c r="P431" s="82" t="str">
        <f t="shared" si="36"/>
        <v/>
      </c>
      <c r="Q431" s="82" t="str">
        <f t="shared" si="37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3"/>
        <v/>
      </c>
      <c r="M432" s="17"/>
      <c r="N432" s="82" t="str">
        <f t="shared" si="34"/>
        <v/>
      </c>
      <c r="O432" s="82">
        <f t="shared" si="35"/>
        <v>0</v>
      </c>
      <c r="P432" s="82" t="str">
        <f t="shared" si="36"/>
        <v/>
      </c>
      <c r="Q432" s="82" t="str">
        <f t="shared" si="37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3"/>
        <v/>
      </c>
      <c r="M433" s="17"/>
      <c r="N433" s="82" t="str">
        <f t="shared" si="34"/>
        <v/>
      </c>
      <c r="O433" s="82">
        <f t="shared" si="35"/>
        <v>0</v>
      </c>
      <c r="P433" s="82" t="str">
        <f t="shared" si="36"/>
        <v/>
      </c>
      <c r="Q433" s="82" t="str">
        <f t="shared" si="37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3"/>
        <v/>
      </c>
      <c r="M434" s="17"/>
      <c r="N434" s="82" t="str">
        <f t="shared" si="34"/>
        <v/>
      </c>
      <c r="O434" s="82">
        <f t="shared" si="35"/>
        <v>0</v>
      </c>
      <c r="P434" s="82" t="str">
        <f t="shared" si="36"/>
        <v/>
      </c>
      <c r="Q434" s="82" t="str">
        <f t="shared" si="37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3"/>
        <v/>
      </c>
      <c r="M435" s="17"/>
      <c r="N435" s="82" t="str">
        <f t="shared" si="34"/>
        <v/>
      </c>
      <c r="O435" s="82">
        <f t="shared" si="35"/>
        <v>0</v>
      </c>
      <c r="P435" s="82" t="str">
        <f t="shared" si="36"/>
        <v/>
      </c>
      <c r="Q435" s="82" t="str">
        <f t="shared" si="37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3"/>
        <v/>
      </c>
      <c r="M436" s="17"/>
      <c r="N436" s="82" t="str">
        <f t="shared" si="34"/>
        <v/>
      </c>
      <c r="O436" s="82">
        <f t="shared" si="35"/>
        <v>0</v>
      </c>
      <c r="P436" s="82" t="str">
        <f t="shared" si="36"/>
        <v/>
      </c>
      <c r="Q436" s="82" t="str">
        <f t="shared" si="37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3"/>
        <v/>
      </c>
      <c r="M437" s="17"/>
      <c r="N437" s="82" t="str">
        <f t="shared" si="34"/>
        <v/>
      </c>
      <c r="O437" s="82">
        <f t="shared" si="35"/>
        <v>0</v>
      </c>
      <c r="P437" s="82" t="str">
        <f t="shared" si="36"/>
        <v/>
      </c>
      <c r="Q437" s="82" t="str">
        <f t="shared" si="37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3"/>
        <v/>
      </c>
      <c r="M438" s="17"/>
      <c r="N438" s="82" t="str">
        <f t="shared" si="34"/>
        <v/>
      </c>
      <c r="O438" s="82">
        <f t="shared" si="35"/>
        <v>0</v>
      </c>
      <c r="P438" s="82" t="str">
        <f t="shared" si="36"/>
        <v/>
      </c>
      <c r="Q438" s="82" t="str">
        <f t="shared" si="37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3"/>
        <v/>
      </c>
      <c r="M439" s="17"/>
      <c r="N439" s="82" t="str">
        <f t="shared" si="34"/>
        <v/>
      </c>
      <c r="O439" s="82">
        <f t="shared" si="35"/>
        <v>0</v>
      </c>
      <c r="P439" s="82" t="str">
        <f t="shared" si="36"/>
        <v/>
      </c>
      <c r="Q439" s="82" t="str">
        <f t="shared" si="37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3"/>
        <v/>
      </c>
      <c r="M440" s="17"/>
      <c r="N440" s="82" t="str">
        <f t="shared" si="34"/>
        <v/>
      </c>
      <c r="O440" s="82">
        <f t="shared" si="35"/>
        <v>0</v>
      </c>
      <c r="P440" s="82" t="str">
        <f t="shared" si="36"/>
        <v/>
      </c>
      <c r="Q440" s="82" t="str">
        <f t="shared" si="37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3"/>
        <v/>
      </c>
      <c r="M441" s="17"/>
      <c r="N441" s="82" t="str">
        <f t="shared" si="34"/>
        <v/>
      </c>
      <c r="O441" s="82">
        <f t="shared" si="35"/>
        <v>0</v>
      </c>
      <c r="P441" s="82" t="str">
        <f t="shared" si="36"/>
        <v/>
      </c>
      <c r="Q441" s="82" t="str">
        <f t="shared" si="37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3"/>
        <v/>
      </c>
      <c r="M442" s="17"/>
      <c r="N442" s="82" t="str">
        <f t="shared" si="34"/>
        <v/>
      </c>
      <c r="O442" s="82">
        <f t="shared" si="35"/>
        <v>0</v>
      </c>
      <c r="P442" s="82" t="str">
        <f t="shared" si="36"/>
        <v/>
      </c>
      <c r="Q442" s="82" t="str">
        <f t="shared" si="37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3"/>
        <v/>
      </c>
      <c r="M443" s="17"/>
      <c r="N443" s="82" t="str">
        <f t="shared" si="34"/>
        <v/>
      </c>
      <c r="O443" s="82">
        <f t="shared" si="35"/>
        <v>0</v>
      </c>
      <c r="P443" s="82" t="str">
        <f t="shared" si="36"/>
        <v/>
      </c>
      <c r="Q443" s="82" t="str">
        <f t="shared" si="37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3"/>
        <v/>
      </c>
      <c r="M444" s="17"/>
      <c r="N444" s="82" t="str">
        <f t="shared" si="34"/>
        <v/>
      </c>
      <c r="O444" s="82">
        <f t="shared" si="35"/>
        <v>0</v>
      </c>
      <c r="P444" s="82" t="str">
        <f t="shared" si="36"/>
        <v/>
      </c>
      <c r="Q444" s="82" t="str">
        <f t="shared" si="37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3"/>
        <v/>
      </c>
      <c r="M445" s="17"/>
      <c r="N445" s="82" t="str">
        <f t="shared" si="34"/>
        <v/>
      </c>
      <c r="O445" s="82">
        <f t="shared" si="35"/>
        <v>0</v>
      </c>
      <c r="P445" s="82" t="str">
        <f t="shared" si="36"/>
        <v/>
      </c>
      <c r="Q445" s="82" t="str">
        <f t="shared" si="37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3"/>
        <v/>
      </c>
      <c r="M446" s="17"/>
      <c r="N446" s="82" t="str">
        <f t="shared" si="34"/>
        <v/>
      </c>
      <c r="O446" s="82">
        <f t="shared" si="35"/>
        <v>0</v>
      </c>
      <c r="P446" s="82" t="str">
        <f t="shared" si="36"/>
        <v/>
      </c>
      <c r="Q446" s="82" t="str">
        <f t="shared" si="37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3"/>
        <v/>
      </c>
      <c r="M447" s="17"/>
      <c r="N447" s="82" t="str">
        <f t="shared" si="34"/>
        <v/>
      </c>
      <c r="O447" s="82">
        <f t="shared" si="35"/>
        <v>0</v>
      </c>
      <c r="P447" s="82" t="str">
        <f t="shared" si="36"/>
        <v/>
      </c>
      <c r="Q447" s="82" t="str">
        <f t="shared" si="37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3"/>
        <v/>
      </c>
      <c r="M448" s="17"/>
      <c r="N448" s="82" t="str">
        <f t="shared" si="34"/>
        <v/>
      </c>
      <c r="O448" s="82">
        <f t="shared" si="35"/>
        <v>0</v>
      </c>
      <c r="P448" s="82" t="str">
        <f t="shared" si="36"/>
        <v/>
      </c>
      <c r="Q448" s="82" t="str">
        <f t="shared" si="37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3"/>
        <v/>
      </c>
      <c r="M449" s="17"/>
      <c r="N449" s="82" t="str">
        <f t="shared" si="34"/>
        <v/>
      </c>
      <c r="O449" s="82">
        <f t="shared" si="35"/>
        <v>0</v>
      </c>
      <c r="P449" s="82" t="str">
        <f t="shared" si="36"/>
        <v/>
      </c>
      <c r="Q449" s="82" t="str">
        <f t="shared" si="37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3"/>
        <v/>
      </c>
      <c r="M450" s="17"/>
      <c r="N450" s="82" t="str">
        <f t="shared" si="34"/>
        <v/>
      </c>
      <c r="O450" s="82">
        <f t="shared" si="35"/>
        <v>0</v>
      </c>
      <c r="P450" s="82" t="str">
        <f t="shared" si="36"/>
        <v/>
      </c>
      <c r="Q450" s="82" t="str">
        <f t="shared" si="37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3"/>
        <v/>
      </c>
      <c r="M451" s="17"/>
      <c r="N451" s="82" t="str">
        <f t="shared" si="34"/>
        <v/>
      </c>
      <c r="O451" s="82">
        <f t="shared" si="35"/>
        <v>0</v>
      </c>
      <c r="P451" s="82" t="str">
        <f t="shared" si="36"/>
        <v/>
      </c>
      <c r="Q451" s="82" t="str">
        <f t="shared" si="37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3"/>
        <v/>
      </c>
      <c r="M452" s="17"/>
      <c r="N452" s="82" t="str">
        <f t="shared" si="34"/>
        <v/>
      </c>
      <c r="O452" s="82">
        <f t="shared" si="35"/>
        <v>0</v>
      </c>
      <c r="P452" s="82" t="str">
        <f t="shared" si="36"/>
        <v/>
      </c>
      <c r="Q452" s="82" t="str">
        <f t="shared" si="37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3"/>
        <v/>
      </c>
      <c r="M453" s="17"/>
      <c r="N453" s="82" t="str">
        <f t="shared" si="34"/>
        <v/>
      </c>
      <c r="O453" s="82">
        <f t="shared" si="35"/>
        <v>0</v>
      </c>
      <c r="P453" s="82" t="str">
        <f t="shared" si="36"/>
        <v/>
      </c>
      <c r="Q453" s="82" t="str">
        <f t="shared" si="37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3"/>
        <v/>
      </c>
      <c r="M454" s="17"/>
      <c r="N454" s="82" t="str">
        <f t="shared" si="34"/>
        <v/>
      </c>
      <c r="O454" s="82">
        <f t="shared" si="35"/>
        <v>0</v>
      </c>
      <c r="P454" s="82" t="str">
        <f t="shared" si="36"/>
        <v/>
      </c>
      <c r="Q454" s="82" t="str">
        <f t="shared" si="37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3"/>
        <v/>
      </c>
      <c r="M455" s="17"/>
      <c r="N455" s="82" t="str">
        <f t="shared" si="34"/>
        <v/>
      </c>
      <c r="O455" s="82">
        <f t="shared" si="35"/>
        <v>0</v>
      </c>
      <c r="P455" s="82" t="str">
        <f t="shared" si="36"/>
        <v/>
      </c>
      <c r="Q455" s="82" t="str">
        <f t="shared" si="37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3"/>
        <v/>
      </c>
      <c r="M456" s="17"/>
      <c r="N456" s="82" t="str">
        <f t="shared" si="34"/>
        <v/>
      </c>
      <c r="O456" s="82">
        <f t="shared" si="35"/>
        <v>0</v>
      </c>
      <c r="P456" s="82" t="str">
        <f t="shared" si="36"/>
        <v/>
      </c>
      <c r="Q456" s="82" t="str">
        <f t="shared" si="37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3"/>
        <v/>
      </c>
      <c r="M457" s="17"/>
      <c r="N457" s="82" t="str">
        <f t="shared" si="34"/>
        <v/>
      </c>
      <c r="O457" s="82">
        <f t="shared" si="35"/>
        <v>0</v>
      </c>
      <c r="P457" s="82" t="str">
        <f t="shared" si="36"/>
        <v/>
      </c>
      <c r="Q457" s="82" t="str">
        <f t="shared" si="37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3"/>
        <v/>
      </c>
      <c r="M458" s="17"/>
      <c r="N458" s="82" t="str">
        <f t="shared" si="34"/>
        <v/>
      </c>
      <c r="O458" s="82">
        <f t="shared" si="35"/>
        <v>0</v>
      </c>
      <c r="P458" s="82" t="str">
        <f t="shared" si="36"/>
        <v/>
      </c>
      <c r="Q458" s="82" t="str">
        <f t="shared" si="37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3"/>
        <v/>
      </c>
      <c r="M459" s="17"/>
      <c r="N459" s="82" t="str">
        <f t="shared" si="34"/>
        <v/>
      </c>
      <c r="O459" s="82">
        <f t="shared" si="35"/>
        <v>0</v>
      </c>
      <c r="P459" s="82" t="str">
        <f t="shared" si="36"/>
        <v/>
      </c>
      <c r="Q459" s="82" t="str">
        <f t="shared" si="37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3"/>
        <v/>
      </c>
      <c r="M460" s="17"/>
      <c r="N460" s="82" t="str">
        <f t="shared" si="34"/>
        <v/>
      </c>
      <c r="O460" s="82">
        <f t="shared" si="35"/>
        <v>0</v>
      </c>
      <c r="P460" s="82" t="str">
        <f t="shared" si="36"/>
        <v/>
      </c>
      <c r="Q460" s="82" t="str">
        <f t="shared" si="37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3"/>
        <v/>
      </c>
      <c r="M461" s="17"/>
      <c r="N461" s="82" t="str">
        <f t="shared" si="34"/>
        <v/>
      </c>
      <c r="O461" s="82">
        <f t="shared" si="35"/>
        <v>0</v>
      </c>
      <c r="P461" s="82" t="str">
        <f t="shared" si="36"/>
        <v/>
      </c>
      <c r="Q461" s="82" t="str">
        <f t="shared" si="37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3"/>
        <v/>
      </c>
      <c r="M462" s="17"/>
      <c r="N462" s="82" t="str">
        <f t="shared" si="34"/>
        <v/>
      </c>
      <c r="O462" s="82">
        <f t="shared" si="35"/>
        <v>0</v>
      </c>
      <c r="P462" s="82" t="str">
        <f t="shared" si="36"/>
        <v/>
      </c>
      <c r="Q462" s="82" t="str">
        <f t="shared" si="37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3"/>
        <v/>
      </c>
      <c r="M463" s="17"/>
      <c r="N463" s="82" t="str">
        <f t="shared" si="34"/>
        <v/>
      </c>
      <c r="O463" s="82">
        <f t="shared" si="35"/>
        <v>0</v>
      </c>
      <c r="P463" s="82" t="str">
        <f t="shared" si="36"/>
        <v/>
      </c>
      <c r="Q463" s="82" t="str">
        <f t="shared" si="37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8">IF(F464&amp;H464&amp;I464&amp;J464&amp;K464="","",F464+H464+I464-J464-K464)</f>
        <v/>
      </c>
      <c r="M464" s="17"/>
      <c r="N464" s="82" t="str">
        <f t="shared" ref="N464:N514" si="39">IF($G464="E",F464,"")</f>
        <v/>
      </c>
      <c r="O464" s="82">
        <f t="shared" si="35"/>
        <v>0</v>
      </c>
      <c r="P464" s="82" t="str">
        <f t="shared" si="36"/>
        <v/>
      </c>
      <c r="Q464" s="82" t="str">
        <f t="shared" si="37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8"/>
        <v/>
      </c>
      <c r="M465" s="17"/>
      <c r="N465" s="82" t="str">
        <f t="shared" si="39"/>
        <v/>
      </c>
      <c r="O465" s="82">
        <f t="shared" ref="O465:O514" si="40">IF($G465=0%,F465,"")</f>
        <v>0</v>
      </c>
      <c r="P465" s="82" t="str">
        <f t="shared" ref="P465:P514" si="41">IF(OR($G465=8%,$G465=11%),$H465/$G465,"")</f>
        <v/>
      </c>
      <c r="Q465" s="82" t="str">
        <f t="shared" ref="Q465:Q514" si="42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8"/>
        <v/>
      </c>
      <c r="M466" s="17"/>
      <c r="N466" s="82" t="str">
        <f t="shared" si="39"/>
        <v/>
      </c>
      <c r="O466" s="82">
        <f t="shared" si="40"/>
        <v>0</v>
      </c>
      <c r="P466" s="82" t="str">
        <f t="shared" si="41"/>
        <v/>
      </c>
      <c r="Q466" s="82" t="str">
        <f t="shared" si="42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8"/>
        <v/>
      </c>
      <c r="M467" s="17"/>
      <c r="N467" s="82" t="str">
        <f t="shared" si="39"/>
        <v/>
      </c>
      <c r="O467" s="82">
        <f t="shared" si="40"/>
        <v>0</v>
      </c>
      <c r="P467" s="82" t="str">
        <f t="shared" si="41"/>
        <v/>
      </c>
      <c r="Q467" s="82" t="str">
        <f t="shared" si="42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8"/>
        <v/>
      </c>
      <c r="M468" s="17"/>
      <c r="N468" s="82" t="str">
        <f t="shared" si="39"/>
        <v/>
      </c>
      <c r="O468" s="82">
        <f t="shared" si="40"/>
        <v>0</v>
      </c>
      <c r="P468" s="82" t="str">
        <f t="shared" si="41"/>
        <v/>
      </c>
      <c r="Q468" s="82" t="str">
        <f t="shared" si="42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8"/>
        <v/>
      </c>
      <c r="M469" s="17"/>
      <c r="N469" s="82" t="str">
        <f t="shared" si="39"/>
        <v/>
      </c>
      <c r="O469" s="82">
        <f t="shared" si="40"/>
        <v>0</v>
      </c>
      <c r="P469" s="82" t="str">
        <f t="shared" si="41"/>
        <v/>
      </c>
      <c r="Q469" s="82" t="str">
        <f t="shared" si="42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8"/>
        <v/>
      </c>
      <c r="M470" s="17"/>
      <c r="N470" s="82" t="str">
        <f t="shared" si="39"/>
        <v/>
      </c>
      <c r="O470" s="82">
        <f t="shared" si="40"/>
        <v>0</v>
      </c>
      <c r="P470" s="82" t="str">
        <f t="shared" si="41"/>
        <v/>
      </c>
      <c r="Q470" s="82" t="str">
        <f t="shared" si="42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8"/>
        <v/>
      </c>
      <c r="M471" s="17"/>
      <c r="N471" s="82" t="str">
        <f t="shared" si="39"/>
        <v/>
      </c>
      <c r="O471" s="82">
        <f t="shared" si="40"/>
        <v>0</v>
      </c>
      <c r="P471" s="82" t="str">
        <f t="shared" si="41"/>
        <v/>
      </c>
      <c r="Q471" s="82" t="str">
        <f t="shared" si="42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8"/>
        <v/>
      </c>
      <c r="M472" s="17"/>
      <c r="N472" s="82" t="str">
        <f t="shared" si="39"/>
        <v/>
      </c>
      <c r="O472" s="82">
        <f t="shared" si="40"/>
        <v>0</v>
      </c>
      <c r="P472" s="82" t="str">
        <f t="shared" si="41"/>
        <v/>
      </c>
      <c r="Q472" s="82" t="str">
        <f t="shared" si="42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8"/>
        <v/>
      </c>
      <c r="M473" s="17"/>
      <c r="N473" s="82" t="str">
        <f t="shared" si="39"/>
        <v/>
      </c>
      <c r="O473" s="82">
        <f t="shared" si="40"/>
        <v>0</v>
      </c>
      <c r="P473" s="82" t="str">
        <f t="shared" si="41"/>
        <v/>
      </c>
      <c r="Q473" s="82" t="str">
        <f t="shared" si="42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8"/>
        <v/>
      </c>
      <c r="M474" s="17"/>
      <c r="N474" s="82" t="str">
        <f t="shared" si="39"/>
        <v/>
      </c>
      <c r="O474" s="82">
        <f t="shared" si="40"/>
        <v>0</v>
      </c>
      <c r="P474" s="82" t="str">
        <f t="shared" si="41"/>
        <v/>
      </c>
      <c r="Q474" s="82" t="str">
        <f t="shared" si="42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8"/>
        <v/>
      </c>
      <c r="M475" s="17"/>
      <c r="N475" s="82" t="str">
        <f t="shared" si="39"/>
        <v/>
      </c>
      <c r="O475" s="82">
        <f t="shared" si="40"/>
        <v>0</v>
      </c>
      <c r="P475" s="82" t="str">
        <f t="shared" si="41"/>
        <v/>
      </c>
      <c r="Q475" s="82" t="str">
        <f t="shared" si="42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8"/>
        <v/>
      </c>
      <c r="M476" s="17"/>
      <c r="N476" s="82" t="str">
        <f t="shared" si="39"/>
        <v/>
      </c>
      <c r="O476" s="82">
        <f t="shared" si="40"/>
        <v>0</v>
      </c>
      <c r="P476" s="82" t="str">
        <f t="shared" si="41"/>
        <v/>
      </c>
      <c r="Q476" s="82" t="str">
        <f t="shared" si="42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8"/>
        <v/>
      </c>
      <c r="M477" s="17"/>
      <c r="N477" s="82" t="str">
        <f t="shared" si="39"/>
        <v/>
      </c>
      <c r="O477" s="82">
        <f t="shared" si="40"/>
        <v>0</v>
      </c>
      <c r="P477" s="82" t="str">
        <f t="shared" si="41"/>
        <v/>
      </c>
      <c r="Q477" s="82" t="str">
        <f t="shared" si="42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8"/>
        <v/>
      </c>
      <c r="M478" s="17"/>
      <c r="N478" s="82" t="str">
        <f t="shared" si="39"/>
        <v/>
      </c>
      <c r="O478" s="82">
        <f t="shared" si="40"/>
        <v>0</v>
      </c>
      <c r="P478" s="82" t="str">
        <f t="shared" si="41"/>
        <v/>
      </c>
      <c r="Q478" s="82" t="str">
        <f t="shared" si="42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8"/>
        <v/>
      </c>
      <c r="M479" s="17"/>
      <c r="N479" s="82" t="str">
        <f t="shared" si="39"/>
        <v/>
      </c>
      <c r="O479" s="82">
        <f t="shared" si="40"/>
        <v>0</v>
      </c>
      <c r="P479" s="82" t="str">
        <f t="shared" si="41"/>
        <v/>
      </c>
      <c r="Q479" s="82" t="str">
        <f t="shared" si="42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8"/>
        <v/>
      </c>
      <c r="M480" s="17"/>
      <c r="N480" s="82" t="str">
        <f t="shared" si="39"/>
        <v/>
      </c>
      <c r="O480" s="82">
        <f t="shared" si="40"/>
        <v>0</v>
      </c>
      <c r="P480" s="82" t="str">
        <f t="shared" si="41"/>
        <v/>
      </c>
      <c r="Q480" s="82" t="str">
        <f t="shared" si="42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8"/>
        <v/>
      </c>
      <c r="M481" s="17"/>
      <c r="N481" s="82" t="str">
        <f t="shared" si="39"/>
        <v/>
      </c>
      <c r="O481" s="82">
        <f t="shared" si="40"/>
        <v>0</v>
      </c>
      <c r="P481" s="82" t="str">
        <f t="shared" si="41"/>
        <v/>
      </c>
      <c r="Q481" s="82" t="str">
        <f t="shared" si="42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8"/>
        <v/>
      </c>
      <c r="M482" s="17"/>
      <c r="N482" s="82" t="str">
        <f t="shared" si="39"/>
        <v/>
      </c>
      <c r="O482" s="82">
        <f t="shared" si="40"/>
        <v>0</v>
      </c>
      <c r="P482" s="82" t="str">
        <f t="shared" si="41"/>
        <v/>
      </c>
      <c r="Q482" s="82" t="str">
        <f t="shared" si="42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8"/>
        <v/>
      </c>
      <c r="M483" s="17"/>
      <c r="N483" s="82" t="str">
        <f t="shared" si="39"/>
        <v/>
      </c>
      <c r="O483" s="82">
        <f t="shared" si="40"/>
        <v>0</v>
      </c>
      <c r="P483" s="82" t="str">
        <f t="shared" si="41"/>
        <v/>
      </c>
      <c r="Q483" s="82" t="str">
        <f t="shared" si="42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8"/>
        <v/>
      </c>
      <c r="M484" s="17"/>
      <c r="N484" s="82" t="str">
        <f t="shared" si="39"/>
        <v/>
      </c>
      <c r="O484" s="82">
        <f t="shared" si="40"/>
        <v>0</v>
      </c>
      <c r="P484" s="82" t="str">
        <f t="shared" si="41"/>
        <v/>
      </c>
      <c r="Q484" s="82" t="str">
        <f t="shared" si="42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8"/>
        <v/>
      </c>
      <c r="M485" s="17"/>
      <c r="N485" s="82" t="str">
        <f t="shared" si="39"/>
        <v/>
      </c>
      <c r="O485" s="82">
        <f t="shared" si="40"/>
        <v>0</v>
      </c>
      <c r="P485" s="82" t="str">
        <f t="shared" si="41"/>
        <v/>
      </c>
      <c r="Q485" s="82" t="str">
        <f t="shared" si="42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8"/>
        <v/>
      </c>
      <c r="M486" s="17"/>
      <c r="N486" s="82" t="str">
        <f t="shared" si="39"/>
        <v/>
      </c>
      <c r="O486" s="82">
        <f t="shared" si="40"/>
        <v>0</v>
      </c>
      <c r="P486" s="82" t="str">
        <f t="shared" si="41"/>
        <v/>
      </c>
      <c r="Q486" s="82" t="str">
        <f t="shared" si="42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8"/>
        <v/>
      </c>
      <c r="M487" s="17"/>
      <c r="N487" s="82" t="str">
        <f t="shared" si="39"/>
        <v/>
      </c>
      <c r="O487" s="82">
        <f t="shared" si="40"/>
        <v>0</v>
      </c>
      <c r="P487" s="82" t="str">
        <f t="shared" si="41"/>
        <v/>
      </c>
      <c r="Q487" s="82" t="str">
        <f t="shared" si="42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8"/>
        <v/>
      </c>
      <c r="M488" s="17"/>
      <c r="N488" s="82" t="str">
        <f t="shared" si="39"/>
        <v/>
      </c>
      <c r="O488" s="82">
        <f t="shared" si="40"/>
        <v>0</v>
      </c>
      <c r="P488" s="82" t="str">
        <f t="shared" si="41"/>
        <v/>
      </c>
      <c r="Q488" s="82" t="str">
        <f t="shared" si="42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8"/>
        <v/>
      </c>
      <c r="M489" s="17"/>
      <c r="N489" s="82" t="str">
        <f t="shared" si="39"/>
        <v/>
      </c>
      <c r="O489" s="82">
        <f t="shared" si="40"/>
        <v>0</v>
      </c>
      <c r="P489" s="82" t="str">
        <f t="shared" si="41"/>
        <v/>
      </c>
      <c r="Q489" s="82" t="str">
        <f t="shared" si="42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8"/>
        <v/>
      </c>
      <c r="M490" s="17"/>
      <c r="N490" s="82" t="str">
        <f t="shared" si="39"/>
        <v/>
      </c>
      <c r="O490" s="82">
        <f t="shared" si="40"/>
        <v>0</v>
      </c>
      <c r="P490" s="82" t="str">
        <f t="shared" si="41"/>
        <v/>
      </c>
      <c r="Q490" s="82" t="str">
        <f t="shared" si="42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8"/>
        <v/>
      </c>
      <c r="M491" s="17"/>
      <c r="N491" s="82" t="str">
        <f t="shared" si="39"/>
        <v/>
      </c>
      <c r="O491" s="82">
        <f t="shared" si="40"/>
        <v>0</v>
      </c>
      <c r="P491" s="82" t="str">
        <f t="shared" si="41"/>
        <v/>
      </c>
      <c r="Q491" s="82" t="str">
        <f t="shared" si="42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8"/>
        <v/>
      </c>
      <c r="M492" s="17"/>
      <c r="N492" s="82" t="str">
        <f t="shared" si="39"/>
        <v/>
      </c>
      <c r="O492" s="82">
        <f t="shared" si="40"/>
        <v>0</v>
      </c>
      <c r="P492" s="82" t="str">
        <f t="shared" si="41"/>
        <v/>
      </c>
      <c r="Q492" s="82" t="str">
        <f t="shared" si="42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8"/>
        <v/>
      </c>
      <c r="M493" s="17"/>
      <c r="N493" s="82" t="str">
        <f t="shared" si="39"/>
        <v/>
      </c>
      <c r="O493" s="82">
        <f t="shared" si="40"/>
        <v>0</v>
      </c>
      <c r="P493" s="82" t="str">
        <f t="shared" si="41"/>
        <v/>
      </c>
      <c r="Q493" s="82" t="str">
        <f t="shared" si="42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8"/>
        <v/>
      </c>
      <c r="M494" s="17"/>
      <c r="N494" s="82" t="str">
        <f t="shared" si="39"/>
        <v/>
      </c>
      <c r="O494" s="82">
        <f t="shared" si="40"/>
        <v>0</v>
      </c>
      <c r="P494" s="82" t="str">
        <f t="shared" si="41"/>
        <v/>
      </c>
      <c r="Q494" s="82" t="str">
        <f t="shared" si="42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8"/>
        <v/>
      </c>
      <c r="M495" s="17"/>
      <c r="N495" s="82" t="str">
        <f t="shared" si="39"/>
        <v/>
      </c>
      <c r="O495" s="82">
        <f t="shared" si="40"/>
        <v>0</v>
      </c>
      <c r="P495" s="82" t="str">
        <f t="shared" si="41"/>
        <v/>
      </c>
      <c r="Q495" s="82" t="str">
        <f t="shared" si="42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8"/>
        <v/>
      </c>
      <c r="M496" s="17"/>
      <c r="N496" s="82" t="str">
        <f t="shared" si="39"/>
        <v/>
      </c>
      <c r="O496" s="82">
        <f t="shared" si="40"/>
        <v>0</v>
      </c>
      <c r="P496" s="82" t="str">
        <f t="shared" si="41"/>
        <v/>
      </c>
      <c r="Q496" s="82" t="str">
        <f t="shared" si="42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8"/>
        <v/>
      </c>
      <c r="M497" s="17"/>
      <c r="N497" s="82" t="str">
        <f t="shared" si="39"/>
        <v/>
      </c>
      <c r="O497" s="82">
        <f t="shared" si="40"/>
        <v>0</v>
      </c>
      <c r="P497" s="82" t="str">
        <f t="shared" si="41"/>
        <v/>
      </c>
      <c r="Q497" s="82" t="str">
        <f t="shared" si="42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8"/>
        <v/>
      </c>
      <c r="M498" s="17"/>
      <c r="N498" s="82" t="str">
        <f t="shared" si="39"/>
        <v/>
      </c>
      <c r="O498" s="82">
        <f t="shared" si="40"/>
        <v>0</v>
      </c>
      <c r="P498" s="82" t="str">
        <f t="shared" si="41"/>
        <v/>
      </c>
      <c r="Q498" s="82" t="str">
        <f t="shared" si="42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8"/>
        <v/>
      </c>
      <c r="M499" s="17"/>
      <c r="N499" s="82" t="str">
        <f t="shared" si="39"/>
        <v/>
      </c>
      <c r="O499" s="82">
        <f t="shared" si="40"/>
        <v>0</v>
      </c>
      <c r="P499" s="82" t="str">
        <f t="shared" si="41"/>
        <v/>
      </c>
      <c r="Q499" s="82" t="str">
        <f t="shared" si="42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8"/>
        <v/>
      </c>
      <c r="M500" s="17"/>
      <c r="N500" s="82" t="str">
        <f t="shared" si="39"/>
        <v/>
      </c>
      <c r="O500" s="82">
        <f t="shared" si="40"/>
        <v>0</v>
      </c>
      <c r="P500" s="82" t="str">
        <f t="shared" si="41"/>
        <v/>
      </c>
      <c r="Q500" s="82" t="str">
        <f t="shared" si="42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8"/>
        <v/>
      </c>
      <c r="M501" s="17"/>
      <c r="N501" s="82" t="str">
        <f t="shared" si="39"/>
        <v/>
      </c>
      <c r="O501" s="82">
        <f t="shared" si="40"/>
        <v>0</v>
      </c>
      <c r="P501" s="82" t="str">
        <f t="shared" si="41"/>
        <v/>
      </c>
      <c r="Q501" s="82" t="str">
        <f t="shared" si="42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8"/>
        <v/>
      </c>
      <c r="M502" s="17"/>
      <c r="N502" s="82" t="str">
        <f t="shared" si="39"/>
        <v/>
      </c>
      <c r="O502" s="82">
        <f t="shared" si="40"/>
        <v>0</v>
      </c>
      <c r="P502" s="82" t="str">
        <f t="shared" si="41"/>
        <v/>
      </c>
      <c r="Q502" s="82" t="str">
        <f t="shared" si="42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8"/>
        <v/>
      </c>
      <c r="M503" s="17"/>
      <c r="N503" s="82" t="str">
        <f t="shared" si="39"/>
        <v/>
      </c>
      <c r="O503" s="82">
        <f t="shared" si="40"/>
        <v>0</v>
      </c>
      <c r="P503" s="82" t="str">
        <f t="shared" si="41"/>
        <v/>
      </c>
      <c r="Q503" s="82" t="str">
        <f t="shared" si="42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8"/>
        <v/>
      </c>
      <c r="M504" s="17"/>
      <c r="N504" s="82" t="str">
        <f t="shared" si="39"/>
        <v/>
      </c>
      <c r="O504" s="82">
        <f t="shared" si="40"/>
        <v>0</v>
      </c>
      <c r="P504" s="82" t="str">
        <f t="shared" si="41"/>
        <v/>
      </c>
      <c r="Q504" s="82" t="str">
        <f t="shared" si="42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8"/>
        <v/>
      </c>
      <c r="M505" s="17"/>
      <c r="N505" s="82" t="str">
        <f t="shared" si="39"/>
        <v/>
      </c>
      <c r="O505" s="82">
        <f t="shared" si="40"/>
        <v>0</v>
      </c>
      <c r="P505" s="82" t="str">
        <f t="shared" si="41"/>
        <v/>
      </c>
      <c r="Q505" s="82" t="str">
        <f t="shared" si="42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8"/>
        <v/>
      </c>
      <c r="M506" s="17"/>
      <c r="N506" s="82" t="str">
        <f t="shared" si="39"/>
        <v/>
      </c>
      <c r="O506" s="82">
        <f t="shared" si="40"/>
        <v>0</v>
      </c>
      <c r="P506" s="82" t="str">
        <f t="shared" si="41"/>
        <v/>
      </c>
      <c r="Q506" s="82" t="str">
        <f t="shared" si="42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8"/>
        <v/>
      </c>
      <c r="M507" s="17"/>
      <c r="N507" s="82" t="str">
        <f t="shared" si="39"/>
        <v/>
      </c>
      <c r="O507" s="82">
        <f t="shared" si="40"/>
        <v>0</v>
      </c>
      <c r="P507" s="82" t="str">
        <f t="shared" si="41"/>
        <v/>
      </c>
      <c r="Q507" s="82" t="str">
        <f t="shared" si="42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8"/>
        <v/>
      </c>
      <c r="M508" s="17"/>
      <c r="N508" s="82" t="str">
        <f t="shared" si="39"/>
        <v/>
      </c>
      <c r="O508" s="82">
        <f t="shared" si="40"/>
        <v>0</v>
      </c>
      <c r="P508" s="82" t="str">
        <f t="shared" si="41"/>
        <v/>
      </c>
      <c r="Q508" s="82" t="str">
        <f t="shared" si="42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8"/>
        <v/>
      </c>
      <c r="M509" s="17"/>
      <c r="N509" s="82" t="str">
        <f t="shared" si="39"/>
        <v/>
      </c>
      <c r="O509" s="82">
        <f t="shared" si="40"/>
        <v>0</v>
      </c>
      <c r="P509" s="82" t="str">
        <f t="shared" si="41"/>
        <v/>
      </c>
      <c r="Q509" s="82" t="str">
        <f t="shared" si="42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8"/>
        <v/>
      </c>
      <c r="M510" s="17"/>
      <c r="N510" s="82" t="str">
        <f t="shared" si="39"/>
        <v/>
      </c>
      <c r="O510" s="82">
        <f t="shared" si="40"/>
        <v>0</v>
      </c>
      <c r="P510" s="82" t="str">
        <f t="shared" si="41"/>
        <v/>
      </c>
      <c r="Q510" s="82" t="str">
        <f t="shared" si="42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8"/>
        <v/>
      </c>
      <c r="M511" s="17"/>
      <c r="N511" s="82" t="str">
        <f t="shared" si="39"/>
        <v/>
      </c>
      <c r="O511" s="82">
        <f t="shared" si="40"/>
        <v>0</v>
      </c>
      <c r="P511" s="82" t="str">
        <f t="shared" si="41"/>
        <v/>
      </c>
      <c r="Q511" s="82" t="str">
        <f t="shared" si="42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8"/>
        <v/>
      </c>
      <c r="M512" s="17"/>
      <c r="N512" s="82" t="str">
        <f t="shared" si="39"/>
        <v/>
      </c>
      <c r="O512" s="82">
        <f t="shared" si="40"/>
        <v>0</v>
      </c>
      <c r="P512" s="82" t="str">
        <f t="shared" si="41"/>
        <v/>
      </c>
      <c r="Q512" s="82" t="str">
        <f t="shared" si="42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8"/>
        <v/>
      </c>
      <c r="M513" s="17"/>
      <c r="N513" s="82" t="str">
        <f t="shared" si="39"/>
        <v/>
      </c>
      <c r="O513" s="82">
        <f t="shared" si="40"/>
        <v>0</v>
      </c>
      <c r="P513" s="82" t="str">
        <f t="shared" si="41"/>
        <v/>
      </c>
      <c r="Q513" s="82" t="str">
        <f t="shared" si="42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8"/>
        <v/>
      </c>
      <c r="M514" s="17"/>
      <c r="N514" s="82" t="str">
        <f t="shared" si="39"/>
        <v/>
      </c>
      <c r="O514" s="82">
        <f t="shared" si="40"/>
        <v>0</v>
      </c>
      <c r="P514" s="82" t="str">
        <f t="shared" si="41"/>
        <v/>
      </c>
      <c r="Q514" s="82" t="str">
        <f t="shared" si="42"/>
        <v/>
      </c>
    </row>
  </sheetData>
  <sheetProtection algorithmName="SHA-512" hashValue="3U0ccvPBNZ/guw75tqhG5LDkaYMV7FZd+Y2wyYqMs25G2L31XN6y3iwkbtqqPkZ9Hhdx9wJBm08bgnRvSktUxg==" saltValue="GQblqozgpMqNOUsHVYirfQ==" spinCount="100000" sheet="1" formatColumns="0" formatRows="0" autoFilter="0"/>
  <autoFilter ref="K14:L14" xr:uid="{00000000-0009-0000-0000-00001B000000}"/>
  <mergeCells count="19">
    <mergeCell ref="A15:A16"/>
    <mergeCell ref="Q6:Q7"/>
    <mergeCell ref="G6:G7"/>
    <mergeCell ref="C6:C7"/>
    <mergeCell ref="D6:D7"/>
    <mergeCell ref="F6:F7"/>
    <mergeCell ref="N6:N7"/>
    <mergeCell ref="O6:O7"/>
    <mergeCell ref="P6:P7"/>
    <mergeCell ref="E6:E7"/>
    <mergeCell ref="A1:A4"/>
    <mergeCell ref="A5:A6"/>
    <mergeCell ref="H6:H7"/>
    <mergeCell ref="L6:L7"/>
    <mergeCell ref="J6:J7"/>
    <mergeCell ref="K6:K7"/>
    <mergeCell ref="I6:I7"/>
    <mergeCell ref="J1:L1"/>
    <mergeCell ref="J4:L4"/>
  </mergeCells>
  <phoneticPr fontId="13" type="noConversion"/>
  <dataValidations count="1">
    <dataValidation type="list" allowBlank="1" showInputMessage="1" showErrorMessage="1" sqref="G15:G514" xr:uid="{85191B67-9FA2-479C-B73A-C8C2D1FE5588}">
      <formula1>"E, 0%, 8%, 16%"</formula1>
    </dataValidation>
  </dataValidations>
  <hyperlinks>
    <hyperlink ref="A15:A16" location="CONTACTO!A1" display="Contacto" xr:uid="{759302D2-F343-47E5-9158-25B89511957E}"/>
    <hyperlink ref="A5:A6" location="MENU!A1" display="M e n ú" xr:uid="{2422960A-3CE5-4898-8769-DB49A6972903}"/>
    <hyperlink ref="A8" location="'INGRESOS Y EGRESOS'!A1" display="Ingresos y Egresos" xr:uid="{589CB614-028E-4E13-A382-09D0FBF207B4}"/>
    <hyperlink ref="A7" location="DATOS!A1" display="Datos de la Empresa" xr:uid="{1B9C87DE-03A2-48B3-8CD4-6B67B6244EC6}"/>
    <hyperlink ref="A10" location="TARIFAS!A1" display="Tablas y Tarifas de ISR" xr:uid="{A98FC873-1745-4B1C-AFDF-DE44F7A78563}"/>
    <hyperlink ref="A9" location="IMPUESTOS!A1" display="Impuestos" xr:uid="{6D3182FD-5A77-4BF5-9A30-53140CE914BA}"/>
    <hyperlink ref="A1:A4" location="MENU!A1" display="PROGRAMA REGIMEN SIMPLIFICADO DE CONFIANZA" xr:uid="{FE27E1F1-5DC6-44B6-9861-7BFDADA1CD8A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8"/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8.7109375" style="11" customWidth="1"/>
    <col min="5" max="5" width="40.7109375" style="11" customWidth="1"/>
    <col min="6" max="6" width="12.28515625" style="17" customWidth="1"/>
    <col min="7" max="7" width="4.7109375" style="17" customWidth="1"/>
    <col min="8" max="12" width="12.28515625" style="17" customWidth="1"/>
    <col min="13" max="13" width="0.85546875" style="17" customWidth="1"/>
    <col min="14" max="17" width="11.7109375" style="17" customWidth="1"/>
    <col min="18" max="18" width="10.7109375" style="11" customWidth="1"/>
    <col min="19" max="19" width="30.7109375" style="11" customWidth="1"/>
    <col min="20" max="20" width="11.7109375" style="11" customWidth="1"/>
    <col min="21" max="23" width="10.7109375" style="11" customWidth="1"/>
    <col min="24" max="25" width="11.7109375" style="11" customWidth="1"/>
    <col min="26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F1" s="29"/>
      <c r="J1" s="161" t="s">
        <v>94</v>
      </c>
      <c r="K1" s="161"/>
      <c r="L1" s="161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</row>
    <row r="3" spans="1:17" ht="17.45" customHeight="1" x14ac:dyDescent="0.2">
      <c r="A3" s="118"/>
      <c r="C3" s="18"/>
    </row>
    <row r="4" spans="1:17" ht="17.45" customHeight="1" x14ac:dyDescent="0.3">
      <c r="A4" s="119"/>
      <c r="C4" s="46" t="s">
        <v>68</v>
      </c>
      <c r="J4" s="162" t="str">
        <f>"MAYO "&amp;DATOS!$E$10</f>
        <v>MAYO 2023</v>
      </c>
      <c r="K4" s="162"/>
      <c r="L4" s="162"/>
      <c r="M4" s="35"/>
      <c r="N4" s="34"/>
      <c r="O4" s="34"/>
      <c r="P4" s="34"/>
      <c r="Q4" s="34"/>
    </row>
    <row r="5" spans="1:17" ht="17.45" customHeight="1" x14ac:dyDescent="0.2">
      <c r="A5" s="120" t="s">
        <v>1</v>
      </c>
      <c r="C5" s="18"/>
    </row>
    <row r="6" spans="1:17" ht="17.45" customHeight="1" x14ac:dyDescent="0.2">
      <c r="A6" s="120"/>
      <c r="C6" s="143" t="s">
        <v>69</v>
      </c>
      <c r="D6" s="143" t="s">
        <v>70</v>
      </c>
      <c r="E6" s="143" t="s">
        <v>71</v>
      </c>
      <c r="F6" s="158" t="s">
        <v>72</v>
      </c>
      <c r="G6" s="143" t="s">
        <v>73</v>
      </c>
      <c r="H6" s="143" t="s">
        <v>52</v>
      </c>
      <c r="I6" s="143" t="s">
        <v>74</v>
      </c>
      <c r="J6" s="158" t="s">
        <v>75</v>
      </c>
      <c r="K6" s="158" t="s">
        <v>76</v>
      </c>
      <c r="L6" s="143" t="s">
        <v>77</v>
      </c>
      <c r="N6" s="158" t="s">
        <v>78</v>
      </c>
      <c r="O6" s="158" t="s">
        <v>79</v>
      </c>
      <c r="P6" s="158" t="s">
        <v>80</v>
      </c>
      <c r="Q6" s="158" t="s">
        <v>81</v>
      </c>
    </row>
    <row r="7" spans="1:17" ht="17.45" customHeight="1" x14ac:dyDescent="0.2">
      <c r="A7" s="53" t="s">
        <v>5</v>
      </c>
      <c r="C7" s="143"/>
      <c r="D7" s="143"/>
      <c r="E7" s="143"/>
      <c r="F7" s="158"/>
      <c r="G7" s="143"/>
      <c r="H7" s="160"/>
      <c r="I7" s="160"/>
      <c r="J7" s="158"/>
      <c r="K7" s="158"/>
      <c r="L7" s="160"/>
      <c r="N7" s="159"/>
      <c r="O7" s="159"/>
      <c r="P7" s="159"/>
      <c r="Q7" s="159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22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164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'ING-ABR'!F11+'ING-MAY'!F9</f>
        <v>0</v>
      </c>
      <c r="G11" s="69"/>
      <c r="H11" s="69">
        <f>'ING-ABR'!H11+'ING-MAY'!H9</f>
        <v>0</v>
      </c>
      <c r="I11" s="69">
        <f>'ING-ABR'!I11+'ING-MAY'!I9</f>
        <v>0</v>
      </c>
      <c r="J11" s="69">
        <f>'ING-ABR'!J11+'ING-MAY'!J9</f>
        <v>0</v>
      </c>
      <c r="K11" s="69">
        <f>'ING-ABR'!K11+'ING-MAY'!K9</f>
        <v>0</v>
      </c>
      <c r="L11" s="69">
        <f>F11+H11+I11-J11-K11</f>
        <v>0</v>
      </c>
      <c r="N11" s="69">
        <f>'ING-ABR'!N11+'ING-MAY'!N9</f>
        <v>0</v>
      </c>
      <c r="O11" s="69">
        <f>'ING-ABR'!O11+'ING-MAY'!O9</f>
        <v>0</v>
      </c>
      <c r="P11" s="69">
        <f>'ING-ABR'!P11+'ING-MAY'!P9</f>
        <v>0</v>
      </c>
      <c r="Q11" s="69">
        <f>'ING-ABR'!Q11+'ING-MAY'!Q9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22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99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4"/>
      <c r="N15" s="82" t="str">
        <f>IF($G15="E",F15,"")</f>
        <v/>
      </c>
      <c r="O15" s="82">
        <f t="shared" ref="O15:O78" si="0">IF($G15=0%,F15,"")</f>
        <v>0</v>
      </c>
      <c r="P15" s="82" t="str">
        <f>IF(OR($G15=8%,$G15=11%),$H15/$G15,"")</f>
        <v/>
      </c>
      <c r="Q15" s="82" t="str">
        <f t="shared" ref="Q15:Q80" si="1">IF(OR($G15=15%,$G15=16%),$H15/$G15,"")</f>
        <v/>
      </c>
    </row>
    <row r="16" spans="1:17" ht="17.45" customHeight="1" x14ac:dyDescent="0.2">
      <c r="A16" s="117"/>
      <c r="C16" s="99"/>
      <c r="D16" s="100"/>
      <c r="E16" s="90"/>
      <c r="F16" s="90"/>
      <c r="G16" s="101"/>
      <c r="H16" s="90"/>
      <c r="I16" s="90"/>
      <c r="J16" s="90"/>
      <c r="K16" s="90"/>
      <c r="L16" s="82" t="str">
        <f t="shared" ref="L16:L79" si="2">IF(F16&amp;H16&amp;I16&amp;J16&amp;K16="","",F16+H16+I16-J16-K16)</f>
        <v/>
      </c>
      <c r="M16" s="14"/>
      <c r="N16" s="82" t="str">
        <f t="shared" ref="N16:N79" si="3">IF($G16="E",F16,"")</f>
        <v/>
      </c>
      <c r="O16" s="82">
        <f t="shared" si="0"/>
        <v>0</v>
      </c>
      <c r="P16" s="82" t="str">
        <f t="shared" ref="P16:P79" si="4">IF(OR($G16=8%,$G16=11%),$H16/$G16,"")</f>
        <v/>
      </c>
      <c r="Q16" s="82" t="str">
        <f t="shared" si="1"/>
        <v/>
      </c>
    </row>
    <row r="17" spans="1:17" ht="17.45" customHeight="1" x14ac:dyDescent="0.2">
      <c r="A17" s="49"/>
      <c r="C17" s="99"/>
      <c r="D17" s="100"/>
      <c r="E17" s="90"/>
      <c r="F17" s="90"/>
      <c r="G17" s="101"/>
      <c r="H17" s="90"/>
      <c r="I17" s="90"/>
      <c r="J17" s="90"/>
      <c r="K17" s="90"/>
      <c r="L17" s="82" t="str">
        <f t="shared" si="2"/>
        <v/>
      </c>
      <c r="M17" s="14"/>
      <c r="N17" s="82" t="str">
        <f t="shared" si="3"/>
        <v/>
      </c>
      <c r="O17" s="82">
        <f t="shared" si="0"/>
        <v>0</v>
      </c>
      <c r="P17" s="82" t="str">
        <f t="shared" si="4"/>
        <v/>
      </c>
      <c r="Q17" s="82" t="str">
        <f t="shared" si="1"/>
        <v/>
      </c>
    </row>
    <row r="18" spans="1:17" ht="17.45" customHeight="1" x14ac:dyDescent="0.2">
      <c r="A18" s="49"/>
      <c r="C18" s="99"/>
      <c r="D18" s="100"/>
      <c r="E18" s="90"/>
      <c r="F18" s="90"/>
      <c r="G18" s="101"/>
      <c r="H18" s="90"/>
      <c r="I18" s="90"/>
      <c r="J18" s="90"/>
      <c r="K18" s="90"/>
      <c r="L18" s="82" t="str">
        <f t="shared" si="2"/>
        <v/>
      </c>
      <c r="M18" s="14"/>
      <c r="N18" s="82" t="str">
        <f t="shared" si="3"/>
        <v/>
      </c>
      <c r="O18" s="82">
        <f t="shared" si="0"/>
        <v>0</v>
      </c>
      <c r="P18" s="82" t="str">
        <f t="shared" si="4"/>
        <v/>
      </c>
      <c r="Q18" s="82" t="str">
        <f t="shared" si="1"/>
        <v/>
      </c>
    </row>
    <row r="19" spans="1:17" ht="17.45" customHeight="1" x14ac:dyDescent="0.2">
      <c r="A19" s="49"/>
      <c r="C19" s="99"/>
      <c r="D19" s="100"/>
      <c r="E19" s="90"/>
      <c r="F19" s="90"/>
      <c r="G19" s="101"/>
      <c r="H19" s="90"/>
      <c r="I19" s="90"/>
      <c r="J19" s="90"/>
      <c r="K19" s="90"/>
      <c r="L19" s="82" t="str">
        <f t="shared" si="2"/>
        <v/>
      </c>
      <c r="M19" s="14"/>
      <c r="N19" s="82" t="str">
        <f t="shared" si="3"/>
        <v/>
      </c>
      <c r="O19" s="82">
        <f t="shared" si="0"/>
        <v>0</v>
      </c>
      <c r="P19" s="82" t="str">
        <f t="shared" si="4"/>
        <v/>
      </c>
      <c r="Q19" s="82" t="str">
        <f t="shared" si="1"/>
        <v/>
      </c>
    </row>
    <row r="20" spans="1:17" ht="17.45" customHeight="1" x14ac:dyDescent="0.2">
      <c r="A20" s="49"/>
      <c r="C20" s="99"/>
      <c r="D20" s="100"/>
      <c r="E20" s="90"/>
      <c r="F20" s="90"/>
      <c r="G20" s="101"/>
      <c r="H20" s="90"/>
      <c r="I20" s="90"/>
      <c r="J20" s="90"/>
      <c r="K20" s="90"/>
      <c r="L20" s="82" t="str">
        <f t="shared" si="2"/>
        <v/>
      </c>
      <c r="M20" s="14"/>
      <c r="N20" s="82" t="str">
        <f t="shared" si="3"/>
        <v/>
      </c>
      <c r="O20" s="82">
        <f t="shared" si="0"/>
        <v>0</v>
      </c>
      <c r="P20" s="82" t="str">
        <f t="shared" si="4"/>
        <v/>
      </c>
      <c r="Q20" s="82" t="str">
        <f t="shared" si="1"/>
        <v/>
      </c>
    </row>
    <row r="21" spans="1:17" ht="17.45" customHeight="1" x14ac:dyDescent="0.2">
      <c r="A21" s="49"/>
      <c r="C21" s="99"/>
      <c r="D21" s="100"/>
      <c r="E21" s="90"/>
      <c r="F21" s="90"/>
      <c r="G21" s="101"/>
      <c r="H21" s="90"/>
      <c r="I21" s="90"/>
      <c r="J21" s="90"/>
      <c r="K21" s="90"/>
      <c r="L21" s="82" t="str">
        <f t="shared" si="2"/>
        <v/>
      </c>
      <c r="M21" s="14"/>
      <c r="N21" s="82" t="str">
        <f t="shared" si="3"/>
        <v/>
      </c>
      <c r="O21" s="82">
        <f t="shared" si="0"/>
        <v>0</v>
      </c>
      <c r="P21" s="82" t="str">
        <f t="shared" si="4"/>
        <v/>
      </c>
      <c r="Q21" s="82" t="str">
        <f t="shared" si="1"/>
        <v/>
      </c>
    </row>
    <row r="22" spans="1:17" ht="17.45" customHeight="1" x14ac:dyDescent="0.2">
      <c r="A22" s="49"/>
      <c r="C22" s="99"/>
      <c r="D22" s="100"/>
      <c r="E22" s="90"/>
      <c r="F22" s="90"/>
      <c r="G22" s="101"/>
      <c r="H22" s="90"/>
      <c r="I22" s="90"/>
      <c r="J22" s="90"/>
      <c r="K22" s="90"/>
      <c r="L22" s="82" t="str">
        <f t="shared" si="2"/>
        <v/>
      </c>
      <c r="M22" s="14"/>
      <c r="N22" s="82" t="str">
        <f t="shared" si="3"/>
        <v/>
      </c>
      <c r="O22" s="82">
        <f t="shared" si="0"/>
        <v>0</v>
      </c>
      <c r="P22" s="82" t="str">
        <f t="shared" si="4"/>
        <v/>
      </c>
      <c r="Q22" s="82" t="str">
        <f t="shared" si="1"/>
        <v/>
      </c>
    </row>
    <row r="23" spans="1:17" ht="17.45" customHeight="1" x14ac:dyDescent="0.2">
      <c r="A23" s="49"/>
      <c r="C23" s="99"/>
      <c r="D23" s="100"/>
      <c r="E23" s="90"/>
      <c r="F23" s="90"/>
      <c r="G23" s="101"/>
      <c r="H23" s="90"/>
      <c r="I23" s="90"/>
      <c r="J23" s="90"/>
      <c r="K23" s="90"/>
      <c r="L23" s="82" t="str">
        <f t="shared" si="2"/>
        <v/>
      </c>
      <c r="M23" s="14"/>
      <c r="N23" s="82" t="str">
        <f t="shared" si="3"/>
        <v/>
      </c>
      <c r="O23" s="82">
        <f t="shared" si="0"/>
        <v>0</v>
      </c>
      <c r="P23" s="82" t="str">
        <f t="shared" si="4"/>
        <v/>
      </c>
      <c r="Q23" s="82" t="str">
        <f t="shared" si="1"/>
        <v/>
      </c>
    </row>
    <row r="24" spans="1:17" ht="17.45" customHeight="1" x14ac:dyDescent="0.2">
      <c r="A24" s="49"/>
      <c r="C24" s="99"/>
      <c r="D24" s="100"/>
      <c r="E24" s="90"/>
      <c r="F24" s="90"/>
      <c r="G24" s="101"/>
      <c r="H24" s="90"/>
      <c r="I24" s="90"/>
      <c r="J24" s="90"/>
      <c r="K24" s="90"/>
      <c r="L24" s="82" t="str">
        <f t="shared" si="2"/>
        <v/>
      </c>
      <c r="M24" s="14"/>
      <c r="N24" s="82" t="str">
        <f t="shared" si="3"/>
        <v/>
      </c>
      <c r="O24" s="82">
        <f t="shared" si="0"/>
        <v>0</v>
      </c>
      <c r="P24" s="82" t="str">
        <f t="shared" si="4"/>
        <v/>
      </c>
      <c r="Q24" s="82" t="str">
        <f t="shared" si="1"/>
        <v/>
      </c>
    </row>
    <row r="25" spans="1:17" ht="17.45" customHeight="1" x14ac:dyDescent="0.2">
      <c r="A25" s="49"/>
      <c r="C25" s="99"/>
      <c r="D25" s="100"/>
      <c r="E25" s="90"/>
      <c r="F25" s="90"/>
      <c r="G25" s="101"/>
      <c r="H25" s="90"/>
      <c r="I25" s="90"/>
      <c r="J25" s="90"/>
      <c r="K25" s="90"/>
      <c r="L25" s="82" t="str">
        <f t="shared" si="2"/>
        <v/>
      </c>
      <c r="M25" s="14"/>
      <c r="N25" s="82" t="str">
        <f t="shared" si="3"/>
        <v/>
      </c>
      <c r="O25" s="82">
        <f t="shared" si="0"/>
        <v>0</v>
      </c>
      <c r="P25" s="82" t="str">
        <f t="shared" si="4"/>
        <v/>
      </c>
      <c r="Q25" s="82" t="str">
        <f t="shared" si="1"/>
        <v/>
      </c>
    </row>
    <row r="26" spans="1:17" ht="17.45" customHeight="1" x14ac:dyDescent="0.2">
      <c r="A26" s="50"/>
      <c r="C26" s="99"/>
      <c r="D26" s="100"/>
      <c r="E26" s="90"/>
      <c r="F26" s="90"/>
      <c r="G26" s="101"/>
      <c r="H26" s="90"/>
      <c r="I26" s="90"/>
      <c r="J26" s="90"/>
      <c r="K26" s="90"/>
      <c r="L26" s="82" t="str">
        <f t="shared" si="2"/>
        <v/>
      </c>
      <c r="M26" s="14"/>
      <c r="N26" s="82" t="str">
        <f t="shared" si="3"/>
        <v/>
      </c>
      <c r="O26" s="82">
        <f t="shared" si="0"/>
        <v>0</v>
      </c>
      <c r="P26" s="82" t="str">
        <f t="shared" si="4"/>
        <v/>
      </c>
      <c r="Q26" s="82" t="str">
        <f t="shared" si="1"/>
        <v/>
      </c>
    </row>
    <row r="27" spans="1:17" ht="17.45" customHeight="1" x14ac:dyDescent="0.2">
      <c r="A27" s="50"/>
      <c r="C27" s="99"/>
      <c r="D27" s="100"/>
      <c r="E27" s="90"/>
      <c r="F27" s="90"/>
      <c r="G27" s="101"/>
      <c r="H27" s="90"/>
      <c r="I27" s="90"/>
      <c r="J27" s="90"/>
      <c r="K27" s="90"/>
      <c r="L27" s="82" t="str">
        <f t="shared" si="2"/>
        <v/>
      </c>
      <c r="M27" s="14"/>
      <c r="N27" s="82" t="str">
        <f t="shared" si="3"/>
        <v/>
      </c>
      <c r="O27" s="82">
        <f t="shared" si="0"/>
        <v>0</v>
      </c>
      <c r="P27" s="82" t="str">
        <f t="shared" si="4"/>
        <v/>
      </c>
      <c r="Q27" s="82" t="str">
        <f t="shared" si="1"/>
        <v/>
      </c>
    </row>
    <row r="28" spans="1:17" ht="17.45" customHeight="1" x14ac:dyDescent="0.2">
      <c r="A28" s="50"/>
      <c r="C28" s="99"/>
      <c r="D28" s="100"/>
      <c r="E28" s="90"/>
      <c r="F28" s="90"/>
      <c r="G28" s="101"/>
      <c r="H28" s="90"/>
      <c r="I28" s="90"/>
      <c r="J28" s="90"/>
      <c r="K28" s="90"/>
      <c r="L28" s="82" t="str">
        <f t="shared" si="2"/>
        <v/>
      </c>
      <c r="M28" s="14"/>
      <c r="N28" s="82" t="str">
        <f t="shared" si="3"/>
        <v/>
      </c>
      <c r="O28" s="82">
        <f t="shared" si="0"/>
        <v>0</v>
      </c>
      <c r="P28" s="82" t="str">
        <f t="shared" si="4"/>
        <v/>
      </c>
      <c r="Q28" s="82" t="str">
        <f t="shared" si="1"/>
        <v/>
      </c>
    </row>
    <row r="29" spans="1:17" ht="17.45" customHeight="1" x14ac:dyDescent="0.2">
      <c r="A29" s="50"/>
      <c r="C29" s="99"/>
      <c r="D29" s="100"/>
      <c r="E29" s="90"/>
      <c r="F29" s="90"/>
      <c r="G29" s="101"/>
      <c r="H29" s="90"/>
      <c r="I29" s="90"/>
      <c r="J29" s="90"/>
      <c r="K29" s="90"/>
      <c r="L29" s="82" t="str">
        <f t="shared" si="2"/>
        <v/>
      </c>
      <c r="M29" s="14"/>
      <c r="N29" s="82" t="str">
        <f t="shared" si="3"/>
        <v/>
      </c>
      <c r="O29" s="82">
        <f t="shared" si="0"/>
        <v>0</v>
      </c>
      <c r="P29" s="82" t="str">
        <f t="shared" si="4"/>
        <v/>
      </c>
      <c r="Q29" s="82" t="str">
        <f t="shared" si="1"/>
        <v/>
      </c>
    </row>
    <row r="30" spans="1:17" ht="17.45" customHeight="1" x14ac:dyDescent="0.2">
      <c r="A30" s="50"/>
      <c r="C30" s="99"/>
      <c r="D30" s="100"/>
      <c r="E30" s="90"/>
      <c r="F30" s="90"/>
      <c r="G30" s="101"/>
      <c r="H30" s="90"/>
      <c r="I30" s="90"/>
      <c r="J30" s="90"/>
      <c r="K30" s="90"/>
      <c r="L30" s="82" t="str">
        <f t="shared" si="2"/>
        <v/>
      </c>
      <c r="M30" s="14"/>
      <c r="N30" s="82" t="str">
        <f t="shared" si="3"/>
        <v/>
      </c>
      <c r="O30" s="82">
        <f t="shared" si="0"/>
        <v>0</v>
      </c>
      <c r="P30" s="82" t="str">
        <f t="shared" si="4"/>
        <v/>
      </c>
      <c r="Q30" s="82" t="str">
        <f t="shared" si="1"/>
        <v/>
      </c>
    </row>
    <row r="31" spans="1:17" ht="17.45" customHeight="1" x14ac:dyDescent="0.2">
      <c r="A31" s="50"/>
      <c r="C31" s="99"/>
      <c r="D31" s="100"/>
      <c r="E31" s="90"/>
      <c r="F31" s="90"/>
      <c r="G31" s="101"/>
      <c r="H31" s="90"/>
      <c r="I31" s="90"/>
      <c r="J31" s="90"/>
      <c r="K31" s="90"/>
      <c r="L31" s="82" t="str">
        <f t="shared" si="2"/>
        <v/>
      </c>
      <c r="M31" s="14"/>
      <c r="N31" s="82" t="str">
        <f t="shared" si="3"/>
        <v/>
      </c>
      <c r="O31" s="82">
        <f t="shared" si="0"/>
        <v>0</v>
      </c>
      <c r="P31" s="82" t="str">
        <f t="shared" si="4"/>
        <v/>
      </c>
      <c r="Q31" s="82" t="str">
        <f t="shared" si="1"/>
        <v/>
      </c>
    </row>
    <row r="32" spans="1:17" ht="17.45" customHeight="1" x14ac:dyDescent="0.2">
      <c r="A32" s="50"/>
      <c r="C32" s="99"/>
      <c r="D32" s="100"/>
      <c r="E32" s="90"/>
      <c r="F32" s="90"/>
      <c r="G32" s="101"/>
      <c r="H32" s="90"/>
      <c r="I32" s="90"/>
      <c r="J32" s="90"/>
      <c r="K32" s="90"/>
      <c r="L32" s="82" t="str">
        <f t="shared" si="2"/>
        <v/>
      </c>
      <c r="M32" s="14"/>
      <c r="N32" s="82" t="str">
        <f t="shared" si="3"/>
        <v/>
      </c>
      <c r="O32" s="82">
        <f t="shared" si="0"/>
        <v>0</v>
      </c>
      <c r="P32" s="82" t="str">
        <f t="shared" si="4"/>
        <v/>
      </c>
      <c r="Q32" s="82" t="str">
        <f t="shared" si="1"/>
        <v/>
      </c>
    </row>
    <row r="33" spans="1:17" ht="17.45" customHeight="1" x14ac:dyDescent="0.2">
      <c r="A33" s="50"/>
      <c r="C33" s="99"/>
      <c r="D33" s="100"/>
      <c r="E33" s="90"/>
      <c r="F33" s="90"/>
      <c r="G33" s="101"/>
      <c r="H33" s="90"/>
      <c r="I33" s="90"/>
      <c r="J33" s="90"/>
      <c r="K33" s="90"/>
      <c r="L33" s="82" t="str">
        <f t="shared" si="2"/>
        <v/>
      </c>
      <c r="M33" s="14"/>
      <c r="N33" s="82" t="str">
        <f t="shared" si="3"/>
        <v/>
      </c>
      <c r="O33" s="82">
        <f t="shared" si="0"/>
        <v>0</v>
      </c>
      <c r="P33" s="82" t="str">
        <f t="shared" si="4"/>
        <v/>
      </c>
      <c r="Q33" s="82" t="str">
        <f t="shared" si="1"/>
        <v/>
      </c>
    </row>
    <row r="34" spans="1:17" ht="17.45" customHeight="1" x14ac:dyDescent="0.2">
      <c r="A34" s="50"/>
      <c r="C34" s="99"/>
      <c r="D34" s="100"/>
      <c r="E34" s="90"/>
      <c r="F34" s="90"/>
      <c r="G34" s="101"/>
      <c r="H34" s="90"/>
      <c r="I34" s="90"/>
      <c r="J34" s="90"/>
      <c r="K34" s="90"/>
      <c r="L34" s="82" t="str">
        <f t="shared" si="2"/>
        <v/>
      </c>
      <c r="M34" s="14"/>
      <c r="N34" s="82" t="str">
        <f t="shared" si="3"/>
        <v/>
      </c>
      <c r="O34" s="82">
        <f t="shared" si="0"/>
        <v>0</v>
      </c>
      <c r="P34" s="82" t="str">
        <f t="shared" si="4"/>
        <v/>
      </c>
      <c r="Q34" s="82" t="str">
        <f t="shared" si="1"/>
        <v/>
      </c>
    </row>
    <row r="35" spans="1:17" ht="17.45" customHeight="1" x14ac:dyDescent="0.2">
      <c r="A35" s="50"/>
      <c r="C35" s="99"/>
      <c r="D35" s="100"/>
      <c r="E35" s="90"/>
      <c r="F35" s="90"/>
      <c r="G35" s="101"/>
      <c r="H35" s="90"/>
      <c r="I35" s="90"/>
      <c r="J35" s="90"/>
      <c r="K35" s="90"/>
      <c r="L35" s="82" t="str">
        <f t="shared" si="2"/>
        <v/>
      </c>
      <c r="M35" s="14"/>
      <c r="N35" s="82" t="str">
        <f t="shared" si="3"/>
        <v/>
      </c>
      <c r="O35" s="82">
        <f t="shared" si="0"/>
        <v>0</v>
      </c>
      <c r="P35" s="82" t="str">
        <f t="shared" si="4"/>
        <v/>
      </c>
      <c r="Q35" s="82" t="str">
        <f t="shared" si="1"/>
        <v/>
      </c>
    </row>
    <row r="36" spans="1:17" ht="17.45" customHeight="1" x14ac:dyDescent="0.2">
      <c r="A36" s="50"/>
      <c r="C36" s="99"/>
      <c r="D36" s="100"/>
      <c r="E36" s="90"/>
      <c r="F36" s="90"/>
      <c r="G36" s="101"/>
      <c r="H36" s="90"/>
      <c r="I36" s="90"/>
      <c r="J36" s="90"/>
      <c r="K36" s="90"/>
      <c r="L36" s="82" t="str">
        <f t="shared" si="2"/>
        <v/>
      </c>
      <c r="M36" s="14"/>
      <c r="N36" s="82" t="str">
        <f t="shared" si="3"/>
        <v/>
      </c>
      <c r="O36" s="82">
        <f t="shared" si="0"/>
        <v>0</v>
      </c>
      <c r="P36" s="82" t="str">
        <f t="shared" si="4"/>
        <v/>
      </c>
      <c r="Q36" s="82" t="str">
        <f t="shared" si="1"/>
        <v/>
      </c>
    </row>
    <row r="37" spans="1:17" ht="17.45" customHeight="1" x14ac:dyDescent="0.2">
      <c r="A37" s="50"/>
      <c r="C37" s="99"/>
      <c r="D37" s="100"/>
      <c r="E37" s="90"/>
      <c r="F37" s="90"/>
      <c r="G37" s="101"/>
      <c r="H37" s="90"/>
      <c r="I37" s="90"/>
      <c r="J37" s="90"/>
      <c r="K37" s="90"/>
      <c r="L37" s="82" t="str">
        <f t="shared" si="2"/>
        <v/>
      </c>
      <c r="M37" s="14"/>
      <c r="N37" s="82" t="str">
        <f t="shared" si="3"/>
        <v/>
      </c>
      <c r="O37" s="82">
        <f t="shared" si="0"/>
        <v>0</v>
      </c>
      <c r="P37" s="82" t="str">
        <f t="shared" si="4"/>
        <v/>
      </c>
      <c r="Q37" s="82" t="str">
        <f t="shared" si="1"/>
        <v/>
      </c>
    </row>
    <row r="38" spans="1:17" ht="17.45" customHeight="1" x14ac:dyDescent="0.2">
      <c r="A38" s="50"/>
      <c r="C38" s="99"/>
      <c r="D38" s="100"/>
      <c r="E38" s="90"/>
      <c r="F38" s="90"/>
      <c r="G38" s="101"/>
      <c r="H38" s="90"/>
      <c r="I38" s="90"/>
      <c r="J38" s="90"/>
      <c r="K38" s="90"/>
      <c r="L38" s="82" t="str">
        <f t="shared" si="2"/>
        <v/>
      </c>
      <c r="M38" s="14"/>
      <c r="N38" s="82" t="str">
        <f t="shared" si="3"/>
        <v/>
      </c>
      <c r="O38" s="82">
        <f t="shared" si="0"/>
        <v>0</v>
      </c>
      <c r="P38" s="82" t="str">
        <f t="shared" si="4"/>
        <v/>
      </c>
      <c r="Q38" s="82" t="str">
        <f t="shared" si="1"/>
        <v/>
      </c>
    </row>
    <row r="39" spans="1:17" ht="17.45" customHeight="1" x14ac:dyDescent="0.2">
      <c r="A39" s="50"/>
      <c r="C39" s="99"/>
      <c r="D39" s="100"/>
      <c r="E39" s="90"/>
      <c r="F39" s="90"/>
      <c r="G39" s="101"/>
      <c r="H39" s="90"/>
      <c r="I39" s="90"/>
      <c r="J39" s="90"/>
      <c r="K39" s="90"/>
      <c r="L39" s="82" t="str">
        <f t="shared" si="2"/>
        <v/>
      </c>
      <c r="M39" s="14"/>
      <c r="N39" s="82" t="str">
        <f t="shared" si="3"/>
        <v/>
      </c>
      <c r="O39" s="82">
        <f t="shared" si="0"/>
        <v>0</v>
      </c>
      <c r="P39" s="82" t="str">
        <f t="shared" si="4"/>
        <v/>
      </c>
      <c r="Q39" s="82" t="str">
        <f t="shared" si="1"/>
        <v/>
      </c>
    </row>
    <row r="40" spans="1:17" ht="17.45" customHeight="1" x14ac:dyDescent="0.2">
      <c r="A40" s="50"/>
      <c r="C40" s="99"/>
      <c r="D40" s="100"/>
      <c r="E40" s="90"/>
      <c r="F40" s="90"/>
      <c r="G40" s="101"/>
      <c r="H40" s="90"/>
      <c r="I40" s="90"/>
      <c r="J40" s="90"/>
      <c r="K40" s="90"/>
      <c r="L40" s="82" t="str">
        <f t="shared" si="2"/>
        <v/>
      </c>
      <c r="M40" s="14"/>
      <c r="N40" s="82" t="str">
        <f t="shared" si="3"/>
        <v/>
      </c>
      <c r="O40" s="82">
        <f t="shared" si="0"/>
        <v>0</v>
      </c>
      <c r="P40" s="82" t="str">
        <f t="shared" si="4"/>
        <v/>
      </c>
      <c r="Q40" s="82" t="str">
        <f t="shared" si="1"/>
        <v/>
      </c>
    </row>
    <row r="41" spans="1:17" ht="17.45" customHeight="1" x14ac:dyDescent="0.2">
      <c r="A41" s="50"/>
      <c r="C41" s="99"/>
      <c r="D41" s="100"/>
      <c r="E41" s="90"/>
      <c r="F41" s="90"/>
      <c r="G41" s="101"/>
      <c r="H41" s="90"/>
      <c r="I41" s="90"/>
      <c r="J41" s="90"/>
      <c r="K41" s="90"/>
      <c r="L41" s="82" t="str">
        <f t="shared" si="2"/>
        <v/>
      </c>
      <c r="M41" s="14"/>
      <c r="N41" s="82" t="str">
        <f t="shared" si="3"/>
        <v/>
      </c>
      <c r="O41" s="82">
        <f t="shared" si="0"/>
        <v>0</v>
      </c>
      <c r="P41" s="82" t="str">
        <f t="shared" si="4"/>
        <v/>
      </c>
      <c r="Q41" s="82" t="str">
        <f t="shared" si="1"/>
        <v/>
      </c>
    </row>
    <row r="42" spans="1:17" ht="17.45" customHeight="1" x14ac:dyDescent="0.2">
      <c r="A42" s="50"/>
      <c r="C42" s="99"/>
      <c r="D42" s="100"/>
      <c r="E42" s="90"/>
      <c r="F42" s="90"/>
      <c r="G42" s="101"/>
      <c r="H42" s="90"/>
      <c r="I42" s="90"/>
      <c r="J42" s="90"/>
      <c r="K42" s="90"/>
      <c r="L42" s="82" t="str">
        <f t="shared" si="2"/>
        <v/>
      </c>
      <c r="M42" s="14"/>
      <c r="N42" s="82" t="str">
        <f t="shared" si="3"/>
        <v/>
      </c>
      <c r="O42" s="82">
        <f t="shared" si="0"/>
        <v>0</v>
      </c>
      <c r="P42" s="82" t="str">
        <f t="shared" si="4"/>
        <v/>
      </c>
      <c r="Q42" s="82" t="str">
        <f t="shared" si="1"/>
        <v/>
      </c>
    </row>
    <row r="43" spans="1:17" ht="17.45" customHeight="1" x14ac:dyDescent="0.2">
      <c r="A43" s="50"/>
      <c r="C43" s="99"/>
      <c r="D43" s="100"/>
      <c r="E43" s="90"/>
      <c r="F43" s="90"/>
      <c r="G43" s="101"/>
      <c r="H43" s="90"/>
      <c r="I43" s="90"/>
      <c r="J43" s="90"/>
      <c r="K43" s="90"/>
      <c r="L43" s="82" t="str">
        <f t="shared" si="2"/>
        <v/>
      </c>
      <c r="M43" s="14"/>
      <c r="N43" s="82" t="str">
        <f t="shared" si="3"/>
        <v/>
      </c>
      <c r="O43" s="82">
        <f t="shared" si="0"/>
        <v>0</v>
      </c>
      <c r="P43" s="82" t="str">
        <f t="shared" si="4"/>
        <v/>
      </c>
      <c r="Q43" s="82" t="str">
        <f t="shared" si="1"/>
        <v/>
      </c>
    </row>
    <row r="44" spans="1:17" ht="17.45" customHeight="1" x14ac:dyDescent="0.2">
      <c r="C44" s="99"/>
      <c r="D44" s="100"/>
      <c r="E44" s="90"/>
      <c r="F44" s="90"/>
      <c r="G44" s="101"/>
      <c r="H44" s="90"/>
      <c r="I44" s="90"/>
      <c r="J44" s="90"/>
      <c r="K44" s="90"/>
      <c r="L44" s="82" t="str">
        <f t="shared" si="2"/>
        <v/>
      </c>
      <c r="M44" s="14"/>
      <c r="N44" s="82" t="str">
        <f t="shared" si="3"/>
        <v/>
      </c>
      <c r="O44" s="82">
        <f t="shared" si="0"/>
        <v>0</v>
      </c>
      <c r="P44" s="82" t="str">
        <f t="shared" si="4"/>
        <v/>
      </c>
      <c r="Q44" s="82" t="str">
        <f t="shared" si="1"/>
        <v/>
      </c>
    </row>
    <row r="45" spans="1:17" ht="17.45" customHeight="1" x14ac:dyDescent="0.2">
      <c r="C45" s="99"/>
      <c r="D45" s="100"/>
      <c r="E45" s="90"/>
      <c r="F45" s="90"/>
      <c r="G45" s="101"/>
      <c r="H45" s="90"/>
      <c r="I45" s="90"/>
      <c r="J45" s="90"/>
      <c r="K45" s="90"/>
      <c r="L45" s="82" t="str">
        <f t="shared" si="2"/>
        <v/>
      </c>
      <c r="M45" s="14"/>
      <c r="N45" s="82" t="str">
        <f t="shared" si="3"/>
        <v/>
      </c>
      <c r="O45" s="82">
        <f t="shared" si="0"/>
        <v>0</v>
      </c>
      <c r="P45" s="82" t="str">
        <f t="shared" si="4"/>
        <v/>
      </c>
      <c r="Q45" s="82" t="str">
        <f t="shared" si="1"/>
        <v/>
      </c>
    </row>
    <row r="46" spans="1:17" ht="17.45" customHeight="1" x14ac:dyDescent="0.2">
      <c r="C46" s="99"/>
      <c r="D46" s="100"/>
      <c r="E46" s="90"/>
      <c r="F46" s="90"/>
      <c r="G46" s="101"/>
      <c r="H46" s="90"/>
      <c r="I46" s="90"/>
      <c r="J46" s="90"/>
      <c r="K46" s="90"/>
      <c r="L46" s="82" t="str">
        <f t="shared" si="2"/>
        <v/>
      </c>
      <c r="M46" s="14"/>
      <c r="N46" s="82" t="str">
        <f t="shared" si="3"/>
        <v/>
      </c>
      <c r="O46" s="82">
        <f t="shared" si="0"/>
        <v>0</v>
      </c>
      <c r="P46" s="82" t="str">
        <f t="shared" si="4"/>
        <v/>
      </c>
      <c r="Q46" s="82" t="str">
        <f t="shared" si="1"/>
        <v/>
      </c>
    </row>
    <row r="47" spans="1:17" ht="17.45" customHeight="1" x14ac:dyDescent="0.2">
      <c r="C47" s="99"/>
      <c r="D47" s="100"/>
      <c r="E47" s="90"/>
      <c r="F47" s="90"/>
      <c r="G47" s="101"/>
      <c r="H47" s="90"/>
      <c r="I47" s="90"/>
      <c r="J47" s="90"/>
      <c r="K47" s="90"/>
      <c r="L47" s="82" t="str">
        <f t="shared" si="2"/>
        <v/>
      </c>
      <c r="M47" s="14"/>
      <c r="N47" s="82" t="str">
        <f t="shared" si="3"/>
        <v/>
      </c>
      <c r="O47" s="82">
        <f t="shared" si="0"/>
        <v>0</v>
      </c>
      <c r="P47" s="82" t="str">
        <f t="shared" si="4"/>
        <v/>
      </c>
      <c r="Q47" s="82" t="str">
        <f t="shared" si="1"/>
        <v/>
      </c>
    </row>
    <row r="48" spans="1:17" ht="17.45" customHeight="1" x14ac:dyDescent="0.2">
      <c r="C48" s="99"/>
      <c r="D48" s="100"/>
      <c r="E48" s="90"/>
      <c r="F48" s="90"/>
      <c r="G48" s="101"/>
      <c r="H48" s="90"/>
      <c r="I48" s="90"/>
      <c r="J48" s="90"/>
      <c r="K48" s="90"/>
      <c r="L48" s="82" t="str">
        <f t="shared" si="2"/>
        <v/>
      </c>
      <c r="M48" s="14"/>
      <c r="N48" s="82" t="str">
        <f t="shared" si="3"/>
        <v/>
      </c>
      <c r="O48" s="82">
        <f t="shared" si="0"/>
        <v>0</v>
      </c>
      <c r="P48" s="82" t="str">
        <f t="shared" si="4"/>
        <v/>
      </c>
      <c r="Q48" s="82" t="str">
        <f t="shared" si="1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2"/>
        <v/>
      </c>
      <c r="M49" s="14"/>
      <c r="N49" s="82" t="str">
        <f t="shared" si="3"/>
        <v/>
      </c>
      <c r="O49" s="82">
        <f t="shared" si="0"/>
        <v>0</v>
      </c>
      <c r="P49" s="82" t="str">
        <f t="shared" si="4"/>
        <v/>
      </c>
      <c r="Q49" s="82" t="str">
        <f t="shared" si="1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2"/>
        <v/>
      </c>
      <c r="M50" s="14"/>
      <c r="N50" s="82" t="str">
        <f t="shared" si="3"/>
        <v/>
      </c>
      <c r="O50" s="82">
        <f t="shared" si="0"/>
        <v>0</v>
      </c>
      <c r="P50" s="82" t="str">
        <f t="shared" si="4"/>
        <v/>
      </c>
      <c r="Q50" s="82" t="str">
        <f t="shared" si="1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2"/>
        <v/>
      </c>
      <c r="M51" s="14"/>
      <c r="N51" s="82" t="str">
        <f t="shared" si="3"/>
        <v/>
      </c>
      <c r="O51" s="82">
        <f t="shared" si="0"/>
        <v>0</v>
      </c>
      <c r="P51" s="82" t="str">
        <f t="shared" si="4"/>
        <v/>
      </c>
      <c r="Q51" s="82" t="str">
        <f t="shared" si="1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2"/>
        <v/>
      </c>
      <c r="M52" s="14"/>
      <c r="N52" s="82" t="str">
        <f t="shared" si="3"/>
        <v/>
      </c>
      <c r="O52" s="82">
        <f t="shared" si="0"/>
        <v>0</v>
      </c>
      <c r="P52" s="82" t="str">
        <f t="shared" si="4"/>
        <v/>
      </c>
      <c r="Q52" s="82" t="str">
        <f t="shared" si="1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2"/>
        <v/>
      </c>
      <c r="M53" s="14"/>
      <c r="N53" s="82" t="str">
        <f t="shared" si="3"/>
        <v/>
      </c>
      <c r="O53" s="82">
        <f t="shared" si="0"/>
        <v>0</v>
      </c>
      <c r="P53" s="82" t="str">
        <f t="shared" si="4"/>
        <v/>
      </c>
      <c r="Q53" s="82" t="str">
        <f t="shared" si="1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2"/>
        <v/>
      </c>
      <c r="M54" s="14"/>
      <c r="N54" s="82" t="str">
        <f t="shared" si="3"/>
        <v/>
      </c>
      <c r="O54" s="82">
        <f t="shared" si="0"/>
        <v>0</v>
      </c>
      <c r="P54" s="82" t="str">
        <f t="shared" si="4"/>
        <v/>
      </c>
      <c r="Q54" s="82" t="str">
        <f t="shared" si="1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2"/>
        <v/>
      </c>
      <c r="N55" s="82" t="str">
        <f t="shared" si="3"/>
        <v/>
      </c>
      <c r="O55" s="82">
        <f t="shared" si="0"/>
        <v>0</v>
      </c>
      <c r="P55" s="82" t="str">
        <f t="shared" si="4"/>
        <v/>
      </c>
      <c r="Q55" s="82" t="str">
        <f t="shared" si="1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2"/>
        <v/>
      </c>
      <c r="N56" s="82" t="str">
        <f t="shared" si="3"/>
        <v/>
      </c>
      <c r="O56" s="82">
        <f t="shared" si="0"/>
        <v>0</v>
      </c>
      <c r="P56" s="82" t="str">
        <f t="shared" si="4"/>
        <v/>
      </c>
      <c r="Q56" s="82" t="str">
        <f t="shared" si="1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2"/>
        <v/>
      </c>
      <c r="N57" s="82" t="str">
        <f t="shared" si="3"/>
        <v/>
      </c>
      <c r="O57" s="82">
        <f t="shared" si="0"/>
        <v>0</v>
      </c>
      <c r="P57" s="82" t="str">
        <f t="shared" si="4"/>
        <v/>
      </c>
      <c r="Q57" s="82" t="str">
        <f t="shared" si="1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2"/>
        <v/>
      </c>
      <c r="N58" s="82" t="str">
        <f t="shared" si="3"/>
        <v/>
      </c>
      <c r="O58" s="82">
        <f t="shared" si="0"/>
        <v>0</v>
      </c>
      <c r="P58" s="82" t="str">
        <f t="shared" si="4"/>
        <v/>
      </c>
      <c r="Q58" s="82" t="str">
        <f t="shared" si="1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2"/>
        <v/>
      </c>
      <c r="N59" s="82" t="str">
        <f t="shared" si="3"/>
        <v/>
      </c>
      <c r="O59" s="82">
        <f t="shared" si="0"/>
        <v>0</v>
      </c>
      <c r="P59" s="82" t="str">
        <f t="shared" si="4"/>
        <v/>
      </c>
      <c r="Q59" s="82" t="str">
        <f t="shared" si="1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2"/>
        <v/>
      </c>
      <c r="N60" s="82" t="str">
        <f t="shared" si="3"/>
        <v/>
      </c>
      <c r="O60" s="82">
        <f t="shared" si="0"/>
        <v>0</v>
      </c>
      <c r="P60" s="82" t="str">
        <f t="shared" si="4"/>
        <v/>
      </c>
      <c r="Q60" s="82" t="str">
        <f t="shared" si="1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2"/>
        <v/>
      </c>
      <c r="N61" s="82" t="str">
        <f t="shared" si="3"/>
        <v/>
      </c>
      <c r="O61" s="82">
        <f t="shared" si="0"/>
        <v>0</v>
      </c>
      <c r="P61" s="82" t="str">
        <f t="shared" si="4"/>
        <v/>
      </c>
      <c r="Q61" s="82" t="str">
        <f t="shared" si="1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2"/>
        <v/>
      </c>
      <c r="N62" s="82" t="str">
        <f t="shared" si="3"/>
        <v/>
      </c>
      <c r="O62" s="82">
        <f t="shared" si="0"/>
        <v>0</v>
      </c>
      <c r="P62" s="82" t="str">
        <f t="shared" si="4"/>
        <v/>
      </c>
      <c r="Q62" s="82" t="str">
        <f t="shared" si="1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2"/>
        <v/>
      </c>
      <c r="N63" s="82" t="str">
        <f t="shared" si="3"/>
        <v/>
      </c>
      <c r="O63" s="82">
        <f t="shared" si="0"/>
        <v>0</v>
      </c>
      <c r="P63" s="82" t="str">
        <f t="shared" si="4"/>
        <v/>
      </c>
      <c r="Q63" s="82" t="str">
        <f t="shared" si="1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2"/>
        <v/>
      </c>
      <c r="N64" s="82" t="str">
        <f t="shared" si="3"/>
        <v/>
      </c>
      <c r="O64" s="82">
        <f t="shared" si="0"/>
        <v>0</v>
      </c>
      <c r="P64" s="82" t="str">
        <f t="shared" si="4"/>
        <v/>
      </c>
      <c r="Q64" s="82" t="str">
        <f t="shared" si="1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2"/>
        <v/>
      </c>
      <c r="N65" s="82" t="str">
        <f t="shared" si="3"/>
        <v/>
      </c>
      <c r="O65" s="82">
        <f t="shared" si="0"/>
        <v>0</v>
      </c>
      <c r="P65" s="82" t="str">
        <f t="shared" si="4"/>
        <v/>
      </c>
      <c r="Q65" s="82" t="str">
        <f t="shared" si="1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2"/>
        <v/>
      </c>
      <c r="N66" s="82" t="str">
        <f t="shared" si="3"/>
        <v/>
      </c>
      <c r="O66" s="82">
        <f t="shared" si="0"/>
        <v>0</v>
      </c>
      <c r="P66" s="82" t="str">
        <f t="shared" si="4"/>
        <v/>
      </c>
      <c r="Q66" s="82" t="str">
        <f t="shared" si="1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2"/>
        <v/>
      </c>
      <c r="N67" s="82" t="str">
        <f t="shared" si="3"/>
        <v/>
      </c>
      <c r="O67" s="82">
        <f t="shared" si="0"/>
        <v>0</v>
      </c>
      <c r="P67" s="82" t="str">
        <f t="shared" si="4"/>
        <v/>
      </c>
      <c r="Q67" s="82" t="str">
        <f t="shared" si="1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2"/>
        <v/>
      </c>
      <c r="N68" s="82" t="str">
        <f t="shared" si="3"/>
        <v/>
      </c>
      <c r="O68" s="82">
        <f t="shared" si="0"/>
        <v>0</v>
      </c>
      <c r="P68" s="82" t="str">
        <f t="shared" si="4"/>
        <v/>
      </c>
      <c r="Q68" s="82" t="str">
        <f t="shared" si="1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2"/>
        <v/>
      </c>
      <c r="N69" s="82" t="str">
        <f t="shared" si="3"/>
        <v/>
      </c>
      <c r="O69" s="82">
        <f t="shared" si="0"/>
        <v>0</v>
      </c>
      <c r="P69" s="82" t="str">
        <f t="shared" si="4"/>
        <v/>
      </c>
      <c r="Q69" s="82" t="str">
        <f t="shared" si="1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2"/>
        <v/>
      </c>
      <c r="N70" s="82" t="str">
        <f t="shared" si="3"/>
        <v/>
      </c>
      <c r="O70" s="82">
        <f t="shared" si="0"/>
        <v>0</v>
      </c>
      <c r="P70" s="82" t="str">
        <f t="shared" si="4"/>
        <v/>
      </c>
      <c r="Q70" s="82" t="str">
        <f t="shared" si="1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2"/>
        <v/>
      </c>
      <c r="N71" s="82" t="str">
        <f t="shared" si="3"/>
        <v/>
      </c>
      <c r="O71" s="82">
        <f t="shared" si="0"/>
        <v>0</v>
      </c>
      <c r="P71" s="82" t="str">
        <f t="shared" si="4"/>
        <v/>
      </c>
      <c r="Q71" s="82" t="str">
        <f t="shared" si="1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2"/>
        <v/>
      </c>
      <c r="N72" s="82" t="str">
        <f t="shared" si="3"/>
        <v/>
      </c>
      <c r="O72" s="82">
        <f t="shared" si="0"/>
        <v>0</v>
      </c>
      <c r="P72" s="82" t="str">
        <f t="shared" si="4"/>
        <v/>
      </c>
      <c r="Q72" s="82" t="str">
        <f t="shared" si="1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2"/>
        <v/>
      </c>
      <c r="N73" s="82" t="str">
        <f t="shared" si="3"/>
        <v/>
      </c>
      <c r="O73" s="82">
        <f t="shared" si="0"/>
        <v>0</v>
      </c>
      <c r="P73" s="82" t="str">
        <f t="shared" si="4"/>
        <v/>
      </c>
      <c r="Q73" s="82" t="str">
        <f t="shared" si="1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2"/>
        <v/>
      </c>
      <c r="N74" s="82" t="str">
        <f t="shared" si="3"/>
        <v/>
      </c>
      <c r="O74" s="82">
        <f t="shared" si="0"/>
        <v>0</v>
      </c>
      <c r="P74" s="82" t="str">
        <f t="shared" si="4"/>
        <v/>
      </c>
      <c r="Q74" s="82" t="str">
        <f t="shared" si="1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2"/>
        <v/>
      </c>
      <c r="N75" s="82" t="str">
        <f t="shared" si="3"/>
        <v/>
      </c>
      <c r="O75" s="82">
        <f t="shared" si="0"/>
        <v>0</v>
      </c>
      <c r="P75" s="82" t="str">
        <f t="shared" si="4"/>
        <v/>
      </c>
      <c r="Q75" s="82" t="str">
        <f t="shared" si="1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2"/>
        <v/>
      </c>
      <c r="N76" s="82" t="str">
        <f t="shared" si="3"/>
        <v/>
      </c>
      <c r="O76" s="82">
        <f t="shared" si="0"/>
        <v>0</v>
      </c>
      <c r="P76" s="82" t="str">
        <f t="shared" si="4"/>
        <v/>
      </c>
      <c r="Q76" s="82" t="str">
        <f t="shared" si="1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2"/>
        <v/>
      </c>
      <c r="N77" s="82" t="str">
        <f t="shared" si="3"/>
        <v/>
      </c>
      <c r="O77" s="82">
        <f t="shared" si="0"/>
        <v>0</v>
      </c>
      <c r="P77" s="82" t="str">
        <f t="shared" si="4"/>
        <v/>
      </c>
      <c r="Q77" s="82" t="str">
        <f t="shared" si="1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2"/>
        <v/>
      </c>
      <c r="N78" s="82" t="str">
        <f t="shared" si="3"/>
        <v/>
      </c>
      <c r="O78" s="82">
        <f t="shared" si="0"/>
        <v>0</v>
      </c>
      <c r="P78" s="82" t="str">
        <f t="shared" si="4"/>
        <v/>
      </c>
      <c r="Q78" s="82" t="str">
        <f t="shared" si="1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2"/>
        <v/>
      </c>
      <c r="N79" s="82" t="str">
        <f t="shared" si="3"/>
        <v/>
      </c>
      <c r="O79" s="82">
        <f t="shared" ref="O79:O142" si="5">IF($G79=0%,F79,"")</f>
        <v>0</v>
      </c>
      <c r="P79" s="82" t="str">
        <f t="shared" si="4"/>
        <v/>
      </c>
      <c r="Q79" s="82" t="str">
        <f t="shared" si="1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6">IF(F80&amp;H80&amp;I80&amp;J80&amp;K80="","",F80+H80+I80-J80-K80)</f>
        <v/>
      </c>
      <c r="N80" s="82" t="str">
        <f t="shared" ref="N80:N143" si="7">IF($G80="E",F80,"")</f>
        <v/>
      </c>
      <c r="O80" s="82">
        <f t="shared" si="5"/>
        <v>0</v>
      </c>
      <c r="P80" s="82" t="str">
        <f t="shared" ref="P80:P143" si="8">IF(OR($G80=8%,$G80=11%),$H80/$G80,"")</f>
        <v/>
      </c>
      <c r="Q80" s="82" t="str">
        <f t="shared" si="1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6"/>
        <v/>
      </c>
      <c r="N81" s="82" t="str">
        <f t="shared" si="7"/>
        <v/>
      </c>
      <c r="O81" s="82">
        <f t="shared" si="5"/>
        <v>0</v>
      </c>
      <c r="P81" s="82" t="str">
        <f t="shared" si="8"/>
        <v/>
      </c>
      <c r="Q81" s="82" t="str">
        <f t="shared" ref="Q81:Q144" si="9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6"/>
        <v/>
      </c>
      <c r="N82" s="82" t="str">
        <f t="shared" si="7"/>
        <v/>
      </c>
      <c r="O82" s="82">
        <f t="shared" si="5"/>
        <v>0</v>
      </c>
      <c r="P82" s="82" t="str">
        <f t="shared" si="8"/>
        <v/>
      </c>
      <c r="Q82" s="82" t="str">
        <f t="shared" si="9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6"/>
        <v/>
      </c>
      <c r="N83" s="82" t="str">
        <f t="shared" si="7"/>
        <v/>
      </c>
      <c r="O83" s="82">
        <f t="shared" si="5"/>
        <v>0</v>
      </c>
      <c r="P83" s="82" t="str">
        <f t="shared" si="8"/>
        <v/>
      </c>
      <c r="Q83" s="82" t="str">
        <f t="shared" si="9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6"/>
        <v/>
      </c>
      <c r="N84" s="82" t="str">
        <f t="shared" si="7"/>
        <v/>
      </c>
      <c r="O84" s="82">
        <f t="shared" si="5"/>
        <v>0</v>
      </c>
      <c r="P84" s="82" t="str">
        <f t="shared" si="8"/>
        <v/>
      </c>
      <c r="Q84" s="82" t="str">
        <f t="shared" si="9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6"/>
        <v/>
      </c>
      <c r="N85" s="82" t="str">
        <f t="shared" si="7"/>
        <v/>
      </c>
      <c r="O85" s="82">
        <f t="shared" si="5"/>
        <v>0</v>
      </c>
      <c r="P85" s="82" t="str">
        <f t="shared" si="8"/>
        <v/>
      </c>
      <c r="Q85" s="82" t="str">
        <f t="shared" si="9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6"/>
        <v/>
      </c>
      <c r="N86" s="82" t="str">
        <f t="shared" si="7"/>
        <v/>
      </c>
      <c r="O86" s="82">
        <f t="shared" si="5"/>
        <v>0</v>
      </c>
      <c r="P86" s="82" t="str">
        <f t="shared" si="8"/>
        <v/>
      </c>
      <c r="Q86" s="82" t="str">
        <f t="shared" si="9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6"/>
        <v/>
      </c>
      <c r="N87" s="82" t="str">
        <f t="shared" si="7"/>
        <v/>
      </c>
      <c r="O87" s="82">
        <f t="shared" si="5"/>
        <v>0</v>
      </c>
      <c r="P87" s="82" t="str">
        <f t="shared" si="8"/>
        <v/>
      </c>
      <c r="Q87" s="82" t="str">
        <f t="shared" si="9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6"/>
        <v/>
      </c>
      <c r="N88" s="82" t="str">
        <f t="shared" si="7"/>
        <v/>
      </c>
      <c r="O88" s="82">
        <f t="shared" si="5"/>
        <v>0</v>
      </c>
      <c r="P88" s="82" t="str">
        <f t="shared" si="8"/>
        <v/>
      </c>
      <c r="Q88" s="82" t="str">
        <f t="shared" si="9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6"/>
        <v/>
      </c>
      <c r="N89" s="82" t="str">
        <f t="shared" si="7"/>
        <v/>
      </c>
      <c r="O89" s="82">
        <f t="shared" si="5"/>
        <v>0</v>
      </c>
      <c r="P89" s="82" t="str">
        <f t="shared" si="8"/>
        <v/>
      </c>
      <c r="Q89" s="82" t="str">
        <f t="shared" si="9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6"/>
        <v/>
      </c>
      <c r="N90" s="82" t="str">
        <f t="shared" si="7"/>
        <v/>
      </c>
      <c r="O90" s="82">
        <f t="shared" si="5"/>
        <v>0</v>
      </c>
      <c r="P90" s="82" t="str">
        <f t="shared" si="8"/>
        <v/>
      </c>
      <c r="Q90" s="82" t="str">
        <f t="shared" si="9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6"/>
        <v/>
      </c>
      <c r="N91" s="82" t="str">
        <f t="shared" si="7"/>
        <v/>
      </c>
      <c r="O91" s="82">
        <f t="shared" si="5"/>
        <v>0</v>
      </c>
      <c r="P91" s="82" t="str">
        <f t="shared" si="8"/>
        <v/>
      </c>
      <c r="Q91" s="82" t="str">
        <f t="shared" si="9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6"/>
        <v/>
      </c>
      <c r="N92" s="82" t="str">
        <f t="shared" si="7"/>
        <v/>
      </c>
      <c r="O92" s="82">
        <f t="shared" si="5"/>
        <v>0</v>
      </c>
      <c r="P92" s="82" t="str">
        <f t="shared" si="8"/>
        <v/>
      </c>
      <c r="Q92" s="82" t="str">
        <f t="shared" si="9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6"/>
        <v/>
      </c>
      <c r="N93" s="82" t="str">
        <f t="shared" si="7"/>
        <v/>
      </c>
      <c r="O93" s="82">
        <f t="shared" si="5"/>
        <v>0</v>
      </c>
      <c r="P93" s="82" t="str">
        <f t="shared" si="8"/>
        <v/>
      </c>
      <c r="Q93" s="82" t="str">
        <f t="shared" si="9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6"/>
        <v/>
      </c>
      <c r="N94" s="82" t="str">
        <f t="shared" si="7"/>
        <v/>
      </c>
      <c r="O94" s="82">
        <f t="shared" si="5"/>
        <v>0</v>
      </c>
      <c r="P94" s="82" t="str">
        <f t="shared" si="8"/>
        <v/>
      </c>
      <c r="Q94" s="82" t="str">
        <f t="shared" si="9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6"/>
        <v/>
      </c>
      <c r="N95" s="82" t="str">
        <f t="shared" si="7"/>
        <v/>
      </c>
      <c r="O95" s="82">
        <f t="shared" si="5"/>
        <v>0</v>
      </c>
      <c r="P95" s="82" t="str">
        <f t="shared" si="8"/>
        <v/>
      </c>
      <c r="Q95" s="82" t="str">
        <f t="shared" si="9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6"/>
        <v/>
      </c>
      <c r="N96" s="82" t="str">
        <f t="shared" si="7"/>
        <v/>
      </c>
      <c r="O96" s="82">
        <f t="shared" si="5"/>
        <v>0</v>
      </c>
      <c r="P96" s="82" t="str">
        <f t="shared" si="8"/>
        <v/>
      </c>
      <c r="Q96" s="82" t="str">
        <f t="shared" si="9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6"/>
        <v/>
      </c>
      <c r="N97" s="82" t="str">
        <f t="shared" si="7"/>
        <v/>
      </c>
      <c r="O97" s="82">
        <f t="shared" si="5"/>
        <v>0</v>
      </c>
      <c r="P97" s="82" t="str">
        <f t="shared" si="8"/>
        <v/>
      </c>
      <c r="Q97" s="82" t="str">
        <f t="shared" si="9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6"/>
        <v/>
      </c>
      <c r="N98" s="82" t="str">
        <f t="shared" si="7"/>
        <v/>
      </c>
      <c r="O98" s="82">
        <f t="shared" si="5"/>
        <v>0</v>
      </c>
      <c r="P98" s="82" t="str">
        <f t="shared" si="8"/>
        <v/>
      </c>
      <c r="Q98" s="82" t="str">
        <f t="shared" si="9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6"/>
        <v/>
      </c>
      <c r="N99" s="82" t="str">
        <f t="shared" si="7"/>
        <v/>
      </c>
      <c r="O99" s="82">
        <f t="shared" si="5"/>
        <v>0</v>
      </c>
      <c r="P99" s="82" t="str">
        <f t="shared" si="8"/>
        <v/>
      </c>
      <c r="Q99" s="82" t="str">
        <f t="shared" si="9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6"/>
        <v/>
      </c>
      <c r="N100" s="82" t="str">
        <f t="shared" si="7"/>
        <v/>
      </c>
      <c r="O100" s="82">
        <f t="shared" si="5"/>
        <v>0</v>
      </c>
      <c r="P100" s="82" t="str">
        <f t="shared" si="8"/>
        <v/>
      </c>
      <c r="Q100" s="82" t="str">
        <f t="shared" si="9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6"/>
        <v/>
      </c>
      <c r="N101" s="82" t="str">
        <f t="shared" si="7"/>
        <v/>
      </c>
      <c r="O101" s="82">
        <f t="shared" si="5"/>
        <v>0</v>
      </c>
      <c r="P101" s="82" t="str">
        <f t="shared" si="8"/>
        <v/>
      </c>
      <c r="Q101" s="82" t="str">
        <f t="shared" si="9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6"/>
        <v/>
      </c>
      <c r="N102" s="82" t="str">
        <f t="shared" si="7"/>
        <v/>
      </c>
      <c r="O102" s="82">
        <f t="shared" si="5"/>
        <v>0</v>
      </c>
      <c r="P102" s="82" t="str">
        <f t="shared" si="8"/>
        <v/>
      </c>
      <c r="Q102" s="82" t="str">
        <f t="shared" si="9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6"/>
        <v/>
      </c>
      <c r="N103" s="82" t="str">
        <f t="shared" si="7"/>
        <v/>
      </c>
      <c r="O103" s="82">
        <f t="shared" si="5"/>
        <v>0</v>
      </c>
      <c r="P103" s="82" t="str">
        <f t="shared" si="8"/>
        <v/>
      </c>
      <c r="Q103" s="82" t="str">
        <f t="shared" si="9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6"/>
        <v/>
      </c>
      <c r="N104" s="82" t="str">
        <f t="shared" si="7"/>
        <v/>
      </c>
      <c r="O104" s="82">
        <f t="shared" si="5"/>
        <v>0</v>
      </c>
      <c r="P104" s="82" t="str">
        <f t="shared" si="8"/>
        <v/>
      </c>
      <c r="Q104" s="82" t="str">
        <f t="shared" si="9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6"/>
        <v/>
      </c>
      <c r="N105" s="82" t="str">
        <f t="shared" si="7"/>
        <v/>
      </c>
      <c r="O105" s="82">
        <f t="shared" si="5"/>
        <v>0</v>
      </c>
      <c r="P105" s="82" t="str">
        <f t="shared" si="8"/>
        <v/>
      </c>
      <c r="Q105" s="82" t="str">
        <f t="shared" si="9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6"/>
        <v/>
      </c>
      <c r="N106" s="82" t="str">
        <f t="shared" si="7"/>
        <v/>
      </c>
      <c r="O106" s="82">
        <f t="shared" si="5"/>
        <v>0</v>
      </c>
      <c r="P106" s="82" t="str">
        <f t="shared" si="8"/>
        <v/>
      </c>
      <c r="Q106" s="82" t="str">
        <f t="shared" si="9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6"/>
        <v/>
      </c>
      <c r="N107" s="82" t="str">
        <f t="shared" si="7"/>
        <v/>
      </c>
      <c r="O107" s="82">
        <f t="shared" si="5"/>
        <v>0</v>
      </c>
      <c r="P107" s="82" t="str">
        <f t="shared" si="8"/>
        <v/>
      </c>
      <c r="Q107" s="82" t="str">
        <f t="shared" si="9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6"/>
        <v/>
      </c>
      <c r="N108" s="82" t="str">
        <f t="shared" si="7"/>
        <v/>
      </c>
      <c r="O108" s="82">
        <f t="shared" si="5"/>
        <v>0</v>
      </c>
      <c r="P108" s="82" t="str">
        <f t="shared" si="8"/>
        <v/>
      </c>
      <c r="Q108" s="82" t="str">
        <f t="shared" si="9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6"/>
        <v/>
      </c>
      <c r="N109" s="82" t="str">
        <f t="shared" si="7"/>
        <v/>
      </c>
      <c r="O109" s="82">
        <f t="shared" si="5"/>
        <v>0</v>
      </c>
      <c r="P109" s="82" t="str">
        <f t="shared" si="8"/>
        <v/>
      </c>
      <c r="Q109" s="82" t="str">
        <f t="shared" si="9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6"/>
        <v/>
      </c>
      <c r="N110" s="82" t="str">
        <f t="shared" si="7"/>
        <v/>
      </c>
      <c r="O110" s="82">
        <f t="shared" si="5"/>
        <v>0</v>
      </c>
      <c r="P110" s="82" t="str">
        <f t="shared" si="8"/>
        <v/>
      </c>
      <c r="Q110" s="82" t="str">
        <f t="shared" si="9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6"/>
        <v/>
      </c>
      <c r="N111" s="82" t="str">
        <f t="shared" si="7"/>
        <v/>
      </c>
      <c r="O111" s="82">
        <f t="shared" si="5"/>
        <v>0</v>
      </c>
      <c r="P111" s="82" t="str">
        <f t="shared" si="8"/>
        <v/>
      </c>
      <c r="Q111" s="82" t="str">
        <f t="shared" si="9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6"/>
        <v/>
      </c>
      <c r="N112" s="82" t="str">
        <f t="shared" si="7"/>
        <v/>
      </c>
      <c r="O112" s="82">
        <f t="shared" si="5"/>
        <v>0</v>
      </c>
      <c r="P112" s="82" t="str">
        <f t="shared" si="8"/>
        <v/>
      </c>
      <c r="Q112" s="82" t="str">
        <f t="shared" si="9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6"/>
        <v/>
      </c>
      <c r="N113" s="82" t="str">
        <f t="shared" si="7"/>
        <v/>
      </c>
      <c r="O113" s="82">
        <f t="shared" si="5"/>
        <v>0</v>
      </c>
      <c r="P113" s="82" t="str">
        <f t="shared" si="8"/>
        <v/>
      </c>
      <c r="Q113" s="82" t="str">
        <f t="shared" si="9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6"/>
        <v/>
      </c>
      <c r="N114" s="82" t="str">
        <f t="shared" si="7"/>
        <v/>
      </c>
      <c r="O114" s="82">
        <f t="shared" si="5"/>
        <v>0</v>
      </c>
      <c r="P114" s="82" t="str">
        <f t="shared" si="8"/>
        <v/>
      </c>
      <c r="Q114" s="82" t="str">
        <f t="shared" si="9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6"/>
        <v/>
      </c>
      <c r="N115" s="82" t="str">
        <f t="shared" si="7"/>
        <v/>
      </c>
      <c r="O115" s="82">
        <f t="shared" si="5"/>
        <v>0</v>
      </c>
      <c r="P115" s="82" t="str">
        <f t="shared" si="8"/>
        <v/>
      </c>
      <c r="Q115" s="82" t="str">
        <f t="shared" si="9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6"/>
        <v/>
      </c>
      <c r="N116" s="82" t="str">
        <f t="shared" si="7"/>
        <v/>
      </c>
      <c r="O116" s="82">
        <f t="shared" si="5"/>
        <v>0</v>
      </c>
      <c r="P116" s="82" t="str">
        <f t="shared" si="8"/>
        <v/>
      </c>
      <c r="Q116" s="82" t="str">
        <f t="shared" si="9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6"/>
        <v/>
      </c>
      <c r="N117" s="82" t="str">
        <f t="shared" si="7"/>
        <v/>
      </c>
      <c r="O117" s="82">
        <f t="shared" si="5"/>
        <v>0</v>
      </c>
      <c r="P117" s="82" t="str">
        <f t="shared" si="8"/>
        <v/>
      </c>
      <c r="Q117" s="82" t="str">
        <f t="shared" si="9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6"/>
        <v/>
      </c>
      <c r="N118" s="82" t="str">
        <f t="shared" si="7"/>
        <v/>
      </c>
      <c r="O118" s="82">
        <f t="shared" si="5"/>
        <v>0</v>
      </c>
      <c r="P118" s="82" t="str">
        <f t="shared" si="8"/>
        <v/>
      </c>
      <c r="Q118" s="82" t="str">
        <f t="shared" si="9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6"/>
        <v/>
      </c>
      <c r="N119" s="82" t="str">
        <f t="shared" si="7"/>
        <v/>
      </c>
      <c r="O119" s="82">
        <f t="shared" si="5"/>
        <v>0</v>
      </c>
      <c r="P119" s="82" t="str">
        <f t="shared" si="8"/>
        <v/>
      </c>
      <c r="Q119" s="82" t="str">
        <f t="shared" si="9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6"/>
        <v/>
      </c>
      <c r="N120" s="82" t="str">
        <f t="shared" si="7"/>
        <v/>
      </c>
      <c r="O120" s="82">
        <f t="shared" si="5"/>
        <v>0</v>
      </c>
      <c r="P120" s="82" t="str">
        <f t="shared" si="8"/>
        <v/>
      </c>
      <c r="Q120" s="82" t="str">
        <f t="shared" si="9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6"/>
        <v/>
      </c>
      <c r="N121" s="82" t="str">
        <f t="shared" si="7"/>
        <v/>
      </c>
      <c r="O121" s="82">
        <f t="shared" si="5"/>
        <v>0</v>
      </c>
      <c r="P121" s="82" t="str">
        <f t="shared" si="8"/>
        <v/>
      </c>
      <c r="Q121" s="82" t="str">
        <f t="shared" si="9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6"/>
        <v/>
      </c>
      <c r="N122" s="82" t="str">
        <f t="shared" si="7"/>
        <v/>
      </c>
      <c r="O122" s="82">
        <f t="shared" si="5"/>
        <v>0</v>
      </c>
      <c r="P122" s="82" t="str">
        <f t="shared" si="8"/>
        <v/>
      </c>
      <c r="Q122" s="82" t="str">
        <f t="shared" si="9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6"/>
        <v/>
      </c>
      <c r="N123" s="82" t="str">
        <f t="shared" si="7"/>
        <v/>
      </c>
      <c r="O123" s="82">
        <f t="shared" si="5"/>
        <v>0</v>
      </c>
      <c r="P123" s="82" t="str">
        <f t="shared" si="8"/>
        <v/>
      </c>
      <c r="Q123" s="82" t="str">
        <f t="shared" si="9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6"/>
        <v/>
      </c>
      <c r="N124" s="82" t="str">
        <f t="shared" si="7"/>
        <v/>
      </c>
      <c r="O124" s="82">
        <f t="shared" si="5"/>
        <v>0</v>
      </c>
      <c r="P124" s="82" t="str">
        <f t="shared" si="8"/>
        <v/>
      </c>
      <c r="Q124" s="82" t="str">
        <f t="shared" si="9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6"/>
        <v/>
      </c>
      <c r="N125" s="82" t="str">
        <f t="shared" si="7"/>
        <v/>
      </c>
      <c r="O125" s="82">
        <f t="shared" si="5"/>
        <v>0</v>
      </c>
      <c r="P125" s="82" t="str">
        <f t="shared" si="8"/>
        <v/>
      </c>
      <c r="Q125" s="82" t="str">
        <f t="shared" si="9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6"/>
        <v/>
      </c>
      <c r="N126" s="82" t="str">
        <f t="shared" si="7"/>
        <v/>
      </c>
      <c r="O126" s="82">
        <f t="shared" si="5"/>
        <v>0</v>
      </c>
      <c r="P126" s="82" t="str">
        <f t="shared" si="8"/>
        <v/>
      </c>
      <c r="Q126" s="82" t="str">
        <f t="shared" si="9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6"/>
        <v/>
      </c>
      <c r="N127" s="82" t="str">
        <f t="shared" si="7"/>
        <v/>
      </c>
      <c r="O127" s="82">
        <f t="shared" si="5"/>
        <v>0</v>
      </c>
      <c r="P127" s="82" t="str">
        <f t="shared" si="8"/>
        <v/>
      </c>
      <c r="Q127" s="82" t="str">
        <f t="shared" si="9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6"/>
        <v/>
      </c>
      <c r="N128" s="82" t="str">
        <f t="shared" si="7"/>
        <v/>
      </c>
      <c r="O128" s="82">
        <f t="shared" si="5"/>
        <v>0</v>
      </c>
      <c r="P128" s="82" t="str">
        <f t="shared" si="8"/>
        <v/>
      </c>
      <c r="Q128" s="82" t="str">
        <f t="shared" si="9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6"/>
        <v/>
      </c>
      <c r="N129" s="82" t="str">
        <f t="shared" si="7"/>
        <v/>
      </c>
      <c r="O129" s="82">
        <f t="shared" si="5"/>
        <v>0</v>
      </c>
      <c r="P129" s="82" t="str">
        <f t="shared" si="8"/>
        <v/>
      </c>
      <c r="Q129" s="82" t="str">
        <f t="shared" si="9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6"/>
        <v/>
      </c>
      <c r="N130" s="82" t="str">
        <f t="shared" si="7"/>
        <v/>
      </c>
      <c r="O130" s="82">
        <f t="shared" si="5"/>
        <v>0</v>
      </c>
      <c r="P130" s="82" t="str">
        <f t="shared" si="8"/>
        <v/>
      </c>
      <c r="Q130" s="82" t="str">
        <f t="shared" si="9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6"/>
        <v/>
      </c>
      <c r="N131" s="82" t="str">
        <f t="shared" si="7"/>
        <v/>
      </c>
      <c r="O131" s="82">
        <f t="shared" si="5"/>
        <v>0</v>
      </c>
      <c r="P131" s="82" t="str">
        <f t="shared" si="8"/>
        <v/>
      </c>
      <c r="Q131" s="82" t="str">
        <f t="shared" si="9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6"/>
        <v/>
      </c>
      <c r="N132" s="82" t="str">
        <f t="shared" si="7"/>
        <v/>
      </c>
      <c r="O132" s="82">
        <f t="shared" si="5"/>
        <v>0</v>
      </c>
      <c r="P132" s="82" t="str">
        <f t="shared" si="8"/>
        <v/>
      </c>
      <c r="Q132" s="82" t="str">
        <f t="shared" si="9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6"/>
        <v/>
      </c>
      <c r="N133" s="82" t="str">
        <f t="shared" si="7"/>
        <v/>
      </c>
      <c r="O133" s="82">
        <f t="shared" si="5"/>
        <v>0</v>
      </c>
      <c r="P133" s="82" t="str">
        <f t="shared" si="8"/>
        <v/>
      </c>
      <c r="Q133" s="82" t="str">
        <f t="shared" si="9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6"/>
        <v/>
      </c>
      <c r="N134" s="82" t="str">
        <f t="shared" si="7"/>
        <v/>
      </c>
      <c r="O134" s="82">
        <f t="shared" si="5"/>
        <v>0</v>
      </c>
      <c r="P134" s="82" t="str">
        <f t="shared" si="8"/>
        <v/>
      </c>
      <c r="Q134" s="82" t="str">
        <f t="shared" si="9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6"/>
        <v/>
      </c>
      <c r="N135" s="82" t="str">
        <f t="shared" si="7"/>
        <v/>
      </c>
      <c r="O135" s="82">
        <f t="shared" si="5"/>
        <v>0</v>
      </c>
      <c r="P135" s="82" t="str">
        <f t="shared" si="8"/>
        <v/>
      </c>
      <c r="Q135" s="82" t="str">
        <f t="shared" si="9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6"/>
        <v/>
      </c>
      <c r="N136" s="82" t="str">
        <f t="shared" si="7"/>
        <v/>
      </c>
      <c r="O136" s="82">
        <f t="shared" si="5"/>
        <v>0</v>
      </c>
      <c r="P136" s="82" t="str">
        <f t="shared" si="8"/>
        <v/>
      </c>
      <c r="Q136" s="82" t="str">
        <f t="shared" si="9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6"/>
        <v/>
      </c>
      <c r="N137" s="82" t="str">
        <f t="shared" si="7"/>
        <v/>
      </c>
      <c r="O137" s="82">
        <f t="shared" si="5"/>
        <v>0</v>
      </c>
      <c r="P137" s="82" t="str">
        <f t="shared" si="8"/>
        <v/>
      </c>
      <c r="Q137" s="82" t="str">
        <f t="shared" si="9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6"/>
        <v/>
      </c>
      <c r="N138" s="82" t="str">
        <f t="shared" si="7"/>
        <v/>
      </c>
      <c r="O138" s="82">
        <f t="shared" si="5"/>
        <v>0</v>
      </c>
      <c r="P138" s="82" t="str">
        <f t="shared" si="8"/>
        <v/>
      </c>
      <c r="Q138" s="82" t="str">
        <f t="shared" si="9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6"/>
        <v/>
      </c>
      <c r="N139" s="82" t="str">
        <f t="shared" si="7"/>
        <v/>
      </c>
      <c r="O139" s="82">
        <f t="shared" si="5"/>
        <v>0</v>
      </c>
      <c r="P139" s="82" t="str">
        <f t="shared" si="8"/>
        <v/>
      </c>
      <c r="Q139" s="82" t="str">
        <f t="shared" si="9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6"/>
        <v/>
      </c>
      <c r="N140" s="82" t="str">
        <f t="shared" si="7"/>
        <v/>
      </c>
      <c r="O140" s="82">
        <f t="shared" si="5"/>
        <v>0</v>
      </c>
      <c r="P140" s="82" t="str">
        <f t="shared" si="8"/>
        <v/>
      </c>
      <c r="Q140" s="82" t="str">
        <f t="shared" si="9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6"/>
        <v/>
      </c>
      <c r="N141" s="82" t="str">
        <f t="shared" si="7"/>
        <v/>
      </c>
      <c r="O141" s="82">
        <f t="shared" si="5"/>
        <v>0</v>
      </c>
      <c r="P141" s="82" t="str">
        <f t="shared" si="8"/>
        <v/>
      </c>
      <c r="Q141" s="82" t="str">
        <f t="shared" si="9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6"/>
        <v/>
      </c>
      <c r="N142" s="82" t="str">
        <f t="shared" si="7"/>
        <v/>
      </c>
      <c r="O142" s="82">
        <f t="shared" si="5"/>
        <v>0</v>
      </c>
      <c r="P142" s="82" t="str">
        <f t="shared" si="8"/>
        <v/>
      </c>
      <c r="Q142" s="82" t="str">
        <f t="shared" si="9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6"/>
        <v/>
      </c>
      <c r="N143" s="82" t="str">
        <f t="shared" si="7"/>
        <v/>
      </c>
      <c r="O143" s="82">
        <f t="shared" ref="O143:O206" si="10">IF($G143=0%,F143,"")</f>
        <v>0</v>
      </c>
      <c r="P143" s="82" t="str">
        <f t="shared" si="8"/>
        <v/>
      </c>
      <c r="Q143" s="82" t="str">
        <f t="shared" si="9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1">IF(F144&amp;H144&amp;I144&amp;J144&amp;K144="","",F144+H144+I144-J144-K144)</f>
        <v/>
      </c>
      <c r="N144" s="82" t="str">
        <f t="shared" ref="N144:N207" si="12">IF($G144="E",F144,"")</f>
        <v/>
      </c>
      <c r="O144" s="82">
        <f t="shared" si="10"/>
        <v>0</v>
      </c>
      <c r="P144" s="82" t="str">
        <f t="shared" ref="P144:P207" si="13">IF(OR($G144=8%,$G144=11%),$H144/$G144,"")</f>
        <v/>
      </c>
      <c r="Q144" s="82" t="str">
        <f t="shared" si="9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1"/>
        <v/>
      </c>
      <c r="N145" s="82" t="str">
        <f t="shared" si="12"/>
        <v/>
      </c>
      <c r="O145" s="82">
        <f t="shared" si="10"/>
        <v>0</v>
      </c>
      <c r="P145" s="82" t="str">
        <f t="shared" si="13"/>
        <v/>
      </c>
      <c r="Q145" s="82" t="str">
        <f t="shared" ref="Q145:Q208" si="14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1"/>
        <v/>
      </c>
      <c r="N146" s="82" t="str">
        <f t="shared" si="12"/>
        <v/>
      </c>
      <c r="O146" s="82">
        <f t="shared" si="10"/>
        <v>0</v>
      </c>
      <c r="P146" s="82" t="str">
        <f t="shared" si="13"/>
        <v/>
      </c>
      <c r="Q146" s="82" t="str">
        <f t="shared" si="14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1"/>
        <v/>
      </c>
      <c r="N147" s="82" t="str">
        <f t="shared" si="12"/>
        <v/>
      </c>
      <c r="O147" s="82">
        <f t="shared" si="10"/>
        <v>0</v>
      </c>
      <c r="P147" s="82" t="str">
        <f t="shared" si="13"/>
        <v/>
      </c>
      <c r="Q147" s="82" t="str">
        <f t="shared" si="14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1"/>
        <v/>
      </c>
      <c r="N148" s="82" t="str">
        <f t="shared" si="12"/>
        <v/>
      </c>
      <c r="O148" s="82">
        <f t="shared" si="10"/>
        <v>0</v>
      </c>
      <c r="P148" s="82" t="str">
        <f t="shared" si="13"/>
        <v/>
      </c>
      <c r="Q148" s="82" t="str">
        <f t="shared" si="14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1"/>
        <v/>
      </c>
      <c r="N149" s="82" t="str">
        <f t="shared" si="12"/>
        <v/>
      </c>
      <c r="O149" s="82">
        <f t="shared" si="10"/>
        <v>0</v>
      </c>
      <c r="P149" s="82" t="str">
        <f t="shared" si="13"/>
        <v/>
      </c>
      <c r="Q149" s="82" t="str">
        <f t="shared" si="14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1"/>
        <v/>
      </c>
      <c r="N150" s="82" t="str">
        <f t="shared" si="12"/>
        <v/>
      </c>
      <c r="O150" s="82">
        <f t="shared" si="10"/>
        <v>0</v>
      </c>
      <c r="P150" s="82" t="str">
        <f t="shared" si="13"/>
        <v/>
      </c>
      <c r="Q150" s="82" t="str">
        <f t="shared" si="14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1"/>
        <v/>
      </c>
      <c r="N151" s="82" t="str">
        <f t="shared" si="12"/>
        <v/>
      </c>
      <c r="O151" s="82">
        <f t="shared" si="10"/>
        <v>0</v>
      </c>
      <c r="P151" s="82" t="str">
        <f t="shared" si="13"/>
        <v/>
      </c>
      <c r="Q151" s="82" t="str">
        <f t="shared" si="14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1"/>
        <v/>
      </c>
      <c r="N152" s="82" t="str">
        <f t="shared" si="12"/>
        <v/>
      </c>
      <c r="O152" s="82">
        <f t="shared" si="10"/>
        <v>0</v>
      </c>
      <c r="P152" s="82" t="str">
        <f t="shared" si="13"/>
        <v/>
      </c>
      <c r="Q152" s="82" t="str">
        <f t="shared" si="14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1"/>
        <v/>
      </c>
      <c r="N153" s="82" t="str">
        <f t="shared" si="12"/>
        <v/>
      </c>
      <c r="O153" s="82">
        <f t="shared" si="10"/>
        <v>0</v>
      </c>
      <c r="P153" s="82" t="str">
        <f t="shared" si="13"/>
        <v/>
      </c>
      <c r="Q153" s="82" t="str">
        <f t="shared" si="14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1"/>
        <v/>
      </c>
      <c r="N154" s="82" t="str">
        <f t="shared" si="12"/>
        <v/>
      </c>
      <c r="O154" s="82">
        <f t="shared" si="10"/>
        <v>0</v>
      </c>
      <c r="P154" s="82" t="str">
        <f t="shared" si="13"/>
        <v/>
      </c>
      <c r="Q154" s="82" t="str">
        <f t="shared" si="14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1"/>
        <v/>
      </c>
      <c r="N155" s="82" t="str">
        <f t="shared" si="12"/>
        <v/>
      </c>
      <c r="O155" s="82">
        <f t="shared" si="10"/>
        <v>0</v>
      </c>
      <c r="P155" s="82" t="str">
        <f t="shared" si="13"/>
        <v/>
      </c>
      <c r="Q155" s="82" t="str">
        <f t="shared" si="14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1"/>
        <v/>
      </c>
      <c r="N156" s="82" t="str">
        <f t="shared" si="12"/>
        <v/>
      </c>
      <c r="O156" s="82">
        <f t="shared" si="10"/>
        <v>0</v>
      </c>
      <c r="P156" s="82" t="str">
        <f t="shared" si="13"/>
        <v/>
      </c>
      <c r="Q156" s="82" t="str">
        <f t="shared" si="14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1"/>
        <v/>
      </c>
      <c r="N157" s="82" t="str">
        <f t="shared" si="12"/>
        <v/>
      </c>
      <c r="O157" s="82">
        <f t="shared" si="10"/>
        <v>0</v>
      </c>
      <c r="P157" s="82" t="str">
        <f t="shared" si="13"/>
        <v/>
      </c>
      <c r="Q157" s="82" t="str">
        <f t="shared" si="14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1"/>
        <v/>
      </c>
      <c r="N158" s="82" t="str">
        <f t="shared" si="12"/>
        <v/>
      </c>
      <c r="O158" s="82">
        <f t="shared" si="10"/>
        <v>0</v>
      </c>
      <c r="P158" s="82" t="str">
        <f t="shared" si="13"/>
        <v/>
      </c>
      <c r="Q158" s="82" t="str">
        <f t="shared" si="14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1"/>
        <v/>
      </c>
      <c r="N159" s="82" t="str">
        <f t="shared" si="12"/>
        <v/>
      </c>
      <c r="O159" s="82">
        <f t="shared" si="10"/>
        <v>0</v>
      </c>
      <c r="P159" s="82" t="str">
        <f t="shared" si="13"/>
        <v/>
      </c>
      <c r="Q159" s="82" t="str">
        <f t="shared" si="14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1"/>
        <v/>
      </c>
      <c r="N160" s="82" t="str">
        <f t="shared" si="12"/>
        <v/>
      </c>
      <c r="O160" s="82">
        <f t="shared" si="10"/>
        <v>0</v>
      </c>
      <c r="P160" s="82" t="str">
        <f t="shared" si="13"/>
        <v/>
      </c>
      <c r="Q160" s="82" t="str">
        <f t="shared" si="14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1"/>
        <v/>
      </c>
      <c r="N161" s="82" t="str">
        <f t="shared" si="12"/>
        <v/>
      </c>
      <c r="O161" s="82">
        <f t="shared" si="10"/>
        <v>0</v>
      </c>
      <c r="P161" s="82" t="str">
        <f t="shared" si="13"/>
        <v/>
      </c>
      <c r="Q161" s="82" t="str">
        <f t="shared" si="14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1"/>
        <v/>
      </c>
      <c r="N162" s="82" t="str">
        <f t="shared" si="12"/>
        <v/>
      </c>
      <c r="O162" s="82">
        <f t="shared" si="10"/>
        <v>0</v>
      </c>
      <c r="P162" s="82" t="str">
        <f t="shared" si="13"/>
        <v/>
      </c>
      <c r="Q162" s="82" t="str">
        <f t="shared" si="14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1"/>
        <v/>
      </c>
      <c r="N163" s="82" t="str">
        <f t="shared" si="12"/>
        <v/>
      </c>
      <c r="O163" s="82">
        <f t="shared" si="10"/>
        <v>0</v>
      </c>
      <c r="P163" s="82" t="str">
        <f t="shared" si="13"/>
        <v/>
      </c>
      <c r="Q163" s="82" t="str">
        <f t="shared" si="14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1"/>
        <v/>
      </c>
      <c r="N164" s="82" t="str">
        <f t="shared" si="12"/>
        <v/>
      </c>
      <c r="O164" s="82">
        <f t="shared" si="10"/>
        <v>0</v>
      </c>
      <c r="P164" s="82" t="str">
        <f t="shared" si="13"/>
        <v/>
      </c>
      <c r="Q164" s="82" t="str">
        <f t="shared" si="14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1"/>
        <v/>
      </c>
      <c r="N165" s="82" t="str">
        <f t="shared" si="12"/>
        <v/>
      </c>
      <c r="O165" s="82">
        <f t="shared" si="10"/>
        <v>0</v>
      </c>
      <c r="P165" s="82" t="str">
        <f t="shared" si="13"/>
        <v/>
      </c>
      <c r="Q165" s="82" t="str">
        <f t="shared" si="14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1"/>
        <v/>
      </c>
      <c r="N166" s="82" t="str">
        <f t="shared" si="12"/>
        <v/>
      </c>
      <c r="O166" s="82">
        <f t="shared" si="10"/>
        <v>0</v>
      </c>
      <c r="P166" s="82" t="str">
        <f t="shared" si="13"/>
        <v/>
      </c>
      <c r="Q166" s="82" t="str">
        <f t="shared" si="14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1"/>
        <v/>
      </c>
      <c r="N167" s="82" t="str">
        <f t="shared" si="12"/>
        <v/>
      </c>
      <c r="O167" s="82">
        <f t="shared" si="10"/>
        <v>0</v>
      </c>
      <c r="P167" s="82" t="str">
        <f t="shared" si="13"/>
        <v/>
      </c>
      <c r="Q167" s="82" t="str">
        <f t="shared" si="14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1"/>
        <v/>
      </c>
      <c r="N168" s="82" t="str">
        <f t="shared" si="12"/>
        <v/>
      </c>
      <c r="O168" s="82">
        <f t="shared" si="10"/>
        <v>0</v>
      </c>
      <c r="P168" s="82" t="str">
        <f t="shared" si="13"/>
        <v/>
      </c>
      <c r="Q168" s="82" t="str">
        <f t="shared" si="14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1"/>
        <v/>
      </c>
      <c r="N169" s="82" t="str">
        <f t="shared" si="12"/>
        <v/>
      </c>
      <c r="O169" s="82">
        <f t="shared" si="10"/>
        <v>0</v>
      </c>
      <c r="P169" s="82" t="str">
        <f t="shared" si="13"/>
        <v/>
      </c>
      <c r="Q169" s="82" t="str">
        <f t="shared" si="14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1"/>
        <v/>
      </c>
      <c r="N170" s="82" t="str">
        <f t="shared" si="12"/>
        <v/>
      </c>
      <c r="O170" s="82">
        <f t="shared" si="10"/>
        <v>0</v>
      </c>
      <c r="P170" s="82" t="str">
        <f t="shared" si="13"/>
        <v/>
      </c>
      <c r="Q170" s="82" t="str">
        <f t="shared" si="14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1"/>
        <v/>
      </c>
      <c r="N171" s="82" t="str">
        <f t="shared" si="12"/>
        <v/>
      </c>
      <c r="O171" s="82">
        <f t="shared" si="10"/>
        <v>0</v>
      </c>
      <c r="P171" s="82" t="str">
        <f t="shared" si="13"/>
        <v/>
      </c>
      <c r="Q171" s="82" t="str">
        <f t="shared" si="14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1"/>
        <v/>
      </c>
      <c r="N172" s="82" t="str">
        <f t="shared" si="12"/>
        <v/>
      </c>
      <c r="O172" s="82">
        <f t="shared" si="10"/>
        <v>0</v>
      </c>
      <c r="P172" s="82" t="str">
        <f t="shared" si="13"/>
        <v/>
      </c>
      <c r="Q172" s="82" t="str">
        <f t="shared" si="14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1"/>
        <v/>
      </c>
      <c r="N173" s="82" t="str">
        <f t="shared" si="12"/>
        <v/>
      </c>
      <c r="O173" s="82">
        <f t="shared" si="10"/>
        <v>0</v>
      </c>
      <c r="P173" s="82" t="str">
        <f t="shared" si="13"/>
        <v/>
      </c>
      <c r="Q173" s="82" t="str">
        <f t="shared" si="14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1"/>
        <v/>
      </c>
      <c r="N174" s="82" t="str">
        <f t="shared" si="12"/>
        <v/>
      </c>
      <c r="O174" s="82">
        <f t="shared" si="10"/>
        <v>0</v>
      </c>
      <c r="P174" s="82" t="str">
        <f t="shared" si="13"/>
        <v/>
      </c>
      <c r="Q174" s="82" t="str">
        <f t="shared" si="14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1"/>
        <v/>
      </c>
      <c r="N175" s="82" t="str">
        <f t="shared" si="12"/>
        <v/>
      </c>
      <c r="O175" s="82">
        <f t="shared" si="10"/>
        <v>0</v>
      </c>
      <c r="P175" s="82" t="str">
        <f t="shared" si="13"/>
        <v/>
      </c>
      <c r="Q175" s="82" t="str">
        <f t="shared" si="14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1"/>
        <v/>
      </c>
      <c r="N176" s="82" t="str">
        <f t="shared" si="12"/>
        <v/>
      </c>
      <c r="O176" s="82">
        <f t="shared" si="10"/>
        <v>0</v>
      </c>
      <c r="P176" s="82" t="str">
        <f t="shared" si="13"/>
        <v/>
      </c>
      <c r="Q176" s="82" t="str">
        <f t="shared" si="14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1"/>
        <v/>
      </c>
      <c r="N177" s="82" t="str">
        <f t="shared" si="12"/>
        <v/>
      </c>
      <c r="O177" s="82">
        <f t="shared" si="10"/>
        <v>0</v>
      </c>
      <c r="P177" s="82" t="str">
        <f t="shared" si="13"/>
        <v/>
      </c>
      <c r="Q177" s="82" t="str">
        <f t="shared" si="14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1"/>
        <v/>
      </c>
      <c r="N178" s="82" t="str">
        <f t="shared" si="12"/>
        <v/>
      </c>
      <c r="O178" s="82">
        <f t="shared" si="10"/>
        <v>0</v>
      </c>
      <c r="P178" s="82" t="str">
        <f t="shared" si="13"/>
        <v/>
      </c>
      <c r="Q178" s="82" t="str">
        <f t="shared" si="14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1"/>
        <v/>
      </c>
      <c r="N179" s="82" t="str">
        <f t="shared" si="12"/>
        <v/>
      </c>
      <c r="O179" s="82">
        <f t="shared" si="10"/>
        <v>0</v>
      </c>
      <c r="P179" s="82" t="str">
        <f t="shared" si="13"/>
        <v/>
      </c>
      <c r="Q179" s="82" t="str">
        <f t="shared" si="14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1"/>
        <v/>
      </c>
      <c r="N180" s="82" t="str">
        <f t="shared" si="12"/>
        <v/>
      </c>
      <c r="O180" s="82">
        <f t="shared" si="10"/>
        <v>0</v>
      </c>
      <c r="P180" s="82" t="str">
        <f t="shared" si="13"/>
        <v/>
      </c>
      <c r="Q180" s="82" t="str">
        <f t="shared" si="14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1"/>
        <v/>
      </c>
      <c r="N181" s="82" t="str">
        <f t="shared" si="12"/>
        <v/>
      </c>
      <c r="O181" s="82">
        <f t="shared" si="10"/>
        <v>0</v>
      </c>
      <c r="P181" s="82" t="str">
        <f t="shared" si="13"/>
        <v/>
      </c>
      <c r="Q181" s="82" t="str">
        <f t="shared" si="14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1"/>
        <v/>
      </c>
      <c r="N182" s="82" t="str">
        <f t="shared" si="12"/>
        <v/>
      </c>
      <c r="O182" s="82">
        <f t="shared" si="10"/>
        <v>0</v>
      </c>
      <c r="P182" s="82" t="str">
        <f t="shared" si="13"/>
        <v/>
      </c>
      <c r="Q182" s="82" t="str">
        <f t="shared" si="14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1"/>
        <v/>
      </c>
      <c r="N183" s="82" t="str">
        <f t="shared" si="12"/>
        <v/>
      </c>
      <c r="O183" s="82">
        <f t="shared" si="10"/>
        <v>0</v>
      </c>
      <c r="P183" s="82" t="str">
        <f t="shared" si="13"/>
        <v/>
      </c>
      <c r="Q183" s="82" t="str">
        <f t="shared" si="14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1"/>
        <v/>
      </c>
      <c r="N184" s="82" t="str">
        <f t="shared" si="12"/>
        <v/>
      </c>
      <c r="O184" s="82">
        <f t="shared" si="10"/>
        <v>0</v>
      </c>
      <c r="P184" s="82" t="str">
        <f t="shared" si="13"/>
        <v/>
      </c>
      <c r="Q184" s="82" t="str">
        <f t="shared" si="14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1"/>
        <v/>
      </c>
      <c r="N185" s="82" t="str">
        <f t="shared" si="12"/>
        <v/>
      </c>
      <c r="O185" s="82">
        <f t="shared" si="10"/>
        <v>0</v>
      </c>
      <c r="P185" s="82" t="str">
        <f t="shared" si="13"/>
        <v/>
      </c>
      <c r="Q185" s="82" t="str">
        <f t="shared" si="14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1"/>
        <v/>
      </c>
      <c r="N186" s="82" t="str">
        <f t="shared" si="12"/>
        <v/>
      </c>
      <c r="O186" s="82">
        <f t="shared" si="10"/>
        <v>0</v>
      </c>
      <c r="P186" s="82" t="str">
        <f t="shared" si="13"/>
        <v/>
      </c>
      <c r="Q186" s="82" t="str">
        <f t="shared" si="14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1"/>
        <v/>
      </c>
      <c r="N187" s="82" t="str">
        <f t="shared" si="12"/>
        <v/>
      </c>
      <c r="O187" s="82">
        <f t="shared" si="10"/>
        <v>0</v>
      </c>
      <c r="P187" s="82" t="str">
        <f t="shared" si="13"/>
        <v/>
      </c>
      <c r="Q187" s="82" t="str">
        <f t="shared" si="14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1"/>
        <v/>
      </c>
      <c r="N188" s="82" t="str">
        <f t="shared" si="12"/>
        <v/>
      </c>
      <c r="O188" s="82">
        <f t="shared" si="10"/>
        <v>0</v>
      </c>
      <c r="P188" s="82" t="str">
        <f t="shared" si="13"/>
        <v/>
      </c>
      <c r="Q188" s="82" t="str">
        <f t="shared" si="14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1"/>
        <v/>
      </c>
      <c r="N189" s="82" t="str">
        <f t="shared" si="12"/>
        <v/>
      </c>
      <c r="O189" s="82">
        <f t="shared" si="10"/>
        <v>0</v>
      </c>
      <c r="P189" s="82" t="str">
        <f t="shared" si="13"/>
        <v/>
      </c>
      <c r="Q189" s="82" t="str">
        <f t="shared" si="14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1"/>
        <v/>
      </c>
      <c r="N190" s="82" t="str">
        <f t="shared" si="12"/>
        <v/>
      </c>
      <c r="O190" s="82">
        <f t="shared" si="10"/>
        <v>0</v>
      </c>
      <c r="P190" s="82" t="str">
        <f t="shared" si="13"/>
        <v/>
      </c>
      <c r="Q190" s="82" t="str">
        <f t="shared" si="14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1"/>
        <v/>
      </c>
      <c r="N191" s="82" t="str">
        <f t="shared" si="12"/>
        <v/>
      </c>
      <c r="O191" s="82">
        <f t="shared" si="10"/>
        <v>0</v>
      </c>
      <c r="P191" s="82" t="str">
        <f t="shared" si="13"/>
        <v/>
      </c>
      <c r="Q191" s="82" t="str">
        <f t="shared" si="14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1"/>
        <v/>
      </c>
      <c r="N192" s="82" t="str">
        <f t="shared" si="12"/>
        <v/>
      </c>
      <c r="O192" s="82">
        <f t="shared" si="10"/>
        <v>0</v>
      </c>
      <c r="P192" s="82" t="str">
        <f t="shared" si="13"/>
        <v/>
      </c>
      <c r="Q192" s="82" t="str">
        <f t="shared" si="14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1"/>
        <v/>
      </c>
      <c r="N193" s="82" t="str">
        <f t="shared" si="12"/>
        <v/>
      </c>
      <c r="O193" s="82">
        <f t="shared" si="10"/>
        <v>0</v>
      </c>
      <c r="P193" s="82" t="str">
        <f t="shared" si="13"/>
        <v/>
      </c>
      <c r="Q193" s="82" t="str">
        <f t="shared" si="14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1"/>
        <v/>
      </c>
      <c r="N194" s="82" t="str">
        <f t="shared" si="12"/>
        <v/>
      </c>
      <c r="O194" s="82">
        <f t="shared" si="10"/>
        <v>0</v>
      </c>
      <c r="P194" s="82" t="str">
        <f t="shared" si="13"/>
        <v/>
      </c>
      <c r="Q194" s="82" t="str">
        <f t="shared" si="14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1"/>
        <v/>
      </c>
      <c r="N195" s="82" t="str">
        <f t="shared" si="12"/>
        <v/>
      </c>
      <c r="O195" s="82">
        <f t="shared" si="10"/>
        <v>0</v>
      </c>
      <c r="P195" s="82" t="str">
        <f t="shared" si="13"/>
        <v/>
      </c>
      <c r="Q195" s="82" t="str">
        <f t="shared" si="14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1"/>
        <v/>
      </c>
      <c r="N196" s="82" t="str">
        <f t="shared" si="12"/>
        <v/>
      </c>
      <c r="O196" s="82">
        <f t="shared" si="10"/>
        <v>0</v>
      </c>
      <c r="P196" s="82" t="str">
        <f t="shared" si="13"/>
        <v/>
      </c>
      <c r="Q196" s="82" t="str">
        <f t="shared" si="14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1"/>
        <v/>
      </c>
      <c r="N197" s="82" t="str">
        <f t="shared" si="12"/>
        <v/>
      </c>
      <c r="O197" s="82">
        <f t="shared" si="10"/>
        <v>0</v>
      </c>
      <c r="P197" s="82" t="str">
        <f t="shared" si="13"/>
        <v/>
      </c>
      <c r="Q197" s="82" t="str">
        <f t="shared" si="14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1"/>
        <v/>
      </c>
      <c r="N198" s="82" t="str">
        <f t="shared" si="12"/>
        <v/>
      </c>
      <c r="O198" s="82">
        <f t="shared" si="10"/>
        <v>0</v>
      </c>
      <c r="P198" s="82" t="str">
        <f t="shared" si="13"/>
        <v/>
      </c>
      <c r="Q198" s="82" t="str">
        <f t="shared" si="14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1"/>
        <v/>
      </c>
      <c r="N199" s="82" t="str">
        <f t="shared" si="12"/>
        <v/>
      </c>
      <c r="O199" s="82">
        <f t="shared" si="10"/>
        <v>0</v>
      </c>
      <c r="P199" s="82" t="str">
        <f t="shared" si="13"/>
        <v/>
      </c>
      <c r="Q199" s="82" t="str">
        <f t="shared" si="14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1"/>
        <v/>
      </c>
      <c r="N200" s="82" t="str">
        <f t="shared" si="12"/>
        <v/>
      </c>
      <c r="O200" s="82">
        <f t="shared" si="10"/>
        <v>0</v>
      </c>
      <c r="P200" s="82" t="str">
        <f t="shared" si="13"/>
        <v/>
      </c>
      <c r="Q200" s="82" t="str">
        <f t="shared" si="14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1"/>
        <v/>
      </c>
      <c r="N201" s="82" t="str">
        <f t="shared" si="12"/>
        <v/>
      </c>
      <c r="O201" s="82">
        <f t="shared" si="10"/>
        <v>0</v>
      </c>
      <c r="P201" s="82" t="str">
        <f t="shared" si="13"/>
        <v/>
      </c>
      <c r="Q201" s="82" t="str">
        <f t="shared" si="14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1"/>
        <v/>
      </c>
      <c r="N202" s="82" t="str">
        <f t="shared" si="12"/>
        <v/>
      </c>
      <c r="O202" s="82">
        <f t="shared" si="10"/>
        <v>0</v>
      </c>
      <c r="P202" s="82" t="str">
        <f t="shared" si="13"/>
        <v/>
      </c>
      <c r="Q202" s="82" t="str">
        <f t="shared" si="14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1"/>
        <v/>
      </c>
      <c r="N203" s="82" t="str">
        <f t="shared" si="12"/>
        <v/>
      </c>
      <c r="O203" s="82">
        <f t="shared" si="10"/>
        <v>0</v>
      </c>
      <c r="P203" s="82" t="str">
        <f t="shared" si="13"/>
        <v/>
      </c>
      <c r="Q203" s="82" t="str">
        <f t="shared" si="14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1"/>
        <v/>
      </c>
      <c r="N204" s="82" t="str">
        <f t="shared" si="12"/>
        <v/>
      </c>
      <c r="O204" s="82">
        <f t="shared" si="10"/>
        <v>0</v>
      </c>
      <c r="P204" s="82" t="str">
        <f t="shared" si="13"/>
        <v/>
      </c>
      <c r="Q204" s="82" t="str">
        <f t="shared" si="14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1"/>
        <v/>
      </c>
      <c r="N205" s="82" t="str">
        <f t="shared" si="12"/>
        <v/>
      </c>
      <c r="O205" s="82">
        <f t="shared" si="10"/>
        <v>0</v>
      </c>
      <c r="P205" s="82" t="str">
        <f t="shared" si="13"/>
        <v/>
      </c>
      <c r="Q205" s="82" t="str">
        <f t="shared" si="14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1"/>
        <v/>
      </c>
      <c r="N206" s="82" t="str">
        <f t="shared" si="12"/>
        <v/>
      </c>
      <c r="O206" s="82">
        <f t="shared" si="10"/>
        <v>0</v>
      </c>
      <c r="P206" s="82" t="str">
        <f t="shared" si="13"/>
        <v/>
      </c>
      <c r="Q206" s="82" t="str">
        <f t="shared" si="14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1"/>
        <v/>
      </c>
      <c r="N207" s="82" t="str">
        <f t="shared" si="12"/>
        <v/>
      </c>
      <c r="O207" s="82">
        <f t="shared" ref="O207:O270" si="15">IF($G207=0%,F207,"")</f>
        <v>0</v>
      </c>
      <c r="P207" s="82" t="str">
        <f t="shared" si="13"/>
        <v/>
      </c>
      <c r="Q207" s="82" t="str">
        <f t="shared" si="14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6">IF(F208&amp;H208&amp;I208&amp;J208&amp;K208="","",F208+H208+I208-J208-K208)</f>
        <v/>
      </c>
      <c r="N208" s="82" t="str">
        <f t="shared" ref="N208:N271" si="17">IF($G208="E",F208,"")</f>
        <v/>
      </c>
      <c r="O208" s="82">
        <f t="shared" si="15"/>
        <v>0</v>
      </c>
      <c r="P208" s="82" t="str">
        <f t="shared" ref="P208:P271" si="18">IF(OR($G208=8%,$G208=11%),$H208/$G208,"")</f>
        <v/>
      </c>
      <c r="Q208" s="82" t="str">
        <f t="shared" si="14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6"/>
        <v/>
      </c>
      <c r="N209" s="82" t="str">
        <f t="shared" si="17"/>
        <v/>
      </c>
      <c r="O209" s="82">
        <f t="shared" si="15"/>
        <v>0</v>
      </c>
      <c r="P209" s="82" t="str">
        <f t="shared" si="18"/>
        <v/>
      </c>
      <c r="Q209" s="82" t="str">
        <f t="shared" ref="Q209:Q272" si="19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6"/>
        <v/>
      </c>
      <c r="N210" s="82" t="str">
        <f t="shared" si="17"/>
        <v/>
      </c>
      <c r="O210" s="82">
        <f t="shared" si="15"/>
        <v>0</v>
      </c>
      <c r="P210" s="82" t="str">
        <f t="shared" si="18"/>
        <v/>
      </c>
      <c r="Q210" s="82" t="str">
        <f t="shared" si="19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6"/>
        <v/>
      </c>
      <c r="N211" s="82" t="str">
        <f t="shared" si="17"/>
        <v/>
      </c>
      <c r="O211" s="82">
        <f t="shared" si="15"/>
        <v>0</v>
      </c>
      <c r="P211" s="82" t="str">
        <f t="shared" si="18"/>
        <v/>
      </c>
      <c r="Q211" s="82" t="str">
        <f t="shared" si="19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6"/>
        <v/>
      </c>
      <c r="N212" s="82" t="str">
        <f t="shared" si="17"/>
        <v/>
      </c>
      <c r="O212" s="82">
        <f t="shared" si="15"/>
        <v>0</v>
      </c>
      <c r="P212" s="82" t="str">
        <f t="shared" si="18"/>
        <v/>
      </c>
      <c r="Q212" s="82" t="str">
        <f t="shared" si="19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6"/>
        <v/>
      </c>
      <c r="N213" s="82" t="str">
        <f t="shared" si="17"/>
        <v/>
      </c>
      <c r="O213" s="82">
        <f t="shared" si="15"/>
        <v>0</v>
      </c>
      <c r="P213" s="82" t="str">
        <f t="shared" si="18"/>
        <v/>
      </c>
      <c r="Q213" s="82" t="str">
        <f t="shared" si="19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6"/>
        <v/>
      </c>
      <c r="N214" s="82" t="str">
        <f t="shared" si="17"/>
        <v/>
      </c>
      <c r="O214" s="82">
        <f t="shared" si="15"/>
        <v>0</v>
      </c>
      <c r="P214" s="82" t="str">
        <f t="shared" si="18"/>
        <v/>
      </c>
      <c r="Q214" s="82" t="str">
        <f t="shared" si="19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6"/>
        <v/>
      </c>
      <c r="N215" s="82" t="str">
        <f t="shared" si="17"/>
        <v/>
      </c>
      <c r="O215" s="82">
        <f t="shared" si="15"/>
        <v>0</v>
      </c>
      <c r="P215" s="82" t="str">
        <f t="shared" si="18"/>
        <v/>
      </c>
      <c r="Q215" s="82" t="str">
        <f t="shared" si="19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6"/>
        <v/>
      </c>
      <c r="N216" s="82" t="str">
        <f t="shared" si="17"/>
        <v/>
      </c>
      <c r="O216" s="82">
        <f t="shared" si="15"/>
        <v>0</v>
      </c>
      <c r="P216" s="82" t="str">
        <f t="shared" si="18"/>
        <v/>
      </c>
      <c r="Q216" s="82" t="str">
        <f t="shared" si="19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6"/>
        <v/>
      </c>
      <c r="N217" s="82" t="str">
        <f t="shared" si="17"/>
        <v/>
      </c>
      <c r="O217" s="82">
        <f t="shared" si="15"/>
        <v>0</v>
      </c>
      <c r="P217" s="82" t="str">
        <f t="shared" si="18"/>
        <v/>
      </c>
      <c r="Q217" s="82" t="str">
        <f t="shared" si="19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6"/>
        <v/>
      </c>
      <c r="N218" s="82" t="str">
        <f t="shared" si="17"/>
        <v/>
      </c>
      <c r="O218" s="82">
        <f t="shared" si="15"/>
        <v>0</v>
      </c>
      <c r="P218" s="82" t="str">
        <f t="shared" si="18"/>
        <v/>
      </c>
      <c r="Q218" s="82" t="str">
        <f t="shared" si="19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6"/>
        <v/>
      </c>
      <c r="N219" s="82" t="str">
        <f t="shared" si="17"/>
        <v/>
      </c>
      <c r="O219" s="82">
        <f t="shared" si="15"/>
        <v>0</v>
      </c>
      <c r="P219" s="82" t="str">
        <f t="shared" si="18"/>
        <v/>
      </c>
      <c r="Q219" s="82" t="str">
        <f t="shared" si="19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6"/>
        <v/>
      </c>
      <c r="N220" s="82" t="str">
        <f t="shared" si="17"/>
        <v/>
      </c>
      <c r="O220" s="82">
        <f t="shared" si="15"/>
        <v>0</v>
      </c>
      <c r="P220" s="82" t="str">
        <f t="shared" si="18"/>
        <v/>
      </c>
      <c r="Q220" s="82" t="str">
        <f t="shared" si="19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6"/>
        <v/>
      </c>
      <c r="N221" s="82" t="str">
        <f t="shared" si="17"/>
        <v/>
      </c>
      <c r="O221" s="82">
        <f t="shared" si="15"/>
        <v>0</v>
      </c>
      <c r="P221" s="82" t="str">
        <f t="shared" si="18"/>
        <v/>
      </c>
      <c r="Q221" s="82" t="str">
        <f t="shared" si="19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6"/>
        <v/>
      </c>
      <c r="N222" s="82" t="str">
        <f t="shared" si="17"/>
        <v/>
      </c>
      <c r="O222" s="82">
        <f t="shared" si="15"/>
        <v>0</v>
      </c>
      <c r="P222" s="82" t="str">
        <f t="shared" si="18"/>
        <v/>
      </c>
      <c r="Q222" s="82" t="str">
        <f t="shared" si="19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6"/>
        <v/>
      </c>
      <c r="N223" s="82" t="str">
        <f t="shared" si="17"/>
        <v/>
      </c>
      <c r="O223" s="82">
        <f t="shared" si="15"/>
        <v>0</v>
      </c>
      <c r="P223" s="82" t="str">
        <f t="shared" si="18"/>
        <v/>
      </c>
      <c r="Q223" s="82" t="str">
        <f t="shared" si="19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6"/>
        <v/>
      </c>
      <c r="N224" s="82" t="str">
        <f t="shared" si="17"/>
        <v/>
      </c>
      <c r="O224" s="82">
        <f t="shared" si="15"/>
        <v>0</v>
      </c>
      <c r="P224" s="82" t="str">
        <f t="shared" si="18"/>
        <v/>
      </c>
      <c r="Q224" s="82" t="str">
        <f t="shared" si="19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6"/>
        <v/>
      </c>
      <c r="N225" s="82" t="str">
        <f t="shared" si="17"/>
        <v/>
      </c>
      <c r="O225" s="82">
        <f t="shared" si="15"/>
        <v>0</v>
      </c>
      <c r="P225" s="82" t="str">
        <f t="shared" si="18"/>
        <v/>
      </c>
      <c r="Q225" s="82" t="str">
        <f t="shared" si="19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6"/>
        <v/>
      </c>
      <c r="N226" s="82" t="str">
        <f t="shared" si="17"/>
        <v/>
      </c>
      <c r="O226" s="82">
        <f t="shared" si="15"/>
        <v>0</v>
      </c>
      <c r="P226" s="82" t="str">
        <f t="shared" si="18"/>
        <v/>
      </c>
      <c r="Q226" s="82" t="str">
        <f t="shared" si="19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6"/>
        <v/>
      </c>
      <c r="N227" s="82" t="str">
        <f t="shared" si="17"/>
        <v/>
      </c>
      <c r="O227" s="82">
        <f t="shared" si="15"/>
        <v>0</v>
      </c>
      <c r="P227" s="82" t="str">
        <f t="shared" si="18"/>
        <v/>
      </c>
      <c r="Q227" s="82" t="str">
        <f t="shared" si="19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6"/>
        <v/>
      </c>
      <c r="N228" s="82" t="str">
        <f t="shared" si="17"/>
        <v/>
      </c>
      <c r="O228" s="82">
        <f t="shared" si="15"/>
        <v>0</v>
      </c>
      <c r="P228" s="82" t="str">
        <f t="shared" si="18"/>
        <v/>
      </c>
      <c r="Q228" s="82" t="str">
        <f t="shared" si="19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6"/>
        <v/>
      </c>
      <c r="N229" s="82" t="str">
        <f t="shared" si="17"/>
        <v/>
      </c>
      <c r="O229" s="82">
        <f t="shared" si="15"/>
        <v>0</v>
      </c>
      <c r="P229" s="82" t="str">
        <f t="shared" si="18"/>
        <v/>
      </c>
      <c r="Q229" s="82" t="str">
        <f t="shared" si="19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6"/>
        <v/>
      </c>
      <c r="N230" s="82" t="str">
        <f t="shared" si="17"/>
        <v/>
      </c>
      <c r="O230" s="82">
        <f t="shared" si="15"/>
        <v>0</v>
      </c>
      <c r="P230" s="82" t="str">
        <f t="shared" si="18"/>
        <v/>
      </c>
      <c r="Q230" s="82" t="str">
        <f t="shared" si="19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6"/>
        <v/>
      </c>
      <c r="N231" s="82" t="str">
        <f t="shared" si="17"/>
        <v/>
      </c>
      <c r="O231" s="82">
        <f t="shared" si="15"/>
        <v>0</v>
      </c>
      <c r="P231" s="82" t="str">
        <f t="shared" si="18"/>
        <v/>
      </c>
      <c r="Q231" s="82" t="str">
        <f t="shared" si="19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6"/>
        <v/>
      </c>
      <c r="N232" s="82" t="str">
        <f t="shared" si="17"/>
        <v/>
      </c>
      <c r="O232" s="82">
        <f t="shared" si="15"/>
        <v>0</v>
      </c>
      <c r="P232" s="82" t="str">
        <f t="shared" si="18"/>
        <v/>
      </c>
      <c r="Q232" s="82" t="str">
        <f t="shared" si="19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6"/>
        <v/>
      </c>
      <c r="N233" s="82" t="str">
        <f t="shared" si="17"/>
        <v/>
      </c>
      <c r="O233" s="82">
        <f t="shared" si="15"/>
        <v>0</v>
      </c>
      <c r="P233" s="82" t="str">
        <f t="shared" si="18"/>
        <v/>
      </c>
      <c r="Q233" s="82" t="str">
        <f t="shared" si="19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6"/>
        <v/>
      </c>
      <c r="N234" s="82" t="str">
        <f t="shared" si="17"/>
        <v/>
      </c>
      <c r="O234" s="82">
        <f t="shared" si="15"/>
        <v>0</v>
      </c>
      <c r="P234" s="82" t="str">
        <f t="shared" si="18"/>
        <v/>
      </c>
      <c r="Q234" s="82" t="str">
        <f t="shared" si="19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6"/>
        <v/>
      </c>
      <c r="N235" s="82" t="str">
        <f t="shared" si="17"/>
        <v/>
      </c>
      <c r="O235" s="82">
        <f t="shared" si="15"/>
        <v>0</v>
      </c>
      <c r="P235" s="82" t="str">
        <f t="shared" si="18"/>
        <v/>
      </c>
      <c r="Q235" s="82" t="str">
        <f t="shared" si="19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6"/>
        <v/>
      </c>
      <c r="N236" s="82" t="str">
        <f t="shared" si="17"/>
        <v/>
      </c>
      <c r="O236" s="82">
        <f t="shared" si="15"/>
        <v>0</v>
      </c>
      <c r="P236" s="82" t="str">
        <f t="shared" si="18"/>
        <v/>
      </c>
      <c r="Q236" s="82" t="str">
        <f t="shared" si="19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6"/>
        <v/>
      </c>
      <c r="N237" s="82" t="str">
        <f t="shared" si="17"/>
        <v/>
      </c>
      <c r="O237" s="82">
        <f t="shared" si="15"/>
        <v>0</v>
      </c>
      <c r="P237" s="82" t="str">
        <f t="shared" si="18"/>
        <v/>
      </c>
      <c r="Q237" s="82" t="str">
        <f t="shared" si="19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6"/>
        <v/>
      </c>
      <c r="N238" s="82" t="str">
        <f t="shared" si="17"/>
        <v/>
      </c>
      <c r="O238" s="82">
        <f t="shared" si="15"/>
        <v>0</v>
      </c>
      <c r="P238" s="82" t="str">
        <f t="shared" si="18"/>
        <v/>
      </c>
      <c r="Q238" s="82" t="str">
        <f t="shared" si="19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6"/>
        <v/>
      </c>
      <c r="N239" s="82" t="str">
        <f t="shared" si="17"/>
        <v/>
      </c>
      <c r="O239" s="82">
        <f t="shared" si="15"/>
        <v>0</v>
      </c>
      <c r="P239" s="82" t="str">
        <f t="shared" si="18"/>
        <v/>
      </c>
      <c r="Q239" s="82" t="str">
        <f t="shared" si="19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6"/>
        <v/>
      </c>
      <c r="N240" s="82" t="str">
        <f t="shared" si="17"/>
        <v/>
      </c>
      <c r="O240" s="82">
        <f t="shared" si="15"/>
        <v>0</v>
      </c>
      <c r="P240" s="82" t="str">
        <f t="shared" si="18"/>
        <v/>
      </c>
      <c r="Q240" s="82" t="str">
        <f t="shared" si="19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6"/>
        <v/>
      </c>
      <c r="N241" s="82" t="str">
        <f t="shared" si="17"/>
        <v/>
      </c>
      <c r="O241" s="82">
        <f t="shared" si="15"/>
        <v>0</v>
      </c>
      <c r="P241" s="82" t="str">
        <f t="shared" si="18"/>
        <v/>
      </c>
      <c r="Q241" s="82" t="str">
        <f t="shared" si="19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6"/>
        <v/>
      </c>
      <c r="N242" s="82" t="str">
        <f t="shared" si="17"/>
        <v/>
      </c>
      <c r="O242" s="82">
        <f t="shared" si="15"/>
        <v>0</v>
      </c>
      <c r="P242" s="82" t="str">
        <f t="shared" si="18"/>
        <v/>
      </c>
      <c r="Q242" s="82" t="str">
        <f t="shared" si="19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6"/>
        <v/>
      </c>
      <c r="N243" s="82" t="str">
        <f t="shared" si="17"/>
        <v/>
      </c>
      <c r="O243" s="82">
        <f t="shared" si="15"/>
        <v>0</v>
      </c>
      <c r="P243" s="82" t="str">
        <f t="shared" si="18"/>
        <v/>
      </c>
      <c r="Q243" s="82" t="str">
        <f t="shared" si="19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6"/>
        <v/>
      </c>
      <c r="N244" s="82" t="str">
        <f t="shared" si="17"/>
        <v/>
      </c>
      <c r="O244" s="82">
        <f t="shared" si="15"/>
        <v>0</v>
      </c>
      <c r="P244" s="82" t="str">
        <f t="shared" si="18"/>
        <v/>
      </c>
      <c r="Q244" s="82" t="str">
        <f t="shared" si="19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6"/>
        <v/>
      </c>
      <c r="N245" s="82" t="str">
        <f t="shared" si="17"/>
        <v/>
      </c>
      <c r="O245" s="82">
        <f t="shared" si="15"/>
        <v>0</v>
      </c>
      <c r="P245" s="82" t="str">
        <f t="shared" si="18"/>
        <v/>
      </c>
      <c r="Q245" s="82" t="str">
        <f t="shared" si="19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6"/>
        <v/>
      </c>
      <c r="N246" s="82" t="str">
        <f t="shared" si="17"/>
        <v/>
      </c>
      <c r="O246" s="82">
        <f t="shared" si="15"/>
        <v>0</v>
      </c>
      <c r="P246" s="82" t="str">
        <f t="shared" si="18"/>
        <v/>
      </c>
      <c r="Q246" s="82" t="str">
        <f t="shared" si="19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6"/>
        <v/>
      </c>
      <c r="N247" s="82" t="str">
        <f t="shared" si="17"/>
        <v/>
      </c>
      <c r="O247" s="82">
        <f t="shared" si="15"/>
        <v>0</v>
      </c>
      <c r="P247" s="82" t="str">
        <f t="shared" si="18"/>
        <v/>
      </c>
      <c r="Q247" s="82" t="str">
        <f t="shared" si="19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6"/>
        <v/>
      </c>
      <c r="N248" s="82" t="str">
        <f t="shared" si="17"/>
        <v/>
      </c>
      <c r="O248" s="82">
        <f t="shared" si="15"/>
        <v>0</v>
      </c>
      <c r="P248" s="82" t="str">
        <f t="shared" si="18"/>
        <v/>
      </c>
      <c r="Q248" s="82" t="str">
        <f t="shared" si="19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6"/>
        <v/>
      </c>
      <c r="N249" s="82" t="str">
        <f t="shared" si="17"/>
        <v/>
      </c>
      <c r="O249" s="82">
        <f t="shared" si="15"/>
        <v>0</v>
      </c>
      <c r="P249" s="82" t="str">
        <f t="shared" si="18"/>
        <v/>
      </c>
      <c r="Q249" s="82" t="str">
        <f t="shared" si="19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6"/>
        <v/>
      </c>
      <c r="N250" s="82" t="str">
        <f t="shared" si="17"/>
        <v/>
      </c>
      <c r="O250" s="82">
        <f t="shared" si="15"/>
        <v>0</v>
      </c>
      <c r="P250" s="82" t="str">
        <f t="shared" si="18"/>
        <v/>
      </c>
      <c r="Q250" s="82" t="str">
        <f t="shared" si="19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6"/>
        <v/>
      </c>
      <c r="N251" s="82" t="str">
        <f t="shared" si="17"/>
        <v/>
      </c>
      <c r="O251" s="82">
        <f t="shared" si="15"/>
        <v>0</v>
      </c>
      <c r="P251" s="82" t="str">
        <f t="shared" si="18"/>
        <v/>
      </c>
      <c r="Q251" s="82" t="str">
        <f t="shared" si="19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6"/>
        <v/>
      </c>
      <c r="N252" s="82" t="str">
        <f t="shared" si="17"/>
        <v/>
      </c>
      <c r="O252" s="82">
        <f t="shared" si="15"/>
        <v>0</v>
      </c>
      <c r="P252" s="82" t="str">
        <f t="shared" si="18"/>
        <v/>
      </c>
      <c r="Q252" s="82" t="str">
        <f t="shared" si="19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6"/>
        <v/>
      </c>
      <c r="N253" s="82" t="str">
        <f t="shared" si="17"/>
        <v/>
      </c>
      <c r="O253" s="82">
        <f t="shared" si="15"/>
        <v>0</v>
      </c>
      <c r="P253" s="82" t="str">
        <f t="shared" si="18"/>
        <v/>
      </c>
      <c r="Q253" s="82" t="str">
        <f t="shared" si="19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6"/>
        <v/>
      </c>
      <c r="N254" s="82" t="str">
        <f t="shared" si="17"/>
        <v/>
      </c>
      <c r="O254" s="82">
        <f t="shared" si="15"/>
        <v>0</v>
      </c>
      <c r="P254" s="82" t="str">
        <f t="shared" si="18"/>
        <v/>
      </c>
      <c r="Q254" s="82" t="str">
        <f t="shared" si="19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6"/>
        <v/>
      </c>
      <c r="N255" s="82" t="str">
        <f t="shared" si="17"/>
        <v/>
      </c>
      <c r="O255" s="82">
        <f t="shared" si="15"/>
        <v>0</v>
      </c>
      <c r="P255" s="82" t="str">
        <f t="shared" si="18"/>
        <v/>
      </c>
      <c r="Q255" s="82" t="str">
        <f t="shared" si="19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6"/>
        <v/>
      </c>
      <c r="N256" s="82" t="str">
        <f t="shared" si="17"/>
        <v/>
      </c>
      <c r="O256" s="82">
        <f t="shared" si="15"/>
        <v>0</v>
      </c>
      <c r="P256" s="82" t="str">
        <f t="shared" si="18"/>
        <v/>
      </c>
      <c r="Q256" s="82" t="str">
        <f t="shared" si="19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6"/>
        <v/>
      </c>
      <c r="N257" s="82" t="str">
        <f t="shared" si="17"/>
        <v/>
      </c>
      <c r="O257" s="82">
        <f t="shared" si="15"/>
        <v>0</v>
      </c>
      <c r="P257" s="82" t="str">
        <f t="shared" si="18"/>
        <v/>
      </c>
      <c r="Q257" s="82" t="str">
        <f t="shared" si="19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6"/>
        <v/>
      </c>
      <c r="N258" s="82" t="str">
        <f t="shared" si="17"/>
        <v/>
      </c>
      <c r="O258" s="82">
        <f t="shared" si="15"/>
        <v>0</v>
      </c>
      <c r="P258" s="82" t="str">
        <f t="shared" si="18"/>
        <v/>
      </c>
      <c r="Q258" s="82" t="str">
        <f t="shared" si="19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6"/>
        <v/>
      </c>
      <c r="N259" s="82" t="str">
        <f t="shared" si="17"/>
        <v/>
      </c>
      <c r="O259" s="82">
        <f t="shared" si="15"/>
        <v>0</v>
      </c>
      <c r="P259" s="82" t="str">
        <f t="shared" si="18"/>
        <v/>
      </c>
      <c r="Q259" s="82" t="str">
        <f t="shared" si="19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6"/>
        <v/>
      </c>
      <c r="N260" s="82" t="str">
        <f t="shared" si="17"/>
        <v/>
      </c>
      <c r="O260" s="82">
        <f t="shared" si="15"/>
        <v>0</v>
      </c>
      <c r="P260" s="82" t="str">
        <f t="shared" si="18"/>
        <v/>
      </c>
      <c r="Q260" s="82" t="str">
        <f t="shared" si="19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6"/>
        <v/>
      </c>
      <c r="N261" s="82" t="str">
        <f t="shared" si="17"/>
        <v/>
      </c>
      <c r="O261" s="82">
        <f t="shared" si="15"/>
        <v>0</v>
      </c>
      <c r="P261" s="82" t="str">
        <f t="shared" si="18"/>
        <v/>
      </c>
      <c r="Q261" s="82" t="str">
        <f t="shared" si="19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6"/>
        <v/>
      </c>
      <c r="N262" s="82" t="str">
        <f t="shared" si="17"/>
        <v/>
      </c>
      <c r="O262" s="82">
        <f t="shared" si="15"/>
        <v>0</v>
      </c>
      <c r="P262" s="82" t="str">
        <f t="shared" si="18"/>
        <v/>
      </c>
      <c r="Q262" s="82" t="str">
        <f t="shared" si="19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6"/>
        <v/>
      </c>
      <c r="N263" s="82" t="str">
        <f t="shared" si="17"/>
        <v/>
      </c>
      <c r="O263" s="82">
        <f t="shared" si="15"/>
        <v>0</v>
      </c>
      <c r="P263" s="82" t="str">
        <f t="shared" si="18"/>
        <v/>
      </c>
      <c r="Q263" s="82" t="str">
        <f t="shared" si="19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6"/>
        <v/>
      </c>
      <c r="N264" s="82" t="str">
        <f t="shared" si="17"/>
        <v/>
      </c>
      <c r="O264" s="82">
        <f t="shared" si="15"/>
        <v>0</v>
      </c>
      <c r="P264" s="82" t="str">
        <f t="shared" si="18"/>
        <v/>
      </c>
      <c r="Q264" s="82" t="str">
        <f t="shared" si="19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6"/>
        <v/>
      </c>
      <c r="N265" s="82" t="str">
        <f t="shared" si="17"/>
        <v/>
      </c>
      <c r="O265" s="82">
        <f t="shared" si="15"/>
        <v>0</v>
      </c>
      <c r="P265" s="82" t="str">
        <f t="shared" si="18"/>
        <v/>
      </c>
      <c r="Q265" s="82" t="str">
        <f t="shared" si="19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6"/>
        <v/>
      </c>
      <c r="N266" s="82" t="str">
        <f t="shared" si="17"/>
        <v/>
      </c>
      <c r="O266" s="82">
        <f t="shared" si="15"/>
        <v>0</v>
      </c>
      <c r="P266" s="82" t="str">
        <f t="shared" si="18"/>
        <v/>
      </c>
      <c r="Q266" s="82" t="str">
        <f t="shared" si="19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6"/>
        <v/>
      </c>
      <c r="N267" s="82" t="str">
        <f t="shared" si="17"/>
        <v/>
      </c>
      <c r="O267" s="82">
        <f t="shared" si="15"/>
        <v>0</v>
      </c>
      <c r="P267" s="82" t="str">
        <f t="shared" si="18"/>
        <v/>
      </c>
      <c r="Q267" s="82" t="str">
        <f t="shared" si="19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6"/>
        <v/>
      </c>
      <c r="N268" s="82" t="str">
        <f t="shared" si="17"/>
        <v/>
      </c>
      <c r="O268" s="82">
        <f t="shared" si="15"/>
        <v>0</v>
      </c>
      <c r="P268" s="82" t="str">
        <f t="shared" si="18"/>
        <v/>
      </c>
      <c r="Q268" s="82" t="str">
        <f t="shared" si="19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6"/>
        <v/>
      </c>
      <c r="N269" s="82" t="str">
        <f t="shared" si="17"/>
        <v/>
      </c>
      <c r="O269" s="82">
        <f t="shared" si="15"/>
        <v>0</v>
      </c>
      <c r="P269" s="82" t="str">
        <f t="shared" si="18"/>
        <v/>
      </c>
      <c r="Q269" s="82" t="str">
        <f t="shared" si="19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6"/>
        <v/>
      </c>
      <c r="N270" s="82" t="str">
        <f t="shared" si="17"/>
        <v/>
      </c>
      <c r="O270" s="82">
        <f t="shared" si="15"/>
        <v>0</v>
      </c>
      <c r="P270" s="82" t="str">
        <f t="shared" si="18"/>
        <v/>
      </c>
      <c r="Q270" s="82" t="str">
        <f t="shared" si="19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6"/>
        <v/>
      </c>
      <c r="N271" s="82" t="str">
        <f t="shared" si="17"/>
        <v/>
      </c>
      <c r="O271" s="82">
        <f t="shared" ref="O271:O334" si="20">IF($G271=0%,F271,"")</f>
        <v>0</v>
      </c>
      <c r="P271" s="82" t="str">
        <f t="shared" si="18"/>
        <v/>
      </c>
      <c r="Q271" s="82" t="str">
        <f t="shared" si="19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1">IF(F272&amp;H272&amp;I272&amp;J272&amp;K272="","",F272+H272+I272-J272-K272)</f>
        <v/>
      </c>
      <c r="N272" s="82" t="str">
        <f t="shared" ref="N272:N335" si="22">IF($G272="E",F272,"")</f>
        <v/>
      </c>
      <c r="O272" s="82">
        <f t="shared" si="20"/>
        <v>0</v>
      </c>
      <c r="P272" s="82" t="str">
        <f t="shared" ref="P272:P335" si="23">IF(OR($G272=8%,$G272=11%),$H272/$G272,"")</f>
        <v/>
      </c>
      <c r="Q272" s="82" t="str">
        <f t="shared" si="19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1"/>
        <v/>
      </c>
      <c r="N273" s="82" t="str">
        <f t="shared" si="22"/>
        <v/>
      </c>
      <c r="O273" s="82">
        <f t="shared" si="20"/>
        <v>0</v>
      </c>
      <c r="P273" s="82" t="str">
        <f t="shared" si="23"/>
        <v/>
      </c>
      <c r="Q273" s="82" t="str">
        <f t="shared" ref="Q273:Q336" si="24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1"/>
        <v/>
      </c>
      <c r="N274" s="82" t="str">
        <f t="shared" si="22"/>
        <v/>
      </c>
      <c r="O274" s="82">
        <f t="shared" si="20"/>
        <v>0</v>
      </c>
      <c r="P274" s="82" t="str">
        <f t="shared" si="23"/>
        <v/>
      </c>
      <c r="Q274" s="82" t="str">
        <f t="shared" si="24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1"/>
        <v/>
      </c>
      <c r="N275" s="82" t="str">
        <f t="shared" si="22"/>
        <v/>
      </c>
      <c r="O275" s="82">
        <f t="shared" si="20"/>
        <v>0</v>
      </c>
      <c r="P275" s="82" t="str">
        <f t="shared" si="23"/>
        <v/>
      </c>
      <c r="Q275" s="82" t="str">
        <f t="shared" si="24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1"/>
        <v/>
      </c>
      <c r="N276" s="82" t="str">
        <f t="shared" si="22"/>
        <v/>
      </c>
      <c r="O276" s="82">
        <f t="shared" si="20"/>
        <v>0</v>
      </c>
      <c r="P276" s="82" t="str">
        <f t="shared" si="23"/>
        <v/>
      </c>
      <c r="Q276" s="82" t="str">
        <f t="shared" si="24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1"/>
        <v/>
      </c>
      <c r="N277" s="82" t="str">
        <f t="shared" si="22"/>
        <v/>
      </c>
      <c r="O277" s="82">
        <f t="shared" si="20"/>
        <v>0</v>
      </c>
      <c r="P277" s="82" t="str">
        <f t="shared" si="23"/>
        <v/>
      </c>
      <c r="Q277" s="82" t="str">
        <f t="shared" si="24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1"/>
        <v/>
      </c>
      <c r="N278" s="82" t="str">
        <f t="shared" si="22"/>
        <v/>
      </c>
      <c r="O278" s="82">
        <f t="shared" si="20"/>
        <v>0</v>
      </c>
      <c r="P278" s="82" t="str">
        <f t="shared" si="23"/>
        <v/>
      </c>
      <c r="Q278" s="82" t="str">
        <f t="shared" si="24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1"/>
        <v/>
      </c>
      <c r="N279" s="82" t="str">
        <f t="shared" si="22"/>
        <v/>
      </c>
      <c r="O279" s="82">
        <f t="shared" si="20"/>
        <v>0</v>
      </c>
      <c r="P279" s="82" t="str">
        <f t="shared" si="23"/>
        <v/>
      </c>
      <c r="Q279" s="82" t="str">
        <f t="shared" si="24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1"/>
        <v/>
      </c>
      <c r="N280" s="82" t="str">
        <f t="shared" si="22"/>
        <v/>
      </c>
      <c r="O280" s="82">
        <f t="shared" si="20"/>
        <v>0</v>
      </c>
      <c r="P280" s="82" t="str">
        <f t="shared" si="23"/>
        <v/>
      </c>
      <c r="Q280" s="82" t="str">
        <f t="shared" si="24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1"/>
        <v/>
      </c>
      <c r="N281" s="82" t="str">
        <f t="shared" si="22"/>
        <v/>
      </c>
      <c r="O281" s="82">
        <f t="shared" si="20"/>
        <v>0</v>
      </c>
      <c r="P281" s="82" t="str">
        <f t="shared" si="23"/>
        <v/>
      </c>
      <c r="Q281" s="82" t="str">
        <f t="shared" si="24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1"/>
        <v/>
      </c>
      <c r="N282" s="82" t="str">
        <f t="shared" si="22"/>
        <v/>
      </c>
      <c r="O282" s="82">
        <f t="shared" si="20"/>
        <v>0</v>
      </c>
      <c r="P282" s="82" t="str">
        <f t="shared" si="23"/>
        <v/>
      </c>
      <c r="Q282" s="82" t="str">
        <f t="shared" si="24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1"/>
        <v/>
      </c>
      <c r="N283" s="82" t="str">
        <f t="shared" si="22"/>
        <v/>
      </c>
      <c r="O283" s="82">
        <f t="shared" si="20"/>
        <v>0</v>
      </c>
      <c r="P283" s="82" t="str">
        <f t="shared" si="23"/>
        <v/>
      </c>
      <c r="Q283" s="82" t="str">
        <f t="shared" si="24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1"/>
        <v/>
      </c>
      <c r="N284" s="82" t="str">
        <f t="shared" si="22"/>
        <v/>
      </c>
      <c r="O284" s="82">
        <f t="shared" si="20"/>
        <v>0</v>
      </c>
      <c r="P284" s="82" t="str">
        <f t="shared" si="23"/>
        <v/>
      </c>
      <c r="Q284" s="82" t="str">
        <f t="shared" si="24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1"/>
        <v/>
      </c>
      <c r="N285" s="82" t="str">
        <f t="shared" si="22"/>
        <v/>
      </c>
      <c r="O285" s="82">
        <f t="shared" si="20"/>
        <v>0</v>
      </c>
      <c r="P285" s="82" t="str">
        <f t="shared" si="23"/>
        <v/>
      </c>
      <c r="Q285" s="82" t="str">
        <f t="shared" si="24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1"/>
        <v/>
      </c>
      <c r="N286" s="82" t="str">
        <f t="shared" si="22"/>
        <v/>
      </c>
      <c r="O286" s="82">
        <f t="shared" si="20"/>
        <v>0</v>
      </c>
      <c r="P286" s="82" t="str">
        <f t="shared" si="23"/>
        <v/>
      </c>
      <c r="Q286" s="82" t="str">
        <f t="shared" si="24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1"/>
        <v/>
      </c>
      <c r="N287" s="82" t="str">
        <f t="shared" si="22"/>
        <v/>
      </c>
      <c r="O287" s="82">
        <f t="shared" si="20"/>
        <v>0</v>
      </c>
      <c r="P287" s="82" t="str">
        <f t="shared" si="23"/>
        <v/>
      </c>
      <c r="Q287" s="82" t="str">
        <f t="shared" si="24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1"/>
        <v/>
      </c>
      <c r="N288" s="82" t="str">
        <f t="shared" si="22"/>
        <v/>
      </c>
      <c r="O288" s="82">
        <f t="shared" si="20"/>
        <v>0</v>
      </c>
      <c r="P288" s="82" t="str">
        <f t="shared" si="23"/>
        <v/>
      </c>
      <c r="Q288" s="82" t="str">
        <f t="shared" si="24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1"/>
        <v/>
      </c>
      <c r="N289" s="82" t="str">
        <f t="shared" si="22"/>
        <v/>
      </c>
      <c r="O289" s="82">
        <f t="shared" si="20"/>
        <v>0</v>
      </c>
      <c r="P289" s="82" t="str">
        <f t="shared" si="23"/>
        <v/>
      </c>
      <c r="Q289" s="82" t="str">
        <f t="shared" si="24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1"/>
        <v/>
      </c>
      <c r="N290" s="82" t="str">
        <f t="shared" si="22"/>
        <v/>
      </c>
      <c r="O290" s="82">
        <f t="shared" si="20"/>
        <v>0</v>
      </c>
      <c r="P290" s="82" t="str">
        <f t="shared" si="23"/>
        <v/>
      </c>
      <c r="Q290" s="82" t="str">
        <f t="shared" si="24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1"/>
        <v/>
      </c>
      <c r="N291" s="82" t="str">
        <f t="shared" si="22"/>
        <v/>
      </c>
      <c r="O291" s="82">
        <f t="shared" si="20"/>
        <v>0</v>
      </c>
      <c r="P291" s="82" t="str">
        <f t="shared" si="23"/>
        <v/>
      </c>
      <c r="Q291" s="82" t="str">
        <f t="shared" si="24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1"/>
        <v/>
      </c>
      <c r="N292" s="82" t="str">
        <f t="shared" si="22"/>
        <v/>
      </c>
      <c r="O292" s="82">
        <f t="shared" si="20"/>
        <v>0</v>
      </c>
      <c r="P292" s="82" t="str">
        <f t="shared" si="23"/>
        <v/>
      </c>
      <c r="Q292" s="82" t="str">
        <f t="shared" si="24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1"/>
        <v/>
      </c>
      <c r="N293" s="82" t="str">
        <f t="shared" si="22"/>
        <v/>
      </c>
      <c r="O293" s="82">
        <f t="shared" si="20"/>
        <v>0</v>
      </c>
      <c r="P293" s="82" t="str">
        <f t="shared" si="23"/>
        <v/>
      </c>
      <c r="Q293" s="82" t="str">
        <f t="shared" si="24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1"/>
        <v/>
      </c>
      <c r="N294" s="82" t="str">
        <f t="shared" si="22"/>
        <v/>
      </c>
      <c r="O294" s="82">
        <f t="shared" si="20"/>
        <v>0</v>
      </c>
      <c r="P294" s="82" t="str">
        <f t="shared" si="23"/>
        <v/>
      </c>
      <c r="Q294" s="82" t="str">
        <f t="shared" si="24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1"/>
        <v/>
      </c>
      <c r="N295" s="82" t="str">
        <f t="shared" si="22"/>
        <v/>
      </c>
      <c r="O295" s="82">
        <f t="shared" si="20"/>
        <v>0</v>
      </c>
      <c r="P295" s="82" t="str">
        <f t="shared" si="23"/>
        <v/>
      </c>
      <c r="Q295" s="82" t="str">
        <f t="shared" si="24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1"/>
        <v/>
      </c>
      <c r="N296" s="82" t="str">
        <f t="shared" si="22"/>
        <v/>
      </c>
      <c r="O296" s="82">
        <f t="shared" si="20"/>
        <v>0</v>
      </c>
      <c r="P296" s="82" t="str">
        <f t="shared" si="23"/>
        <v/>
      </c>
      <c r="Q296" s="82" t="str">
        <f t="shared" si="24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1"/>
        <v/>
      </c>
      <c r="N297" s="82" t="str">
        <f t="shared" si="22"/>
        <v/>
      </c>
      <c r="O297" s="82">
        <f t="shared" si="20"/>
        <v>0</v>
      </c>
      <c r="P297" s="82" t="str">
        <f t="shared" si="23"/>
        <v/>
      </c>
      <c r="Q297" s="82" t="str">
        <f t="shared" si="24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1"/>
        <v/>
      </c>
      <c r="N298" s="82" t="str">
        <f t="shared" si="22"/>
        <v/>
      </c>
      <c r="O298" s="82">
        <f t="shared" si="20"/>
        <v>0</v>
      </c>
      <c r="P298" s="82" t="str">
        <f t="shared" si="23"/>
        <v/>
      </c>
      <c r="Q298" s="82" t="str">
        <f t="shared" si="24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1"/>
        <v/>
      </c>
      <c r="N299" s="82" t="str">
        <f t="shared" si="22"/>
        <v/>
      </c>
      <c r="O299" s="82">
        <f t="shared" si="20"/>
        <v>0</v>
      </c>
      <c r="P299" s="82" t="str">
        <f t="shared" si="23"/>
        <v/>
      </c>
      <c r="Q299" s="82" t="str">
        <f t="shared" si="24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1"/>
        <v/>
      </c>
      <c r="N300" s="82" t="str">
        <f t="shared" si="22"/>
        <v/>
      </c>
      <c r="O300" s="82">
        <f t="shared" si="20"/>
        <v>0</v>
      </c>
      <c r="P300" s="82" t="str">
        <f t="shared" si="23"/>
        <v/>
      </c>
      <c r="Q300" s="82" t="str">
        <f t="shared" si="24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1"/>
        <v/>
      </c>
      <c r="N301" s="82" t="str">
        <f t="shared" si="22"/>
        <v/>
      </c>
      <c r="O301" s="82">
        <f t="shared" si="20"/>
        <v>0</v>
      </c>
      <c r="P301" s="82" t="str">
        <f t="shared" si="23"/>
        <v/>
      </c>
      <c r="Q301" s="82" t="str">
        <f t="shared" si="24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1"/>
        <v/>
      </c>
      <c r="N302" s="82" t="str">
        <f t="shared" si="22"/>
        <v/>
      </c>
      <c r="O302" s="82">
        <f t="shared" si="20"/>
        <v>0</v>
      </c>
      <c r="P302" s="82" t="str">
        <f t="shared" si="23"/>
        <v/>
      </c>
      <c r="Q302" s="82" t="str">
        <f t="shared" si="24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1"/>
        <v/>
      </c>
      <c r="N303" s="82" t="str">
        <f t="shared" si="22"/>
        <v/>
      </c>
      <c r="O303" s="82">
        <f t="shared" si="20"/>
        <v>0</v>
      </c>
      <c r="P303" s="82" t="str">
        <f t="shared" si="23"/>
        <v/>
      </c>
      <c r="Q303" s="82" t="str">
        <f t="shared" si="24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1"/>
        <v/>
      </c>
      <c r="N304" s="82" t="str">
        <f t="shared" si="22"/>
        <v/>
      </c>
      <c r="O304" s="82">
        <f t="shared" si="20"/>
        <v>0</v>
      </c>
      <c r="P304" s="82" t="str">
        <f t="shared" si="23"/>
        <v/>
      </c>
      <c r="Q304" s="82" t="str">
        <f t="shared" si="24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1"/>
        <v/>
      </c>
      <c r="N305" s="82" t="str">
        <f t="shared" si="22"/>
        <v/>
      </c>
      <c r="O305" s="82">
        <f t="shared" si="20"/>
        <v>0</v>
      </c>
      <c r="P305" s="82" t="str">
        <f t="shared" si="23"/>
        <v/>
      </c>
      <c r="Q305" s="82" t="str">
        <f t="shared" si="24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1"/>
        <v/>
      </c>
      <c r="N306" s="82" t="str">
        <f t="shared" si="22"/>
        <v/>
      </c>
      <c r="O306" s="82">
        <f t="shared" si="20"/>
        <v>0</v>
      </c>
      <c r="P306" s="82" t="str">
        <f t="shared" si="23"/>
        <v/>
      </c>
      <c r="Q306" s="82" t="str">
        <f t="shared" si="24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1"/>
        <v/>
      </c>
      <c r="N307" s="82" t="str">
        <f t="shared" si="22"/>
        <v/>
      </c>
      <c r="O307" s="82">
        <f t="shared" si="20"/>
        <v>0</v>
      </c>
      <c r="P307" s="82" t="str">
        <f t="shared" si="23"/>
        <v/>
      </c>
      <c r="Q307" s="82" t="str">
        <f t="shared" si="24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1"/>
        <v/>
      </c>
      <c r="N308" s="82" t="str">
        <f t="shared" si="22"/>
        <v/>
      </c>
      <c r="O308" s="82">
        <f t="shared" si="20"/>
        <v>0</v>
      </c>
      <c r="P308" s="82" t="str">
        <f t="shared" si="23"/>
        <v/>
      </c>
      <c r="Q308" s="82" t="str">
        <f t="shared" si="24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1"/>
        <v/>
      </c>
      <c r="N309" s="82" t="str">
        <f t="shared" si="22"/>
        <v/>
      </c>
      <c r="O309" s="82">
        <f t="shared" si="20"/>
        <v>0</v>
      </c>
      <c r="P309" s="82" t="str">
        <f t="shared" si="23"/>
        <v/>
      </c>
      <c r="Q309" s="82" t="str">
        <f t="shared" si="24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1"/>
        <v/>
      </c>
      <c r="N310" s="82" t="str">
        <f t="shared" si="22"/>
        <v/>
      </c>
      <c r="O310" s="82">
        <f t="shared" si="20"/>
        <v>0</v>
      </c>
      <c r="P310" s="82" t="str">
        <f t="shared" si="23"/>
        <v/>
      </c>
      <c r="Q310" s="82" t="str">
        <f t="shared" si="24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1"/>
        <v/>
      </c>
      <c r="N311" s="82" t="str">
        <f t="shared" si="22"/>
        <v/>
      </c>
      <c r="O311" s="82">
        <f t="shared" si="20"/>
        <v>0</v>
      </c>
      <c r="P311" s="82" t="str">
        <f t="shared" si="23"/>
        <v/>
      </c>
      <c r="Q311" s="82" t="str">
        <f t="shared" si="24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1"/>
        <v/>
      </c>
      <c r="N312" s="82" t="str">
        <f t="shared" si="22"/>
        <v/>
      </c>
      <c r="O312" s="82">
        <f t="shared" si="20"/>
        <v>0</v>
      </c>
      <c r="P312" s="82" t="str">
        <f t="shared" si="23"/>
        <v/>
      </c>
      <c r="Q312" s="82" t="str">
        <f t="shared" si="24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1"/>
        <v/>
      </c>
      <c r="N313" s="82" t="str">
        <f t="shared" si="22"/>
        <v/>
      </c>
      <c r="O313" s="82">
        <f t="shared" si="20"/>
        <v>0</v>
      </c>
      <c r="P313" s="82" t="str">
        <f t="shared" si="23"/>
        <v/>
      </c>
      <c r="Q313" s="82" t="str">
        <f t="shared" si="24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1"/>
        <v/>
      </c>
      <c r="N314" s="82" t="str">
        <f t="shared" si="22"/>
        <v/>
      </c>
      <c r="O314" s="82">
        <f t="shared" si="20"/>
        <v>0</v>
      </c>
      <c r="P314" s="82" t="str">
        <f t="shared" si="23"/>
        <v/>
      </c>
      <c r="Q314" s="82" t="str">
        <f t="shared" si="24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1"/>
        <v/>
      </c>
      <c r="N315" s="82" t="str">
        <f t="shared" si="22"/>
        <v/>
      </c>
      <c r="O315" s="82">
        <f t="shared" si="20"/>
        <v>0</v>
      </c>
      <c r="P315" s="82" t="str">
        <f t="shared" si="23"/>
        <v/>
      </c>
      <c r="Q315" s="82" t="str">
        <f t="shared" si="24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1"/>
        <v/>
      </c>
      <c r="N316" s="82" t="str">
        <f t="shared" si="22"/>
        <v/>
      </c>
      <c r="O316" s="82">
        <f t="shared" si="20"/>
        <v>0</v>
      </c>
      <c r="P316" s="82" t="str">
        <f t="shared" si="23"/>
        <v/>
      </c>
      <c r="Q316" s="82" t="str">
        <f t="shared" si="24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1"/>
        <v/>
      </c>
      <c r="N317" s="82" t="str">
        <f t="shared" si="22"/>
        <v/>
      </c>
      <c r="O317" s="82">
        <f t="shared" si="20"/>
        <v>0</v>
      </c>
      <c r="P317" s="82" t="str">
        <f t="shared" si="23"/>
        <v/>
      </c>
      <c r="Q317" s="82" t="str">
        <f t="shared" si="24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1"/>
        <v/>
      </c>
      <c r="N318" s="82" t="str">
        <f t="shared" si="22"/>
        <v/>
      </c>
      <c r="O318" s="82">
        <f t="shared" si="20"/>
        <v>0</v>
      </c>
      <c r="P318" s="82" t="str">
        <f t="shared" si="23"/>
        <v/>
      </c>
      <c r="Q318" s="82" t="str">
        <f t="shared" si="24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1"/>
        <v/>
      </c>
      <c r="N319" s="82" t="str">
        <f t="shared" si="22"/>
        <v/>
      </c>
      <c r="O319" s="82">
        <f t="shared" si="20"/>
        <v>0</v>
      </c>
      <c r="P319" s="82" t="str">
        <f t="shared" si="23"/>
        <v/>
      </c>
      <c r="Q319" s="82" t="str">
        <f t="shared" si="24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1"/>
        <v/>
      </c>
      <c r="N320" s="82" t="str">
        <f t="shared" si="22"/>
        <v/>
      </c>
      <c r="O320" s="82">
        <f t="shared" si="20"/>
        <v>0</v>
      </c>
      <c r="P320" s="82" t="str">
        <f t="shared" si="23"/>
        <v/>
      </c>
      <c r="Q320" s="82" t="str">
        <f t="shared" si="24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1"/>
        <v/>
      </c>
      <c r="N321" s="82" t="str">
        <f t="shared" si="22"/>
        <v/>
      </c>
      <c r="O321" s="82">
        <f t="shared" si="20"/>
        <v>0</v>
      </c>
      <c r="P321" s="82" t="str">
        <f t="shared" si="23"/>
        <v/>
      </c>
      <c r="Q321" s="82" t="str">
        <f t="shared" si="24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1"/>
        <v/>
      </c>
      <c r="N322" s="82" t="str">
        <f t="shared" si="22"/>
        <v/>
      </c>
      <c r="O322" s="82">
        <f t="shared" si="20"/>
        <v>0</v>
      </c>
      <c r="P322" s="82" t="str">
        <f t="shared" si="23"/>
        <v/>
      </c>
      <c r="Q322" s="82" t="str">
        <f t="shared" si="24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1"/>
        <v/>
      </c>
      <c r="N323" s="82" t="str">
        <f t="shared" si="22"/>
        <v/>
      </c>
      <c r="O323" s="82">
        <f t="shared" si="20"/>
        <v>0</v>
      </c>
      <c r="P323" s="82" t="str">
        <f t="shared" si="23"/>
        <v/>
      </c>
      <c r="Q323" s="82" t="str">
        <f t="shared" si="24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1"/>
        <v/>
      </c>
      <c r="N324" s="82" t="str">
        <f t="shared" si="22"/>
        <v/>
      </c>
      <c r="O324" s="82">
        <f t="shared" si="20"/>
        <v>0</v>
      </c>
      <c r="P324" s="82" t="str">
        <f t="shared" si="23"/>
        <v/>
      </c>
      <c r="Q324" s="82" t="str">
        <f t="shared" si="24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1"/>
        <v/>
      </c>
      <c r="N325" s="82" t="str">
        <f t="shared" si="22"/>
        <v/>
      </c>
      <c r="O325" s="82">
        <f t="shared" si="20"/>
        <v>0</v>
      </c>
      <c r="P325" s="82" t="str">
        <f t="shared" si="23"/>
        <v/>
      </c>
      <c r="Q325" s="82" t="str">
        <f t="shared" si="24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1"/>
        <v/>
      </c>
      <c r="N326" s="82" t="str">
        <f t="shared" si="22"/>
        <v/>
      </c>
      <c r="O326" s="82">
        <f t="shared" si="20"/>
        <v>0</v>
      </c>
      <c r="P326" s="82" t="str">
        <f t="shared" si="23"/>
        <v/>
      </c>
      <c r="Q326" s="82" t="str">
        <f t="shared" si="24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1"/>
        <v/>
      </c>
      <c r="N327" s="82" t="str">
        <f t="shared" si="22"/>
        <v/>
      </c>
      <c r="O327" s="82">
        <f t="shared" si="20"/>
        <v>0</v>
      </c>
      <c r="P327" s="82" t="str">
        <f t="shared" si="23"/>
        <v/>
      </c>
      <c r="Q327" s="82" t="str">
        <f t="shared" si="24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1"/>
        <v/>
      </c>
      <c r="N328" s="82" t="str">
        <f t="shared" si="22"/>
        <v/>
      </c>
      <c r="O328" s="82">
        <f t="shared" si="20"/>
        <v>0</v>
      </c>
      <c r="P328" s="82" t="str">
        <f t="shared" si="23"/>
        <v/>
      </c>
      <c r="Q328" s="82" t="str">
        <f t="shared" si="24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1"/>
        <v/>
      </c>
      <c r="N329" s="82" t="str">
        <f t="shared" si="22"/>
        <v/>
      </c>
      <c r="O329" s="82">
        <f t="shared" si="20"/>
        <v>0</v>
      </c>
      <c r="P329" s="82" t="str">
        <f t="shared" si="23"/>
        <v/>
      </c>
      <c r="Q329" s="82" t="str">
        <f t="shared" si="24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1"/>
        <v/>
      </c>
      <c r="N330" s="82" t="str">
        <f t="shared" si="22"/>
        <v/>
      </c>
      <c r="O330" s="82">
        <f t="shared" si="20"/>
        <v>0</v>
      </c>
      <c r="P330" s="82" t="str">
        <f t="shared" si="23"/>
        <v/>
      </c>
      <c r="Q330" s="82" t="str">
        <f t="shared" si="24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1"/>
        <v/>
      </c>
      <c r="N331" s="82" t="str">
        <f t="shared" si="22"/>
        <v/>
      </c>
      <c r="O331" s="82">
        <f t="shared" si="20"/>
        <v>0</v>
      </c>
      <c r="P331" s="82" t="str">
        <f t="shared" si="23"/>
        <v/>
      </c>
      <c r="Q331" s="82" t="str">
        <f t="shared" si="24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1"/>
        <v/>
      </c>
      <c r="N332" s="82" t="str">
        <f t="shared" si="22"/>
        <v/>
      </c>
      <c r="O332" s="82">
        <f t="shared" si="20"/>
        <v>0</v>
      </c>
      <c r="P332" s="82" t="str">
        <f t="shared" si="23"/>
        <v/>
      </c>
      <c r="Q332" s="82" t="str">
        <f t="shared" si="24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1"/>
        <v/>
      </c>
      <c r="N333" s="82" t="str">
        <f t="shared" si="22"/>
        <v/>
      </c>
      <c r="O333" s="82">
        <f t="shared" si="20"/>
        <v>0</v>
      </c>
      <c r="P333" s="82" t="str">
        <f t="shared" si="23"/>
        <v/>
      </c>
      <c r="Q333" s="82" t="str">
        <f t="shared" si="24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1"/>
        <v/>
      </c>
      <c r="N334" s="82" t="str">
        <f t="shared" si="22"/>
        <v/>
      </c>
      <c r="O334" s="82">
        <f t="shared" si="20"/>
        <v>0</v>
      </c>
      <c r="P334" s="82" t="str">
        <f t="shared" si="23"/>
        <v/>
      </c>
      <c r="Q334" s="82" t="str">
        <f t="shared" si="24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1"/>
        <v/>
      </c>
      <c r="N335" s="82" t="str">
        <f t="shared" si="22"/>
        <v/>
      </c>
      <c r="O335" s="82">
        <f t="shared" ref="O335:O398" si="25">IF($G335=0%,F335,"")</f>
        <v>0</v>
      </c>
      <c r="P335" s="82" t="str">
        <f t="shared" si="23"/>
        <v/>
      </c>
      <c r="Q335" s="82" t="str">
        <f t="shared" si="24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6">IF(F336&amp;H336&amp;I336&amp;J336&amp;K336="","",F336+H336+I336-J336-K336)</f>
        <v/>
      </c>
      <c r="N336" s="82" t="str">
        <f t="shared" ref="N336:N399" si="27">IF($G336="E",F336,"")</f>
        <v/>
      </c>
      <c r="O336" s="82">
        <f t="shared" si="25"/>
        <v>0</v>
      </c>
      <c r="P336" s="82" t="str">
        <f t="shared" ref="P336:P399" si="28">IF(OR($G336=8%,$G336=11%),$H336/$G336,"")</f>
        <v/>
      </c>
      <c r="Q336" s="82" t="str">
        <f t="shared" si="24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6"/>
        <v/>
      </c>
      <c r="N337" s="82" t="str">
        <f t="shared" si="27"/>
        <v/>
      </c>
      <c r="O337" s="82">
        <f t="shared" si="25"/>
        <v>0</v>
      </c>
      <c r="P337" s="82" t="str">
        <f t="shared" si="28"/>
        <v/>
      </c>
      <c r="Q337" s="82" t="str">
        <f t="shared" ref="Q337:Q400" si="29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6"/>
        <v/>
      </c>
      <c r="N338" s="82" t="str">
        <f t="shared" si="27"/>
        <v/>
      </c>
      <c r="O338" s="82">
        <f t="shared" si="25"/>
        <v>0</v>
      </c>
      <c r="P338" s="82" t="str">
        <f t="shared" si="28"/>
        <v/>
      </c>
      <c r="Q338" s="82" t="str">
        <f t="shared" si="29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6"/>
        <v/>
      </c>
      <c r="N339" s="82" t="str">
        <f t="shared" si="27"/>
        <v/>
      </c>
      <c r="O339" s="82">
        <f t="shared" si="25"/>
        <v>0</v>
      </c>
      <c r="P339" s="82" t="str">
        <f t="shared" si="28"/>
        <v/>
      </c>
      <c r="Q339" s="82" t="str">
        <f t="shared" si="29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6"/>
        <v/>
      </c>
      <c r="N340" s="82" t="str">
        <f t="shared" si="27"/>
        <v/>
      </c>
      <c r="O340" s="82">
        <f t="shared" si="25"/>
        <v>0</v>
      </c>
      <c r="P340" s="82" t="str">
        <f t="shared" si="28"/>
        <v/>
      </c>
      <c r="Q340" s="82" t="str">
        <f t="shared" si="29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6"/>
        <v/>
      </c>
      <c r="N341" s="82" t="str">
        <f t="shared" si="27"/>
        <v/>
      </c>
      <c r="O341" s="82">
        <f t="shared" si="25"/>
        <v>0</v>
      </c>
      <c r="P341" s="82" t="str">
        <f t="shared" si="28"/>
        <v/>
      </c>
      <c r="Q341" s="82" t="str">
        <f t="shared" si="29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6"/>
        <v/>
      </c>
      <c r="N342" s="82" t="str">
        <f t="shared" si="27"/>
        <v/>
      </c>
      <c r="O342" s="82">
        <f t="shared" si="25"/>
        <v>0</v>
      </c>
      <c r="P342" s="82" t="str">
        <f t="shared" si="28"/>
        <v/>
      </c>
      <c r="Q342" s="82" t="str">
        <f t="shared" si="29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6"/>
        <v/>
      </c>
      <c r="N343" s="82" t="str">
        <f t="shared" si="27"/>
        <v/>
      </c>
      <c r="O343" s="82">
        <f t="shared" si="25"/>
        <v>0</v>
      </c>
      <c r="P343" s="82" t="str">
        <f t="shared" si="28"/>
        <v/>
      </c>
      <c r="Q343" s="82" t="str">
        <f t="shared" si="29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6"/>
        <v/>
      </c>
      <c r="N344" s="82" t="str">
        <f t="shared" si="27"/>
        <v/>
      </c>
      <c r="O344" s="82">
        <f t="shared" si="25"/>
        <v>0</v>
      </c>
      <c r="P344" s="82" t="str">
        <f t="shared" si="28"/>
        <v/>
      </c>
      <c r="Q344" s="82" t="str">
        <f t="shared" si="29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6"/>
        <v/>
      </c>
      <c r="N345" s="82" t="str">
        <f t="shared" si="27"/>
        <v/>
      </c>
      <c r="O345" s="82">
        <f t="shared" si="25"/>
        <v>0</v>
      </c>
      <c r="P345" s="82" t="str">
        <f t="shared" si="28"/>
        <v/>
      </c>
      <c r="Q345" s="82" t="str">
        <f t="shared" si="29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6"/>
        <v/>
      </c>
      <c r="N346" s="82" t="str">
        <f t="shared" si="27"/>
        <v/>
      </c>
      <c r="O346" s="82">
        <f t="shared" si="25"/>
        <v>0</v>
      </c>
      <c r="P346" s="82" t="str">
        <f t="shared" si="28"/>
        <v/>
      </c>
      <c r="Q346" s="82" t="str">
        <f t="shared" si="29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6"/>
        <v/>
      </c>
      <c r="N347" s="82" t="str">
        <f t="shared" si="27"/>
        <v/>
      </c>
      <c r="O347" s="82">
        <f t="shared" si="25"/>
        <v>0</v>
      </c>
      <c r="P347" s="82" t="str">
        <f t="shared" si="28"/>
        <v/>
      </c>
      <c r="Q347" s="82" t="str">
        <f t="shared" si="29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6"/>
        <v/>
      </c>
      <c r="N348" s="82" t="str">
        <f t="shared" si="27"/>
        <v/>
      </c>
      <c r="O348" s="82">
        <f t="shared" si="25"/>
        <v>0</v>
      </c>
      <c r="P348" s="82" t="str">
        <f t="shared" si="28"/>
        <v/>
      </c>
      <c r="Q348" s="82" t="str">
        <f t="shared" si="29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6"/>
        <v/>
      </c>
      <c r="N349" s="82" t="str">
        <f t="shared" si="27"/>
        <v/>
      </c>
      <c r="O349" s="82">
        <f t="shared" si="25"/>
        <v>0</v>
      </c>
      <c r="P349" s="82" t="str">
        <f t="shared" si="28"/>
        <v/>
      </c>
      <c r="Q349" s="82" t="str">
        <f t="shared" si="29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6"/>
        <v/>
      </c>
      <c r="N350" s="82" t="str">
        <f t="shared" si="27"/>
        <v/>
      </c>
      <c r="O350" s="82">
        <f t="shared" si="25"/>
        <v>0</v>
      </c>
      <c r="P350" s="82" t="str">
        <f t="shared" si="28"/>
        <v/>
      </c>
      <c r="Q350" s="82" t="str">
        <f t="shared" si="29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6"/>
        <v/>
      </c>
      <c r="N351" s="82" t="str">
        <f t="shared" si="27"/>
        <v/>
      </c>
      <c r="O351" s="82">
        <f t="shared" si="25"/>
        <v>0</v>
      </c>
      <c r="P351" s="82" t="str">
        <f t="shared" si="28"/>
        <v/>
      </c>
      <c r="Q351" s="82" t="str">
        <f t="shared" si="29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6"/>
        <v/>
      </c>
      <c r="N352" s="82" t="str">
        <f t="shared" si="27"/>
        <v/>
      </c>
      <c r="O352" s="82">
        <f t="shared" si="25"/>
        <v>0</v>
      </c>
      <c r="P352" s="82" t="str">
        <f t="shared" si="28"/>
        <v/>
      </c>
      <c r="Q352" s="82" t="str">
        <f t="shared" si="29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6"/>
        <v/>
      </c>
      <c r="N353" s="82" t="str">
        <f t="shared" si="27"/>
        <v/>
      </c>
      <c r="O353" s="82">
        <f t="shared" si="25"/>
        <v>0</v>
      </c>
      <c r="P353" s="82" t="str">
        <f t="shared" si="28"/>
        <v/>
      </c>
      <c r="Q353" s="82" t="str">
        <f t="shared" si="29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6"/>
        <v/>
      </c>
      <c r="N354" s="82" t="str">
        <f t="shared" si="27"/>
        <v/>
      </c>
      <c r="O354" s="82">
        <f t="shared" si="25"/>
        <v>0</v>
      </c>
      <c r="P354" s="82" t="str">
        <f t="shared" si="28"/>
        <v/>
      </c>
      <c r="Q354" s="82" t="str">
        <f t="shared" si="29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6"/>
        <v/>
      </c>
      <c r="N355" s="82" t="str">
        <f t="shared" si="27"/>
        <v/>
      </c>
      <c r="O355" s="82">
        <f t="shared" si="25"/>
        <v>0</v>
      </c>
      <c r="P355" s="82" t="str">
        <f t="shared" si="28"/>
        <v/>
      </c>
      <c r="Q355" s="82" t="str">
        <f t="shared" si="29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6"/>
        <v/>
      </c>
      <c r="N356" s="82" t="str">
        <f t="shared" si="27"/>
        <v/>
      </c>
      <c r="O356" s="82">
        <f t="shared" si="25"/>
        <v>0</v>
      </c>
      <c r="P356" s="82" t="str">
        <f t="shared" si="28"/>
        <v/>
      </c>
      <c r="Q356" s="82" t="str">
        <f t="shared" si="29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6"/>
        <v/>
      </c>
      <c r="N357" s="82" t="str">
        <f t="shared" si="27"/>
        <v/>
      </c>
      <c r="O357" s="82">
        <f t="shared" si="25"/>
        <v>0</v>
      </c>
      <c r="P357" s="82" t="str">
        <f t="shared" si="28"/>
        <v/>
      </c>
      <c r="Q357" s="82" t="str">
        <f t="shared" si="29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6"/>
        <v/>
      </c>
      <c r="N358" s="82" t="str">
        <f t="shared" si="27"/>
        <v/>
      </c>
      <c r="O358" s="82">
        <f t="shared" si="25"/>
        <v>0</v>
      </c>
      <c r="P358" s="82" t="str">
        <f t="shared" si="28"/>
        <v/>
      </c>
      <c r="Q358" s="82" t="str">
        <f t="shared" si="29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6"/>
        <v/>
      </c>
      <c r="N359" s="82" t="str">
        <f t="shared" si="27"/>
        <v/>
      </c>
      <c r="O359" s="82">
        <f t="shared" si="25"/>
        <v>0</v>
      </c>
      <c r="P359" s="82" t="str">
        <f t="shared" si="28"/>
        <v/>
      </c>
      <c r="Q359" s="82" t="str">
        <f t="shared" si="29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6"/>
        <v/>
      </c>
      <c r="N360" s="82" t="str">
        <f t="shared" si="27"/>
        <v/>
      </c>
      <c r="O360" s="82">
        <f t="shared" si="25"/>
        <v>0</v>
      </c>
      <c r="P360" s="82" t="str">
        <f t="shared" si="28"/>
        <v/>
      </c>
      <c r="Q360" s="82" t="str">
        <f t="shared" si="29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6"/>
        <v/>
      </c>
      <c r="N361" s="82" t="str">
        <f t="shared" si="27"/>
        <v/>
      </c>
      <c r="O361" s="82">
        <f t="shared" si="25"/>
        <v>0</v>
      </c>
      <c r="P361" s="82" t="str">
        <f t="shared" si="28"/>
        <v/>
      </c>
      <c r="Q361" s="82" t="str">
        <f t="shared" si="29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6"/>
        <v/>
      </c>
      <c r="N362" s="82" t="str">
        <f t="shared" si="27"/>
        <v/>
      </c>
      <c r="O362" s="82">
        <f t="shared" si="25"/>
        <v>0</v>
      </c>
      <c r="P362" s="82" t="str">
        <f t="shared" si="28"/>
        <v/>
      </c>
      <c r="Q362" s="82" t="str">
        <f t="shared" si="29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6"/>
        <v/>
      </c>
      <c r="N363" s="82" t="str">
        <f t="shared" si="27"/>
        <v/>
      </c>
      <c r="O363" s="82">
        <f t="shared" si="25"/>
        <v>0</v>
      </c>
      <c r="P363" s="82" t="str">
        <f t="shared" si="28"/>
        <v/>
      </c>
      <c r="Q363" s="82" t="str">
        <f t="shared" si="29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6"/>
        <v/>
      </c>
      <c r="N364" s="82" t="str">
        <f t="shared" si="27"/>
        <v/>
      </c>
      <c r="O364" s="82">
        <f t="shared" si="25"/>
        <v>0</v>
      </c>
      <c r="P364" s="82" t="str">
        <f t="shared" si="28"/>
        <v/>
      </c>
      <c r="Q364" s="82" t="str">
        <f t="shared" si="29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6"/>
        <v/>
      </c>
      <c r="N365" s="82" t="str">
        <f t="shared" si="27"/>
        <v/>
      </c>
      <c r="O365" s="82">
        <f t="shared" si="25"/>
        <v>0</v>
      </c>
      <c r="P365" s="82" t="str">
        <f t="shared" si="28"/>
        <v/>
      </c>
      <c r="Q365" s="82" t="str">
        <f t="shared" si="29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6"/>
        <v/>
      </c>
      <c r="N366" s="82" t="str">
        <f t="shared" si="27"/>
        <v/>
      </c>
      <c r="O366" s="82">
        <f t="shared" si="25"/>
        <v>0</v>
      </c>
      <c r="P366" s="82" t="str">
        <f t="shared" si="28"/>
        <v/>
      </c>
      <c r="Q366" s="82" t="str">
        <f t="shared" si="29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6"/>
        <v/>
      </c>
      <c r="N367" s="82" t="str">
        <f t="shared" si="27"/>
        <v/>
      </c>
      <c r="O367" s="82">
        <f t="shared" si="25"/>
        <v>0</v>
      </c>
      <c r="P367" s="82" t="str">
        <f t="shared" si="28"/>
        <v/>
      </c>
      <c r="Q367" s="82" t="str">
        <f t="shared" si="29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6"/>
        <v/>
      </c>
      <c r="N368" s="82" t="str">
        <f t="shared" si="27"/>
        <v/>
      </c>
      <c r="O368" s="82">
        <f t="shared" si="25"/>
        <v>0</v>
      </c>
      <c r="P368" s="82" t="str">
        <f t="shared" si="28"/>
        <v/>
      </c>
      <c r="Q368" s="82" t="str">
        <f t="shared" si="29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6"/>
        <v/>
      </c>
      <c r="N369" s="82" t="str">
        <f t="shared" si="27"/>
        <v/>
      </c>
      <c r="O369" s="82">
        <f t="shared" si="25"/>
        <v>0</v>
      </c>
      <c r="P369" s="82" t="str">
        <f t="shared" si="28"/>
        <v/>
      </c>
      <c r="Q369" s="82" t="str">
        <f t="shared" si="29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6"/>
        <v/>
      </c>
      <c r="N370" s="82" t="str">
        <f t="shared" si="27"/>
        <v/>
      </c>
      <c r="O370" s="82">
        <f t="shared" si="25"/>
        <v>0</v>
      </c>
      <c r="P370" s="82" t="str">
        <f t="shared" si="28"/>
        <v/>
      </c>
      <c r="Q370" s="82" t="str">
        <f t="shared" si="29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6"/>
        <v/>
      </c>
      <c r="N371" s="82" t="str">
        <f t="shared" si="27"/>
        <v/>
      </c>
      <c r="O371" s="82">
        <f t="shared" si="25"/>
        <v>0</v>
      </c>
      <c r="P371" s="82" t="str">
        <f t="shared" si="28"/>
        <v/>
      </c>
      <c r="Q371" s="82" t="str">
        <f t="shared" si="29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6"/>
        <v/>
      </c>
      <c r="N372" s="82" t="str">
        <f t="shared" si="27"/>
        <v/>
      </c>
      <c r="O372" s="82">
        <f t="shared" si="25"/>
        <v>0</v>
      </c>
      <c r="P372" s="82" t="str">
        <f t="shared" si="28"/>
        <v/>
      </c>
      <c r="Q372" s="82" t="str">
        <f t="shared" si="29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6"/>
        <v/>
      </c>
      <c r="N373" s="82" t="str">
        <f t="shared" si="27"/>
        <v/>
      </c>
      <c r="O373" s="82">
        <f t="shared" si="25"/>
        <v>0</v>
      </c>
      <c r="P373" s="82" t="str">
        <f t="shared" si="28"/>
        <v/>
      </c>
      <c r="Q373" s="82" t="str">
        <f t="shared" si="29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6"/>
        <v/>
      </c>
      <c r="N374" s="82" t="str">
        <f t="shared" si="27"/>
        <v/>
      </c>
      <c r="O374" s="82">
        <f t="shared" si="25"/>
        <v>0</v>
      </c>
      <c r="P374" s="82" t="str">
        <f t="shared" si="28"/>
        <v/>
      </c>
      <c r="Q374" s="82" t="str">
        <f t="shared" si="29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6"/>
        <v/>
      </c>
      <c r="N375" s="82" t="str">
        <f t="shared" si="27"/>
        <v/>
      </c>
      <c r="O375" s="82">
        <f t="shared" si="25"/>
        <v>0</v>
      </c>
      <c r="P375" s="82" t="str">
        <f t="shared" si="28"/>
        <v/>
      </c>
      <c r="Q375" s="82" t="str">
        <f t="shared" si="29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6"/>
        <v/>
      </c>
      <c r="N376" s="82" t="str">
        <f t="shared" si="27"/>
        <v/>
      </c>
      <c r="O376" s="82">
        <f t="shared" si="25"/>
        <v>0</v>
      </c>
      <c r="P376" s="82" t="str">
        <f t="shared" si="28"/>
        <v/>
      </c>
      <c r="Q376" s="82" t="str">
        <f t="shared" si="29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6"/>
        <v/>
      </c>
      <c r="N377" s="82" t="str">
        <f t="shared" si="27"/>
        <v/>
      </c>
      <c r="O377" s="82">
        <f t="shared" si="25"/>
        <v>0</v>
      </c>
      <c r="P377" s="82" t="str">
        <f t="shared" si="28"/>
        <v/>
      </c>
      <c r="Q377" s="82" t="str">
        <f t="shared" si="29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6"/>
        <v/>
      </c>
      <c r="N378" s="82" t="str">
        <f t="shared" si="27"/>
        <v/>
      </c>
      <c r="O378" s="82">
        <f t="shared" si="25"/>
        <v>0</v>
      </c>
      <c r="P378" s="82" t="str">
        <f t="shared" si="28"/>
        <v/>
      </c>
      <c r="Q378" s="82" t="str">
        <f t="shared" si="29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6"/>
        <v/>
      </c>
      <c r="N379" s="82" t="str">
        <f t="shared" si="27"/>
        <v/>
      </c>
      <c r="O379" s="82">
        <f t="shared" si="25"/>
        <v>0</v>
      </c>
      <c r="P379" s="82" t="str">
        <f t="shared" si="28"/>
        <v/>
      </c>
      <c r="Q379" s="82" t="str">
        <f t="shared" si="29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6"/>
        <v/>
      </c>
      <c r="N380" s="82" t="str">
        <f t="shared" si="27"/>
        <v/>
      </c>
      <c r="O380" s="82">
        <f t="shared" si="25"/>
        <v>0</v>
      </c>
      <c r="P380" s="82" t="str">
        <f t="shared" si="28"/>
        <v/>
      </c>
      <c r="Q380" s="82" t="str">
        <f t="shared" si="29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6"/>
        <v/>
      </c>
      <c r="N381" s="82" t="str">
        <f t="shared" si="27"/>
        <v/>
      </c>
      <c r="O381" s="82">
        <f t="shared" si="25"/>
        <v>0</v>
      </c>
      <c r="P381" s="82" t="str">
        <f t="shared" si="28"/>
        <v/>
      </c>
      <c r="Q381" s="82" t="str">
        <f t="shared" si="29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6"/>
        <v/>
      </c>
      <c r="N382" s="82" t="str">
        <f t="shared" si="27"/>
        <v/>
      </c>
      <c r="O382" s="82">
        <f t="shared" si="25"/>
        <v>0</v>
      </c>
      <c r="P382" s="82" t="str">
        <f t="shared" si="28"/>
        <v/>
      </c>
      <c r="Q382" s="82" t="str">
        <f t="shared" si="29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6"/>
        <v/>
      </c>
      <c r="N383" s="82" t="str">
        <f t="shared" si="27"/>
        <v/>
      </c>
      <c r="O383" s="82">
        <f t="shared" si="25"/>
        <v>0</v>
      </c>
      <c r="P383" s="82" t="str">
        <f t="shared" si="28"/>
        <v/>
      </c>
      <c r="Q383" s="82" t="str">
        <f t="shared" si="29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6"/>
        <v/>
      </c>
      <c r="N384" s="82" t="str">
        <f t="shared" si="27"/>
        <v/>
      </c>
      <c r="O384" s="82">
        <f t="shared" si="25"/>
        <v>0</v>
      </c>
      <c r="P384" s="82" t="str">
        <f t="shared" si="28"/>
        <v/>
      </c>
      <c r="Q384" s="82" t="str">
        <f t="shared" si="29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6"/>
        <v/>
      </c>
      <c r="N385" s="82" t="str">
        <f t="shared" si="27"/>
        <v/>
      </c>
      <c r="O385" s="82">
        <f t="shared" si="25"/>
        <v>0</v>
      </c>
      <c r="P385" s="82" t="str">
        <f t="shared" si="28"/>
        <v/>
      </c>
      <c r="Q385" s="82" t="str">
        <f t="shared" si="29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6"/>
        <v/>
      </c>
      <c r="N386" s="82" t="str">
        <f t="shared" si="27"/>
        <v/>
      </c>
      <c r="O386" s="82">
        <f t="shared" si="25"/>
        <v>0</v>
      </c>
      <c r="P386" s="82" t="str">
        <f t="shared" si="28"/>
        <v/>
      </c>
      <c r="Q386" s="82" t="str">
        <f t="shared" si="29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6"/>
        <v/>
      </c>
      <c r="N387" s="82" t="str">
        <f t="shared" si="27"/>
        <v/>
      </c>
      <c r="O387" s="82">
        <f t="shared" si="25"/>
        <v>0</v>
      </c>
      <c r="P387" s="82" t="str">
        <f t="shared" si="28"/>
        <v/>
      </c>
      <c r="Q387" s="82" t="str">
        <f t="shared" si="29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6"/>
        <v/>
      </c>
      <c r="N388" s="82" t="str">
        <f t="shared" si="27"/>
        <v/>
      </c>
      <c r="O388" s="82">
        <f t="shared" si="25"/>
        <v>0</v>
      </c>
      <c r="P388" s="82" t="str">
        <f t="shared" si="28"/>
        <v/>
      </c>
      <c r="Q388" s="82" t="str">
        <f t="shared" si="29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6"/>
        <v/>
      </c>
      <c r="N389" s="82" t="str">
        <f t="shared" si="27"/>
        <v/>
      </c>
      <c r="O389" s="82">
        <f t="shared" si="25"/>
        <v>0</v>
      </c>
      <c r="P389" s="82" t="str">
        <f t="shared" si="28"/>
        <v/>
      </c>
      <c r="Q389" s="82" t="str">
        <f t="shared" si="29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6"/>
        <v/>
      </c>
      <c r="N390" s="82" t="str">
        <f t="shared" si="27"/>
        <v/>
      </c>
      <c r="O390" s="82">
        <f t="shared" si="25"/>
        <v>0</v>
      </c>
      <c r="P390" s="82" t="str">
        <f t="shared" si="28"/>
        <v/>
      </c>
      <c r="Q390" s="82" t="str">
        <f t="shared" si="29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6"/>
        <v/>
      </c>
      <c r="N391" s="82" t="str">
        <f t="shared" si="27"/>
        <v/>
      </c>
      <c r="O391" s="82">
        <f t="shared" si="25"/>
        <v>0</v>
      </c>
      <c r="P391" s="82" t="str">
        <f t="shared" si="28"/>
        <v/>
      </c>
      <c r="Q391" s="82" t="str">
        <f t="shared" si="29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6"/>
        <v/>
      </c>
      <c r="N392" s="82" t="str">
        <f t="shared" si="27"/>
        <v/>
      </c>
      <c r="O392" s="82">
        <f t="shared" si="25"/>
        <v>0</v>
      </c>
      <c r="P392" s="82" t="str">
        <f t="shared" si="28"/>
        <v/>
      </c>
      <c r="Q392" s="82" t="str">
        <f t="shared" si="29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6"/>
        <v/>
      </c>
      <c r="N393" s="82" t="str">
        <f t="shared" si="27"/>
        <v/>
      </c>
      <c r="O393" s="82">
        <f t="shared" si="25"/>
        <v>0</v>
      </c>
      <c r="P393" s="82" t="str">
        <f t="shared" si="28"/>
        <v/>
      </c>
      <c r="Q393" s="82" t="str">
        <f t="shared" si="29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6"/>
        <v/>
      </c>
      <c r="N394" s="82" t="str">
        <f t="shared" si="27"/>
        <v/>
      </c>
      <c r="O394" s="82">
        <f t="shared" si="25"/>
        <v>0</v>
      </c>
      <c r="P394" s="82" t="str">
        <f t="shared" si="28"/>
        <v/>
      </c>
      <c r="Q394" s="82" t="str">
        <f t="shared" si="29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6"/>
        <v/>
      </c>
      <c r="N395" s="82" t="str">
        <f t="shared" si="27"/>
        <v/>
      </c>
      <c r="O395" s="82">
        <f t="shared" si="25"/>
        <v>0</v>
      </c>
      <c r="P395" s="82" t="str">
        <f t="shared" si="28"/>
        <v/>
      </c>
      <c r="Q395" s="82" t="str">
        <f t="shared" si="29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6"/>
        <v/>
      </c>
      <c r="N396" s="82" t="str">
        <f t="shared" si="27"/>
        <v/>
      </c>
      <c r="O396" s="82">
        <f t="shared" si="25"/>
        <v>0</v>
      </c>
      <c r="P396" s="82" t="str">
        <f t="shared" si="28"/>
        <v/>
      </c>
      <c r="Q396" s="82" t="str">
        <f t="shared" si="29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6"/>
        <v/>
      </c>
      <c r="N397" s="82" t="str">
        <f t="shared" si="27"/>
        <v/>
      </c>
      <c r="O397" s="82">
        <f t="shared" si="25"/>
        <v>0</v>
      </c>
      <c r="P397" s="82" t="str">
        <f t="shared" si="28"/>
        <v/>
      </c>
      <c r="Q397" s="82" t="str">
        <f t="shared" si="29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6"/>
        <v/>
      </c>
      <c r="N398" s="82" t="str">
        <f t="shared" si="27"/>
        <v/>
      </c>
      <c r="O398" s="82">
        <f t="shared" si="25"/>
        <v>0</v>
      </c>
      <c r="P398" s="82" t="str">
        <f t="shared" si="28"/>
        <v/>
      </c>
      <c r="Q398" s="82" t="str">
        <f t="shared" si="29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6"/>
        <v/>
      </c>
      <c r="N399" s="82" t="str">
        <f t="shared" si="27"/>
        <v/>
      </c>
      <c r="O399" s="82">
        <f t="shared" ref="O399:O462" si="30">IF($G399=0%,F399,"")</f>
        <v>0</v>
      </c>
      <c r="P399" s="82" t="str">
        <f t="shared" si="28"/>
        <v/>
      </c>
      <c r="Q399" s="82" t="str">
        <f t="shared" si="29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1">IF(F400&amp;H400&amp;I400&amp;J400&amp;K400="","",F400+H400+I400-J400-K400)</f>
        <v/>
      </c>
      <c r="N400" s="82" t="str">
        <f t="shared" ref="N400:N463" si="32">IF($G400="E",F400,"")</f>
        <v/>
      </c>
      <c r="O400" s="82">
        <f t="shared" si="30"/>
        <v>0</v>
      </c>
      <c r="P400" s="82" t="str">
        <f t="shared" ref="P400:P463" si="33">IF(OR($G400=8%,$G400=11%),$H400/$G400,"")</f>
        <v/>
      </c>
      <c r="Q400" s="82" t="str">
        <f t="shared" si="29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1"/>
        <v/>
      </c>
      <c r="N401" s="82" t="str">
        <f t="shared" si="32"/>
        <v/>
      </c>
      <c r="O401" s="82">
        <f t="shared" si="30"/>
        <v>0</v>
      </c>
      <c r="P401" s="82" t="str">
        <f t="shared" si="33"/>
        <v/>
      </c>
      <c r="Q401" s="82" t="str">
        <f t="shared" ref="Q401:Q464" si="34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1"/>
        <v/>
      </c>
      <c r="N402" s="82" t="str">
        <f t="shared" si="32"/>
        <v/>
      </c>
      <c r="O402" s="82">
        <f t="shared" si="30"/>
        <v>0</v>
      </c>
      <c r="P402" s="82" t="str">
        <f t="shared" si="33"/>
        <v/>
      </c>
      <c r="Q402" s="82" t="str">
        <f t="shared" si="34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1"/>
        <v/>
      </c>
      <c r="N403" s="82" t="str">
        <f t="shared" si="32"/>
        <v/>
      </c>
      <c r="O403" s="82">
        <f t="shared" si="30"/>
        <v>0</v>
      </c>
      <c r="P403" s="82" t="str">
        <f t="shared" si="33"/>
        <v/>
      </c>
      <c r="Q403" s="82" t="str">
        <f t="shared" si="34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1"/>
        <v/>
      </c>
      <c r="N404" s="82" t="str">
        <f t="shared" si="32"/>
        <v/>
      </c>
      <c r="O404" s="82">
        <f t="shared" si="30"/>
        <v>0</v>
      </c>
      <c r="P404" s="82" t="str">
        <f t="shared" si="33"/>
        <v/>
      </c>
      <c r="Q404" s="82" t="str">
        <f t="shared" si="34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1"/>
        <v/>
      </c>
      <c r="N405" s="82" t="str">
        <f t="shared" si="32"/>
        <v/>
      </c>
      <c r="O405" s="82">
        <f t="shared" si="30"/>
        <v>0</v>
      </c>
      <c r="P405" s="82" t="str">
        <f t="shared" si="33"/>
        <v/>
      </c>
      <c r="Q405" s="82" t="str">
        <f t="shared" si="34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1"/>
        <v/>
      </c>
      <c r="N406" s="82" t="str">
        <f t="shared" si="32"/>
        <v/>
      </c>
      <c r="O406" s="82">
        <f t="shared" si="30"/>
        <v>0</v>
      </c>
      <c r="P406" s="82" t="str">
        <f t="shared" si="33"/>
        <v/>
      </c>
      <c r="Q406" s="82" t="str">
        <f t="shared" si="34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1"/>
        <v/>
      </c>
      <c r="N407" s="82" t="str">
        <f t="shared" si="32"/>
        <v/>
      </c>
      <c r="O407" s="82">
        <f t="shared" si="30"/>
        <v>0</v>
      </c>
      <c r="P407" s="82" t="str">
        <f t="shared" si="33"/>
        <v/>
      </c>
      <c r="Q407" s="82" t="str">
        <f t="shared" si="34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1"/>
        <v/>
      </c>
      <c r="N408" s="82" t="str">
        <f t="shared" si="32"/>
        <v/>
      </c>
      <c r="O408" s="82">
        <f t="shared" si="30"/>
        <v>0</v>
      </c>
      <c r="P408" s="82" t="str">
        <f t="shared" si="33"/>
        <v/>
      </c>
      <c r="Q408" s="82" t="str">
        <f t="shared" si="34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1"/>
        <v/>
      </c>
      <c r="N409" s="82" t="str">
        <f t="shared" si="32"/>
        <v/>
      </c>
      <c r="O409" s="82">
        <f t="shared" si="30"/>
        <v>0</v>
      </c>
      <c r="P409" s="82" t="str">
        <f t="shared" si="33"/>
        <v/>
      </c>
      <c r="Q409" s="82" t="str">
        <f t="shared" si="34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1"/>
        <v/>
      </c>
      <c r="N410" s="82" t="str">
        <f t="shared" si="32"/>
        <v/>
      </c>
      <c r="O410" s="82">
        <f t="shared" si="30"/>
        <v>0</v>
      </c>
      <c r="P410" s="82" t="str">
        <f t="shared" si="33"/>
        <v/>
      </c>
      <c r="Q410" s="82" t="str">
        <f t="shared" si="34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1"/>
        <v/>
      </c>
      <c r="N411" s="82" t="str">
        <f t="shared" si="32"/>
        <v/>
      </c>
      <c r="O411" s="82">
        <f t="shared" si="30"/>
        <v>0</v>
      </c>
      <c r="P411" s="82" t="str">
        <f t="shared" si="33"/>
        <v/>
      </c>
      <c r="Q411" s="82" t="str">
        <f t="shared" si="34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1"/>
        <v/>
      </c>
      <c r="N412" s="82" t="str">
        <f t="shared" si="32"/>
        <v/>
      </c>
      <c r="O412" s="82">
        <f t="shared" si="30"/>
        <v>0</v>
      </c>
      <c r="P412" s="82" t="str">
        <f t="shared" si="33"/>
        <v/>
      </c>
      <c r="Q412" s="82" t="str">
        <f t="shared" si="34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1"/>
        <v/>
      </c>
      <c r="N413" s="82" t="str">
        <f t="shared" si="32"/>
        <v/>
      </c>
      <c r="O413" s="82">
        <f t="shared" si="30"/>
        <v>0</v>
      </c>
      <c r="P413" s="82" t="str">
        <f t="shared" si="33"/>
        <v/>
      </c>
      <c r="Q413" s="82" t="str">
        <f t="shared" si="34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1"/>
        <v/>
      </c>
      <c r="N414" s="82" t="str">
        <f t="shared" si="32"/>
        <v/>
      </c>
      <c r="O414" s="82">
        <f t="shared" si="30"/>
        <v>0</v>
      </c>
      <c r="P414" s="82" t="str">
        <f t="shared" si="33"/>
        <v/>
      </c>
      <c r="Q414" s="82" t="str">
        <f t="shared" si="34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1"/>
        <v/>
      </c>
      <c r="N415" s="82" t="str">
        <f t="shared" si="32"/>
        <v/>
      </c>
      <c r="O415" s="82">
        <f t="shared" si="30"/>
        <v>0</v>
      </c>
      <c r="P415" s="82" t="str">
        <f t="shared" si="33"/>
        <v/>
      </c>
      <c r="Q415" s="82" t="str">
        <f t="shared" si="34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1"/>
        <v/>
      </c>
      <c r="N416" s="82" t="str">
        <f t="shared" si="32"/>
        <v/>
      </c>
      <c r="O416" s="82">
        <f t="shared" si="30"/>
        <v>0</v>
      </c>
      <c r="P416" s="82" t="str">
        <f t="shared" si="33"/>
        <v/>
      </c>
      <c r="Q416" s="82" t="str">
        <f t="shared" si="34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1"/>
        <v/>
      </c>
      <c r="N417" s="82" t="str">
        <f t="shared" si="32"/>
        <v/>
      </c>
      <c r="O417" s="82">
        <f t="shared" si="30"/>
        <v>0</v>
      </c>
      <c r="P417" s="82" t="str">
        <f t="shared" si="33"/>
        <v/>
      </c>
      <c r="Q417" s="82" t="str">
        <f t="shared" si="34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1"/>
        <v/>
      </c>
      <c r="N418" s="82" t="str">
        <f t="shared" si="32"/>
        <v/>
      </c>
      <c r="O418" s="82">
        <f t="shared" si="30"/>
        <v>0</v>
      </c>
      <c r="P418" s="82" t="str">
        <f t="shared" si="33"/>
        <v/>
      </c>
      <c r="Q418" s="82" t="str">
        <f t="shared" si="34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1"/>
        <v/>
      </c>
      <c r="N419" s="82" t="str">
        <f t="shared" si="32"/>
        <v/>
      </c>
      <c r="O419" s="82">
        <f t="shared" si="30"/>
        <v>0</v>
      </c>
      <c r="P419" s="82" t="str">
        <f t="shared" si="33"/>
        <v/>
      </c>
      <c r="Q419" s="82" t="str">
        <f t="shared" si="34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1"/>
        <v/>
      </c>
      <c r="N420" s="82" t="str">
        <f t="shared" si="32"/>
        <v/>
      </c>
      <c r="O420" s="82">
        <f t="shared" si="30"/>
        <v>0</v>
      </c>
      <c r="P420" s="82" t="str">
        <f t="shared" si="33"/>
        <v/>
      </c>
      <c r="Q420" s="82" t="str">
        <f t="shared" si="34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1"/>
        <v/>
      </c>
      <c r="N421" s="82" t="str">
        <f t="shared" si="32"/>
        <v/>
      </c>
      <c r="O421" s="82">
        <f t="shared" si="30"/>
        <v>0</v>
      </c>
      <c r="P421" s="82" t="str">
        <f t="shared" si="33"/>
        <v/>
      </c>
      <c r="Q421" s="82" t="str">
        <f t="shared" si="34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1"/>
        <v/>
      </c>
      <c r="N422" s="82" t="str">
        <f t="shared" si="32"/>
        <v/>
      </c>
      <c r="O422" s="82">
        <f t="shared" si="30"/>
        <v>0</v>
      </c>
      <c r="P422" s="82" t="str">
        <f t="shared" si="33"/>
        <v/>
      </c>
      <c r="Q422" s="82" t="str">
        <f t="shared" si="34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1"/>
        <v/>
      </c>
      <c r="N423" s="82" t="str">
        <f t="shared" si="32"/>
        <v/>
      </c>
      <c r="O423" s="82">
        <f t="shared" si="30"/>
        <v>0</v>
      </c>
      <c r="P423" s="82" t="str">
        <f t="shared" si="33"/>
        <v/>
      </c>
      <c r="Q423" s="82" t="str">
        <f t="shared" si="34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1"/>
        <v/>
      </c>
      <c r="N424" s="82" t="str">
        <f t="shared" si="32"/>
        <v/>
      </c>
      <c r="O424" s="82">
        <f t="shared" si="30"/>
        <v>0</v>
      </c>
      <c r="P424" s="82" t="str">
        <f t="shared" si="33"/>
        <v/>
      </c>
      <c r="Q424" s="82" t="str">
        <f t="shared" si="34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1"/>
        <v/>
      </c>
      <c r="N425" s="82" t="str">
        <f t="shared" si="32"/>
        <v/>
      </c>
      <c r="O425" s="82">
        <f t="shared" si="30"/>
        <v>0</v>
      </c>
      <c r="P425" s="82" t="str">
        <f t="shared" si="33"/>
        <v/>
      </c>
      <c r="Q425" s="82" t="str">
        <f t="shared" si="34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1"/>
        <v/>
      </c>
      <c r="N426" s="82" t="str">
        <f t="shared" si="32"/>
        <v/>
      </c>
      <c r="O426" s="82">
        <f t="shared" si="30"/>
        <v>0</v>
      </c>
      <c r="P426" s="82" t="str">
        <f t="shared" si="33"/>
        <v/>
      </c>
      <c r="Q426" s="82" t="str">
        <f t="shared" si="34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1"/>
        <v/>
      </c>
      <c r="N427" s="82" t="str">
        <f t="shared" si="32"/>
        <v/>
      </c>
      <c r="O427" s="82">
        <f t="shared" si="30"/>
        <v>0</v>
      </c>
      <c r="P427" s="82" t="str">
        <f t="shared" si="33"/>
        <v/>
      </c>
      <c r="Q427" s="82" t="str">
        <f t="shared" si="34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1"/>
        <v/>
      </c>
      <c r="N428" s="82" t="str">
        <f t="shared" si="32"/>
        <v/>
      </c>
      <c r="O428" s="82">
        <f t="shared" si="30"/>
        <v>0</v>
      </c>
      <c r="P428" s="82" t="str">
        <f t="shared" si="33"/>
        <v/>
      </c>
      <c r="Q428" s="82" t="str">
        <f t="shared" si="34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1"/>
        <v/>
      </c>
      <c r="N429" s="82" t="str">
        <f t="shared" si="32"/>
        <v/>
      </c>
      <c r="O429" s="82">
        <f t="shared" si="30"/>
        <v>0</v>
      </c>
      <c r="P429" s="82" t="str">
        <f t="shared" si="33"/>
        <v/>
      </c>
      <c r="Q429" s="82" t="str">
        <f t="shared" si="34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1"/>
        <v/>
      </c>
      <c r="N430" s="82" t="str">
        <f t="shared" si="32"/>
        <v/>
      </c>
      <c r="O430" s="82">
        <f t="shared" si="30"/>
        <v>0</v>
      </c>
      <c r="P430" s="82" t="str">
        <f t="shared" si="33"/>
        <v/>
      </c>
      <c r="Q430" s="82" t="str">
        <f t="shared" si="34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1"/>
        <v/>
      </c>
      <c r="N431" s="82" t="str">
        <f t="shared" si="32"/>
        <v/>
      </c>
      <c r="O431" s="82">
        <f t="shared" si="30"/>
        <v>0</v>
      </c>
      <c r="P431" s="82" t="str">
        <f t="shared" si="33"/>
        <v/>
      </c>
      <c r="Q431" s="82" t="str">
        <f t="shared" si="34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1"/>
        <v/>
      </c>
      <c r="N432" s="82" t="str">
        <f t="shared" si="32"/>
        <v/>
      </c>
      <c r="O432" s="82">
        <f t="shared" si="30"/>
        <v>0</v>
      </c>
      <c r="P432" s="82" t="str">
        <f t="shared" si="33"/>
        <v/>
      </c>
      <c r="Q432" s="82" t="str">
        <f t="shared" si="34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1"/>
        <v/>
      </c>
      <c r="N433" s="82" t="str">
        <f t="shared" si="32"/>
        <v/>
      </c>
      <c r="O433" s="82">
        <f t="shared" si="30"/>
        <v>0</v>
      </c>
      <c r="P433" s="82" t="str">
        <f t="shared" si="33"/>
        <v/>
      </c>
      <c r="Q433" s="82" t="str">
        <f t="shared" si="34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1"/>
        <v/>
      </c>
      <c r="N434" s="82" t="str">
        <f t="shared" si="32"/>
        <v/>
      </c>
      <c r="O434" s="82">
        <f t="shared" si="30"/>
        <v>0</v>
      </c>
      <c r="P434" s="82" t="str">
        <f t="shared" si="33"/>
        <v/>
      </c>
      <c r="Q434" s="82" t="str">
        <f t="shared" si="34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1"/>
        <v/>
      </c>
      <c r="N435" s="82" t="str">
        <f t="shared" si="32"/>
        <v/>
      </c>
      <c r="O435" s="82">
        <f t="shared" si="30"/>
        <v>0</v>
      </c>
      <c r="P435" s="82" t="str">
        <f t="shared" si="33"/>
        <v/>
      </c>
      <c r="Q435" s="82" t="str">
        <f t="shared" si="34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1"/>
        <v/>
      </c>
      <c r="N436" s="82" t="str">
        <f t="shared" si="32"/>
        <v/>
      </c>
      <c r="O436" s="82">
        <f t="shared" si="30"/>
        <v>0</v>
      </c>
      <c r="P436" s="82" t="str">
        <f t="shared" si="33"/>
        <v/>
      </c>
      <c r="Q436" s="82" t="str">
        <f t="shared" si="34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1"/>
        <v/>
      </c>
      <c r="N437" s="82" t="str">
        <f t="shared" si="32"/>
        <v/>
      </c>
      <c r="O437" s="82">
        <f t="shared" si="30"/>
        <v>0</v>
      </c>
      <c r="P437" s="82" t="str">
        <f t="shared" si="33"/>
        <v/>
      </c>
      <c r="Q437" s="82" t="str">
        <f t="shared" si="34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1"/>
        <v/>
      </c>
      <c r="N438" s="82" t="str">
        <f t="shared" si="32"/>
        <v/>
      </c>
      <c r="O438" s="82">
        <f t="shared" si="30"/>
        <v>0</v>
      </c>
      <c r="P438" s="82" t="str">
        <f t="shared" si="33"/>
        <v/>
      </c>
      <c r="Q438" s="82" t="str">
        <f t="shared" si="34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1"/>
        <v/>
      </c>
      <c r="N439" s="82" t="str">
        <f t="shared" si="32"/>
        <v/>
      </c>
      <c r="O439" s="82">
        <f t="shared" si="30"/>
        <v>0</v>
      </c>
      <c r="P439" s="82" t="str">
        <f t="shared" si="33"/>
        <v/>
      </c>
      <c r="Q439" s="82" t="str">
        <f t="shared" si="34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1"/>
        <v/>
      </c>
      <c r="N440" s="82" t="str">
        <f t="shared" si="32"/>
        <v/>
      </c>
      <c r="O440" s="82">
        <f t="shared" si="30"/>
        <v>0</v>
      </c>
      <c r="P440" s="82" t="str">
        <f t="shared" si="33"/>
        <v/>
      </c>
      <c r="Q440" s="82" t="str">
        <f t="shared" si="34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1"/>
        <v/>
      </c>
      <c r="N441" s="82" t="str">
        <f t="shared" si="32"/>
        <v/>
      </c>
      <c r="O441" s="82">
        <f t="shared" si="30"/>
        <v>0</v>
      </c>
      <c r="P441" s="82" t="str">
        <f t="shared" si="33"/>
        <v/>
      </c>
      <c r="Q441" s="82" t="str">
        <f t="shared" si="34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1"/>
        <v/>
      </c>
      <c r="N442" s="82" t="str">
        <f t="shared" si="32"/>
        <v/>
      </c>
      <c r="O442" s="82">
        <f t="shared" si="30"/>
        <v>0</v>
      </c>
      <c r="P442" s="82" t="str">
        <f t="shared" si="33"/>
        <v/>
      </c>
      <c r="Q442" s="82" t="str">
        <f t="shared" si="34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1"/>
        <v/>
      </c>
      <c r="N443" s="82" t="str">
        <f t="shared" si="32"/>
        <v/>
      </c>
      <c r="O443" s="82">
        <f t="shared" si="30"/>
        <v>0</v>
      </c>
      <c r="P443" s="82" t="str">
        <f t="shared" si="33"/>
        <v/>
      </c>
      <c r="Q443" s="82" t="str">
        <f t="shared" si="34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1"/>
        <v/>
      </c>
      <c r="N444" s="82" t="str">
        <f t="shared" si="32"/>
        <v/>
      </c>
      <c r="O444" s="82">
        <f t="shared" si="30"/>
        <v>0</v>
      </c>
      <c r="P444" s="82" t="str">
        <f t="shared" si="33"/>
        <v/>
      </c>
      <c r="Q444" s="82" t="str">
        <f t="shared" si="34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1"/>
        <v/>
      </c>
      <c r="N445" s="82" t="str">
        <f t="shared" si="32"/>
        <v/>
      </c>
      <c r="O445" s="82">
        <f t="shared" si="30"/>
        <v>0</v>
      </c>
      <c r="P445" s="82" t="str">
        <f t="shared" si="33"/>
        <v/>
      </c>
      <c r="Q445" s="82" t="str">
        <f t="shared" si="34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1"/>
        <v/>
      </c>
      <c r="N446" s="82" t="str">
        <f t="shared" si="32"/>
        <v/>
      </c>
      <c r="O446" s="82">
        <f t="shared" si="30"/>
        <v>0</v>
      </c>
      <c r="P446" s="82" t="str">
        <f t="shared" si="33"/>
        <v/>
      </c>
      <c r="Q446" s="82" t="str">
        <f t="shared" si="34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1"/>
        <v/>
      </c>
      <c r="N447" s="82" t="str">
        <f t="shared" si="32"/>
        <v/>
      </c>
      <c r="O447" s="82">
        <f t="shared" si="30"/>
        <v>0</v>
      </c>
      <c r="P447" s="82" t="str">
        <f t="shared" si="33"/>
        <v/>
      </c>
      <c r="Q447" s="82" t="str">
        <f t="shared" si="34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1"/>
        <v/>
      </c>
      <c r="N448" s="82" t="str">
        <f t="shared" si="32"/>
        <v/>
      </c>
      <c r="O448" s="82">
        <f t="shared" si="30"/>
        <v>0</v>
      </c>
      <c r="P448" s="82" t="str">
        <f t="shared" si="33"/>
        <v/>
      </c>
      <c r="Q448" s="82" t="str">
        <f t="shared" si="34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1"/>
        <v/>
      </c>
      <c r="N449" s="82" t="str">
        <f t="shared" si="32"/>
        <v/>
      </c>
      <c r="O449" s="82">
        <f t="shared" si="30"/>
        <v>0</v>
      </c>
      <c r="P449" s="82" t="str">
        <f t="shared" si="33"/>
        <v/>
      </c>
      <c r="Q449" s="82" t="str">
        <f t="shared" si="34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1"/>
        <v/>
      </c>
      <c r="N450" s="82" t="str">
        <f t="shared" si="32"/>
        <v/>
      </c>
      <c r="O450" s="82">
        <f t="shared" si="30"/>
        <v>0</v>
      </c>
      <c r="P450" s="82" t="str">
        <f t="shared" si="33"/>
        <v/>
      </c>
      <c r="Q450" s="82" t="str">
        <f t="shared" si="34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1"/>
        <v/>
      </c>
      <c r="N451" s="82" t="str">
        <f t="shared" si="32"/>
        <v/>
      </c>
      <c r="O451" s="82">
        <f t="shared" si="30"/>
        <v>0</v>
      </c>
      <c r="P451" s="82" t="str">
        <f t="shared" si="33"/>
        <v/>
      </c>
      <c r="Q451" s="82" t="str">
        <f t="shared" si="34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1"/>
        <v/>
      </c>
      <c r="N452" s="82" t="str">
        <f t="shared" si="32"/>
        <v/>
      </c>
      <c r="O452" s="82">
        <f t="shared" si="30"/>
        <v>0</v>
      </c>
      <c r="P452" s="82" t="str">
        <f t="shared" si="33"/>
        <v/>
      </c>
      <c r="Q452" s="82" t="str">
        <f t="shared" si="34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1"/>
        <v/>
      </c>
      <c r="N453" s="82" t="str">
        <f t="shared" si="32"/>
        <v/>
      </c>
      <c r="O453" s="82">
        <f t="shared" si="30"/>
        <v>0</v>
      </c>
      <c r="P453" s="82" t="str">
        <f t="shared" si="33"/>
        <v/>
      </c>
      <c r="Q453" s="82" t="str">
        <f t="shared" si="34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1"/>
        <v/>
      </c>
      <c r="N454" s="82" t="str">
        <f t="shared" si="32"/>
        <v/>
      </c>
      <c r="O454" s="82">
        <f t="shared" si="30"/>
        <v>0</v>
      </c>
      <c r="P454" s="82" t="str">
        <f t="shared" si="33"/>
        <v/>
      </c>
      <c r="Q454" s="82" t="str">
        <f t="shared" si="34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1"/>
        <v/>
      </c>
      <c r="N455" s="82" t="str">
        <f t="shared" si="32"/>
        <v/>
      </c>
      <c r="O455" s="82">
        <f t="shared" si="30"/>
        <v>0</v>
      </c>
      <c r="P455" s="82" t="str">
        <f t="shared" si="33"/>
        <v/>
      </c>
      <c r="Q455" s="82" t="str">
        <f t="shared" si="34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1"/>
        <v/>
      </c>
      <c r="N456" s="82" t="str">
        <f t="shared" si="32"/>
        <v/>
      </c>
      <c r="O456" s="82">
        <f t="shared" si="30"/>
        <v>0</v>
      </c>
      <c r="P456" s="82" t="str">
        <f t="shared" si="33"/>
        <v/>
      </c>
      <c r="Q456" s="82" t="str">
        <f t="shared" si="34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1"/>
        <v/>
      </c>
      <c r="N457" s="82" t="str">
        <f t="shared" si="32"/>
        <v/>
      </c>
      <c r="O457" s="82">
        <f t="shared" si="30"/>
        <v>0</v>
      </c>
      <c r="P457" s="82" t="str">
        <f t="shared" si="33"/>
        <v/>
      </c>
      <c r="Q457" s="82" t="str">
        <f t="shared" si="34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1"/>
        <v/>
      </c>
      <c r="N458" s="82" t="str">
        <f t="shared" si="32"/>
        <v/>
      </c>
      <c r="O458" s="82">
        <f t="shared" si="30"/>
        <v>0</v>
      </c>
      <c r="P458" s="82" t="str">
        <f t="shared" si="33"/>
        <v/>
      </c>
      <c r="Q458" s="82" t="str">
        <f t="shared" si="34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1"/>
        <v/>
      </c>
      <c r="N459" s="82" t="str">
        <f t="shared" si="32"/>
        <v/>
      </c>
      <c r="O459" s="82">
        <f t="shared" si="30"/>
        <v>0</v>
      </c>
      <c r="P459" s="82" t="str">
        <f t="shared" si="33"/>
        <v/>
      </c>
      <c r="Q459" s="82" t="str">
        <f t="shared" si="34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1"/>
        <v/>
      </c>
      <c r="N460" s="82" t="str">
        <f t="shared" si="32"/>
        <v/>
      </c>
      <c r="O460" s="82">
        <f t="shared" si="30"/>
        <v>0</v>
      </c>
      <c r="P460" s="82" t="str">
        <f t="shared" si="33"/>
        <v/>
      </c>
      <c r="Q460" s="82" t="str">
        <f t="shared" si="34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1"/>
        <v/>
      </c>
      <c r="N461" s="82" t="str">
        <f t="shared" si="32"/>
        <v/>
      </c>
      <c r="O461" s="82">
        <f t="shared" si="30"/>
        <v>0</v>
      </c>
      <c r="P461" s="82" t="str">
        <f t="shared" si="33"/>
        <v/>
      </c>
      <c r="Q461" s="82" t="str">
        <f t="shared" si="34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1"/>
        <v/>
      </c>
      <c r="N462" s="82" t="str">
        <f t="shared" si="32"/>
        <v/>
      </c>
      <c r="O462" s="82">
        <f t="shared" si="30"/>
        <v>0</v>
      </c>
      <c r="P462" s="82" t="str">
        <f t="shared" si="33"/>
        <v/>
      </c>
      <c r="Q462" s="82" t="str">
        <f t="shared" si="34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1"/>
        <v/>
      </c>
      <c r="N463" s="82" t="str">
        <f t="shared" si="32"/>
        <v/>
      </c>
      <c r="O463" s="82">
        <f t="shared" ref="O463:O514" si="35">IF($G463=0%,F463,"")</f>
        <v>0</v>
      </c>
      <c r="P463" s="82" t="str">
        <f t="shared" si="33"/>
        <v/>
      </c>
      <c r="Q463" s="82" t="str">
        <f t="shared" si="34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6">IF(F464&amp;H464&amp;I464&amp;J464&amp;K464="","",F464+H464+I464-J464-K464)</f>
        <v/>
      </c>
      <c r="N464" s="82" t="str">
        <f t="shared" ref="N464:N514" si="37">IF($G464="E",F464,"")</f>
        <v/>
      </c>
      <c r="O464" s="82">
        <f t="shared" si="35"/>
        <v>0</v>
      </c>
      <c r="P464" s="82" t="str">
        <f t="shared" ref="P464:P514" si="38">IF(OR($G464=8%,$G464=11%),$H464/$G464,"")</f>
        <v/>
      </c>
      <c r="Q464" s="82" t="str">
        <f t="shared" si="34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6"/>
        <v/>
      </c>
      <c r="N465" s="82" t="str">
        <f t="shared" si="37"/>
        <v/>
      </c>
      <c r="O465" s="82">
        <f t="shared" si="35"/>
        <v>0</v>
      </c>
      <c r="P465" s="82" t="str">
        <f t="shared" si="38"/>
        <v/>
      </c>
      <c r="Q465" s="82" t="str">
        <f t="shared" ref="Q465:Q514" si="39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6"/>
        <v/>
      </c>
      <c r="N466" s="82" t="str">
        <f t="shared" si="37"/>
        <v/>
      </c>
      <c r="O466" s="82">
        <f t="shared" si="35"/>
        <v>0</v>
      </c>
      <c r="P466" s="82" t="str">
        <f t="shared" si="38"/>
        <v/>
      </c>
      <c r="Q466" s="82" t="str">
        <f t="shared" si="39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6"/>
        <v/>
      </c>
      <c r="N467" s="82" t="str">
        <f t="shared" si="37"/>
        <v/>
      </c>
      <c r="O467" s="82">
        <f t="shared" si="35"/>
        <v>0</v>
      </c>
      <c r="P467" s="82" t="str">
        <f t="shared" si="38"/>
        <v/>
      </c>
      <c r="Q467" s="82" t="str">
        <f t="shared" si="39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6"/>
        <v/>
      </c>
      <c r="N468" s="82" t="str">
        <f t="shared" si="37"/>
        <v/>
      </c>
      <c r="O468" s="82">
        <f t="shared" si="35"/>
        <v>0</v>
      </c>
      <c r="P468" s="82" t="str">
        <f t="shared" si="38"/>
        <v/>
      </c>
      <c r="Q468" s="82" t="str">
        <f t="shared" si="39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6"/>
        <v/>
      </c>
      <c r="N469" s="82" t="str">
        <f t="shared" si="37"/>
        <v/>
      </c>
      <c r="O469" s="82">
        <f t="shared" si="35"/>
        <v>0</v>
      </c>
      <c r="P469" s="82" t="str">
        <f t="shared" si="38"/>
        <v/>
      </c>
      <c r="Q469" s="82" t="str">
        <f t="shared" si="39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6"/>
        <v/>
      </c>
      <c r="N470" s="82" t="str">
        <f t="shared" si="37"/>
        <v/>
      </c>
      <c r="O470" s="82">
        <f t="shared" si="35"/>
        <v>0</v>
      </c>
      <c r="P470" s="82" t="str">
        <f t="shared" si="38"/>
        <v/>
      </c>
      <c r="Q470" s="82" t="str">
        <f t="shared" si="39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6"/>
        <v/>
      </c>
      <c r="N471" s="82" t="str">
        <f t="shared" si="37"/>
        <v/>
      </c>
      <c r="O471" s="82">
        <f t="shared" si="35"/>
        <v>0</v>
      </c>
      <c r="P471" s="82" t="str">
        <f t="shared" si="38"/>
        <v/>
      </c>
      <c r="Q471" s="82" t="str">
        <f t="shared" si="39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6"/>
        <v/>
      </c>
      <c r="N472" s="82" t="str">
        <f t="shared" si="37"/>
        <v/>
      </c>
      <c r="O472" s="82">
        <f t="shared" si="35"/>
        <v>0</v>
      </c>
      <c r="P472" s="82" t="str">
        <f t="shared" si="38"/>
        <v/>
      </c>
      <c r="Q472" s="82" t="str">
        <f t="shared" si="39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6"/>
        <v/>
      </c>
      <c r="N473" s="82" t="str">
        <f t="shared" si="37"/>
        <v/>
      </c>
      <c r="O473" s="82">
        <f t="shared" si="35"/>
        <v>0</v>
      </c>
      <c r="P473" s="82" t="str">
        <f t="shared" si="38"/>
        <v/>
      </c>
      <c r="Q473" s="82" t="str">
        <f t="shared" si="39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6"/>
        <v/>
      </c>
      <c r="N474" s="82" t="str">
        <f t="shared" si="37"/>
        <v/>
      </c>
      <c r="O474" s="82">
        <f t="shared" si="35"/>
        <v>0</v>
      </c>
      <c r="P474" s="82" t="str">
        <f t="shared" si="38"/>
        <v/>
      </c>
      <c r="Q474" s="82" t="str">
        <f t="shared" si="39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6"/>
        <v/>
      </c>
      <c r="N475" s="82" t="str">
        <f t="shared" si="37"/>
        <v/>
      </c>
      <c r="O475" s="82">
        <f t="shared" si="35"/>
        <v>0</v>
      </c>
      <c r="P475" s="82" t="str">
        <f t="shared" si="38"/>
        <v/>
      </c>
      <c r="Q475" s="82" t="str">
        <f t="shared" si="39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6"/>
        <v/>
      </c>
      <c r="N476" s="82" t="str">
        <f t="shared" si="37"/>
        <v/>
      </c>
      <c r="O476" s="82">
        <f t="shared" si="35"/>
        <v>0</v>
      </c>
      <c r="P476" s="82" t="str">
        <f t="shared" si="38"/>
        <v/>
      </c>
      <c r="Q476" s="82" t="str">
        <f t="shared" si="39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6"/>
        <v/>
      </c>
      <c r="N477" s="82" t="str">
        <f t="shared" si="37"/>
        <v/>
      </c>
      <c r="O477" s="82">
        <f t="shared" si="35"/>
        <v>0</v>
      </c>
      <c r="P477" s="82" t="str">
        <f t="shared" si="38"/>
        <v/>
      </c>
      <c r="Q477" s="82" t="str">
        <f t="shared" si="39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6"/>
        <v/>
      </c>
      <c r="N478" s="82" t="str">
        <f t="shared" si="37"/>
        <v/>
      </c>
      <c r="O478" s="82">
        <f t="shared" si="35"/>
        <v>0</v>
      </c>
      <c r="P478" s="82" t="str">
        <f t="shared" si="38"/>
        <v/>
      </c>
      <c r="Q478" s="82" t="str">
        <f t="shared" si="39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6"/>
        <v/>
      </c>
      <c r="N479" s="82" t="str">
        <f t="shared" si="37"/>
        <v/>
      </c>
      <c r="O479" s="82">
        <f t="shared" si="35"/>
        <v>0</v>
      </c>
      <c r="P479" s="82" t="str">
        <f t="shared" si="38"/>
        <v/>
      </c>
      <c r="Q479" s="82" t="str">
        <f t="shared" si="39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6"/>
        <v/>
      </c>
      <c r="N480" s="82" t="str">
        <f t="shared" si="37"/>
        <v/>
      </c>
      <c r="O480" s="82">
        <f t="shared" si="35"/>
        <v>0</v>
      </c>
      <c r="P480" s="82" t="str">
        <f t="shared" si="38"/>
        <v/>
      </c>
      <c r="Q480" s="82" t="str">
        <f t="shared" si="39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6"/>
        <v/>
      </c>
      <c r="N481" s="82" t="str">
        <f t="shared" si="37"/>
        <v/>
      </c>
      <c r="O481" s="82">
        <f t="shared" si="35"/>
        <v>0</v>
      </c>
      <c r="P481" s="82" t="str">
        <f t="shared" si="38"/>
        <v/>
      </c>
      <c r="Q481" s="82" t="str">
        <f t="shared" si="39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6"/>
        <v/>
      </c>
      <c r="N482" s="82" t="str">
        <f t="shared" si="37"/>
        <v/>
      </c>
      <c r="O482" s="82">
        <f t="shared" si="35"/>
        <v>0</v>
      </c>
      <c r="P482" s="82" t="str">
        <f t="shared" si="38"/>
        <v/>
      </c>
      <c r="Q482" s="82" t="str">
        <f t="shared" si="39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6"/>
        <v/>
      </c>
      <c r="N483" s="82" t="str">
        <f t="shared" si="37"/>
        <v/>
      </c>
      <c r="O483" s="82">
        <f t="shared" si="35"/>
        <v>0</v>
      </c>
      <c r="P483" s="82" t="str">
        <f t="shared" si="38"/>
        <v/>
      </c>
      <c r="Q483" s="82" t="str">
        <f t="shared" si="39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6"/>
        <v/>
      </c>
      <c r="N484" s="82" t="str">
        <f t="shared" si="37"/>
        <v/>
      </c>
      <c r="O484" s="82">
        <f t="shared" si="35"/>
        <v>0</v>
      </c>
      <c r="P484" s="82" t="str">
        <f t="shared" si="38"/>
        <v/>
      </c>
      <c r="Q484" s="82" t="str">
        <f t="shared" si="39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6"/>
        <v/>
      </c>
      <c r="N485" s="82" t="str">
        <f t="shared" si="37"/>
        <v/>
      </c>
      <c r="O485" s="82">
        <f t="shared" si="35"/>
        <v>0</v>
      </c>
      <c r="P485" s="82" t="str">
        <f t="shared" si="38"/>
        <v/>
      </c>
      <c r="Q485" s="82" t="str">
        <f t="shared" si="39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6"/>
        <v/>
      </c>
      <c r="N486" s="82" t="str">
        <f t="shared" si="37"/>
        <v/>
      </c>
      <c r="O486" s="82">
        <f t="shared" si="35"/>
        <v>0</v>
      </c>
      <c r="P486" s="82" t="str">
        <f t="shared" si="38"/>
        <v/>
      </c>
      <c r="Q486" s="82" t="str">
        <f t="shared" si="39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6"/>
        <v/>
      </c>
      <c r="N487" s="82" t="str">
        <f t="shared" si="37"/>
        <v/>
      </c>
      <c r="O487" s="82">
        <f t="shared" si="35"/>
        <v>0</v>
      </c>
      <c r="P487" s="82" t="str">
        <f t="shared" si="38"/>
        <v/>
      </c>
      <c r="Q487" s="82" t="str">
        <f t="shared" si="39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6"/>
        <v/>
      </c>
      <c r="N488" s="82" t="str">
        <f t="shared" si="37"/>
        <v/>
      </c>
      <c r="O488" s="82">
        <f t="shared" si="35"/>
        <v>0</v>
      </c>
      <c r="P488" s="82" t="str">
        <f t="shared" si="38"/>
        <v/>
      </c>
      <c r="Q488" s="82" t="str">
        <f t="shared" si="39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6"/>
        <v/>
      </c>
      <c r="N489" s="82" t="str">
        <f t="shared" si="37"/>
        <v/>
      </c>
      <c r="O489" s="82">
        <f t="shared" si="35"/>
        <v>0</v>
      </c>
      <c r="P489" s="82" t="str">
        <f t="shared" si="38"/>
        <v/>
      </c>
      <c r="Q489" s="82" t="str">
        <f t="shared" si="39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6"/>
        <v/>
      </c>
      <c r="N490" s="82" t="str">
        <f t="shared" si="37"/>
        <v/>
      </c>
      <c r="O490" s="82">
        <f t="shared" si="35"/>
        <v>0</v>
      </c>
      <c r="P490" s="82" t="str">
        <f t="shared" si="38"/>
        <v/>
      </c>
      <c r="Q490" s="82" t="str">
        <f t="shared" si="39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6"/>
        <v/>
      </c>
      <c r="N491" s="82" t="str">
        <f t="shared" si="37"/>
        <v/>
      </c>
      <c r="O491" s="82">
        <f t="shared" si="35"/>
        <v>0</v>
      </c>
      <c r="P491" s="82" t="str">
        <f t="shared" si="38"/>
        <v/>
      </c>
      <c r="Q491" s="82" t="str">
        <f t="shared" si="39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6"/>
        <v/>
      </c>
      <c r="N492" s="82" t="str">
        <f t="shared" si="37"/>
        <v/>
      </c>
      <c r="O492" s="82">
        <f t="shared" si="35"/>
        <v>0</v>
      </c>
      <c r="P492" s="82" t="str">
        <f t="shared" si="38"/>
        <v/>
      </c>
      <c r="Q492" s="82" t="str">
        <f t="shared" si="39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6"/>
        <v/>
      </c>
      <c r="N493" s="82" t="str">
        <f t="shared" si="37"/>
        <v/>
      </c>
      <c r="O493" s="82">
        <f t="shared" si="35"/>
        <v>0</v>
      </c>
      <c r="P493" s="82" t="str">
        <f t="shared" si="38"/>
        <v/>
      </c>
      <c r="Q493" s="82" t="str">
        <f t="shared" si="39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6"/>
        <v/>
      </c>
      <c r="N494" s="82" t="str">
        <f t="shared" si="37"/>
        <v/>
      </c>
      <c r="O494" s="82">
        <f t="shared" si="35"/>
        <v>0</v>
      </c>
      <c r="P494" s="82" t="str">
        <f t="shared" si="38"/>
        <v/>
      </c>
      <c r="Q494" s="82" t="str">
        <f t="shared" si="39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6"/>
        <v/>
      </c>
      <c r="N495" s="82" t="str">
        <f t="shared" si="37"/>
        <v/>
      </c>
      <c r="O495" s="82">
        <f t="shared" si="35"/>
        <v>0</v>
      </c>
      <c r="P495" s="82" t="str">
        <f t="shared" si="38"/>
        <v/>
      </c>
      <c r="Q495" s="82" t="str">
        <f t="shared" si="39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6"/>
        <v/>
      </c>
      <c r="N496" s="82" t="str">
        <f t="shared" si="37"/>
        <v/>
      </c>
      <c r="O496" s="82">
        <f t="shared" si="35"/>
        <v>0</v>
      </c>
      <c r="P496" s="82" t="str">
        <f t="shared" si="38"/>
        <v/>
      </c>
      <c r="Q496" s="82" t="str">
        <f t="shared" si="39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6"/>
        <v/>
      </c>
      <c r="N497" s="82" t="str">
        <f t="shared" si="37"/>
        <v/>
      </c>
      <c r="O497" s="82">
        <f t="shared" si="35"/>
        <v>0</v>
      </c>
      <c r="P497" s="82" t="str">
        <f t="shared" si="38"/>
        <v/>
      </c>
      <c r="Q497" s="82" t="str">
        <f t="shared" si="39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6"/>
        <v/>
      </c>
      <c r="N498" s="82" t="str">
        <f t="shared" si="37"/>
        <v/>
      </c>
      <c r="O498" s="82">
        <f t="shared" si="35"/>
        <v>0</v>
      </c>
      <c r="P498" s="82" t="str">
        <f t="shared" si="38"/>
        <v/>
      </c>
      <c r="Q498" s="82" t="str">
        <f t="shared" si="39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6"/>
        <v/>
      </c>
      <c r="N499" s="82" t="str">
        <f t="shared" si="37"/>
        <v/>
      </c>
      <c r="O499" s="82">
        <f t="shared" si="35"/>
        <v>0</v>
      </c>
      <c r="P499" s="82" t="str">
        <f t="shared" si="38"/>
        <v/>
      </c>
      <c r="Q499" s="82" t="str">
        <f t="shared" si="39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6"/>
        <v/>
      </c>
      <c r="N500" s="82" t="str">
        <f t="shared" si="37"/>
        <v/>
      </c>
      <c r="O500" s="82">
        <f t="shared" si="35"/>
        <v>0</v>
      </c>
      <c r="P500" s="82" t="str">
        <f t="shared" si="38"/>
        <v/>
      </c>
      <c r="Q500" s="82" t="str">
        <f t="shared" si="39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6"/>
        <v/>
      </c>
      <c r="N501" s="82" t="str">
        <f t="shared" si="37"/>
        <v/>
      </c>
      <c r="O501" s="82">
        <f t="shared" si="35"/>
        <v>0</v>
      </c>
      <c r="P501" s="82" t="str">
        <f t="shared" si="38"/>
        <v/>
      </c>
      <c r="Q501" s="82" t="str">
        <f t="shared" si="39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6"/>
        <v/>
      </c>
      <c r="N502" s="82" t="str">
        <f t="shared" si="37"/>
        <v/>
      </c>
      <c r="O502" s="82">
        <f t="shared" si="35"/>
        <v>0</v>
      </c>
      <c r="P502" s="82" t="str">
        <f t="shared" si="38"/>
        <v/>
      </c>
      <c r="Q502" s="82" t="str">
        <f t="shared" si="39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6"/>
        <v/>
      </c>
      <c r="N503" s="82" t="str">
        <f t="shared" si="37"/>
        <v/>
      </c>
      <c r="O503" s="82">
        <f t="shared" si="35"/>
        <v>0</v>
      </c>
      <c r="P503" s="82" t="str">
        <f t="shared" si="38"/>
        <v/>
      </c>
      <c r="Q503" s="82" t="str">
        <f t="shared" si="39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6"/>
        <v/>
      </c>
      <c r="N504" s="82" t="str">
        <f t="shared" si="37"/>
        <v/>
      </c>
      <c r="O504" s="82">
        <f t="shared" si="35"/>
        <v>0</v>
      </c>
      <c r="P504" s="82" t="str">
        <f t="shared" si="38"/>
        <v/>
      </c>
      <c r="Q504" s="82" t="str">
        <f t="shared" si="39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6"/>
        <v/>
      </c>
      <c r="N505" s="82" t="str">
        <f t="shared" si="37"/>
        <v/>
      </c>
      <c r="O505" s="82">
        <f t="shared" si="35"/>
        <v>0</v>
      </c>
      <c r="P505" s="82" t="str">
        <f t="shared" si="38"/>
        <v/>
      </c>
      <c r="Q505" s="82" t="str">
        <f t="shared" si="39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6"/>
        <v/>
      </c>
      <c r="N506" s="82" t="str">
        <f t="shared" si="37"/>
        <v/>
      </c>
      <c r="O506" s="82">
        <f t="shared" si="35"/>
        <v>0</v>
      </c>
      <c r="P506" s="82" t="str">
        <f t="shared" si="38"/>
        <v/>
      </c>
      <c r="Q506" s="82" t="str">
        <f t="shared" si="39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6"/>
        <v/>
      </c>
      <c r="N507" s="82" t="str">
        <f t="shared" si="37"/>
        <v/>
      </c>
      <c r="O507" s="82">
        <f t="shared" si="35"/>
        <v>0</v>
      </c>
      <c r="P507" s="82" t="str">
        <f t="shared" si="38"/>
        <v/>
      </c>
      <c r="Q507" s="82" t="str">
        <f t="shared" si="39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6"/>
        <v/>
      </c>
      <c r="N508" s="82" t="str">
        <f t="shared" si="37"/>
        <v/>
      </c>
      <c r="O508" s="82">
        <f t="shared" si="35"/>
        <v>0</v>
      </c>
      <c r="P508" s="82" t="str">
        <f t="shared" si="38"/>
        <v/>
      </c>
      <c r="Q508" s="82" t="str">
        <f t="shared" si="39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6"/>
        <v/>
      </c>
      <c r="N509" s="82" t="str">
        <f t="shared" si="37"/>
        <v/>
      </c>
      <c r="O509" s="82">
        <f t="shared" si="35"/>
        <v>0</v>
      </c>
      <c r="P509" s="82" t="str">
        <f t="shared" si="38"/>
        <v/>
      </c>
      <c r="Q509" s="82" t="str">
        <f t="shared" si="39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6"/>
        <v/>
      </c>
      <c r="N510" s="82" t="str">
        <f t="shared" si="37"/>
        <v/>
      </c>
      <c r="O510" s="82">
        <f t="shared" si="35"/>
        <v>0</v>
      </c>
      <c r="P510" s="82" t="str">
        <f t="shared" si="38"/>
        <v/>
      </c>
      <c r="Q510" s="82" t="str">
        <f t="shared" si="39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6"/>
        <v/>
      </c>
      <c r="N511" s="82" t="str">
        <f t="shared" si="37"/>
        <v/>
      </c>
      <c r="O511" s="82">
        <f t="shared" si="35"/>
        <v>0</v>
      </c>
      <c r="P511" s="82" t="str">
        <f t="shared" si="38"/>
        <v/>
      </c>
      <c r="Q511" s="82" t="str">
        <f t="shared" si="39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6"/>
        <v/>
      </c>
      <c r="N512" s="82" t="str">
        <f t="shared" si="37"/>
        <v/>
      </c>
      <c r="O512" s="82">
        <f t="shared" si="35"/>
        <v>0</v>
      </c>
      <c r="P512" s="82" t="str">
        <f t="shared" si="38"/>
        <v/>
      </c>
      <c r="Q512" s="82" t="str">
        <f t="shared" si="39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6"/>
        <v/>
      </c>
      <c r="N513" s="82" t="str">
        <f t="shared" si="37"/>
        <v/>
      </c>
      <c r="O513" s="82">
        <f t="shared" si="35"/>
        <v>0</v>
      </c>
      <c r="P513" s="82" t="str">
        <f t="shared" si="38"/>
        <v/>
      </c>
      <c r="Q513" s="82" t="str">
        <f t="shared" si="39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6"/>
        <v/>
      </c>
      <c r="N514" s="82" t="str">
        <f t="shared" si="37"/>
        <v/>
      </c>
      <c r="O514" s="82">
        <f t="shared" si="35"/>
        <v>0</v>
      </c>
      <c r="P514" s="82" t="str">
        <f t="shared" si="38"/>
        <v/>
      </c>
      <c r="Q514" s="82" t="str">
        <f t="shared" si="39"/>
        <v/>
      </c>
    </row>
  </sheetData>
  <sheetProtection algorithmName="SHA-512" hashValue="2JIexEeQPEHeWvWVitoo94RCmU8kSZbIz3qku9uZ9juanmQh4i0WXpe8ZJ+sltZvD/Qwrfl+0aY44GSY84u7wQ==" saltValue="Q7MbdAr4QhzBcS3EPnEc7g==" spinCount="100000" sheet="1" formatColumns="0" formatRows="0" autoFilter="0"/>
  <autoFilter ref="K14:L14" xr:uid="{00000000-0009-0000-0000-00001C000000}"/>
  <mergeCells count="19">
    <mergeCell ref="A15:A16"/>
    <mergeCell ref="A1:A4"/>
    <mergeCell ref="A5:A6"/>
    <mergeCell ref="K6:K7"/>
    <mergeCell ref="I6:I7"/>
    <mergeCell ref="J1:L1"/>
    <mergeCell ref="J4:L4"/>
    <mergeCell ref="F6:F7"/>
    <mergeCell ref="H6:H7"/>
    <mergeCell ref="E6:E7"/>
    <mergeCell ref="G6:G7"/>
    <mergeCell ref="L6:L7"/>
    <mergeCell ref="J6:J7"/>
    <mergeCell ref="N6:N7"/>
    <mergeCell ref="O6:O7"/>
    <mergeCell ref="P6:P7"/>
    <mergeCell ref="Q6:Q7"/>
    <mergeCell ref="C6:C7"/>
    <mergeCell ref="D6:D7"/>
  </mergeCells>
  <phoneticPr fontId="0" type="noConversion"/>
  <dataValidations count="1">
    <dataValidation type="list" allowBlank="1" showInputMessage="1" showErrorMessage="1" sqref="G15:G514" xr:uid="{B7B47A36-D4D6-4575-AB83-BDE02119DFB9}">
      <formula1>"E, 0%, 8%, 16%"</formula1>
    </dataValidation>
  </dataValidations>
  <hyperlinks>
    <hyperlink ref="A15:A16" location="CONTACTO!A1" display="Contacto" xr:uid="{D5840CF3-BF67-45B5-8BF8-7053ADF47276}"/>
    <hyperlink ref="A5:A6" location="MENU!A1" display="M e n ú" xr:uid="{27FFA637-DD58-47A6-A1C2-218B262B9BF1}"/>
    <hyperlink ref="A8" location="'INGRESOS Y EGRESOS'!A1" display="Ingresos y Egresos" xr:uid="{C9EE42F3-9670-49FB-A840-0FD7376A262D}"/>
    <hyperlink ref="A7" location="DATOS!A1" display="Datos de la Empresa" xr:uid="{A88222DA-D627-48D1-81C9-A8649D59BF05}"/>
    <hyperlink ref="A10" location="TARIFAS!A1" display="Tablas y Tarifas de ISR" xr:uid="{05CAD0EE-015D-44F9-9D05-73E3DF370AC5}"/>
    <hyperlink ref="A9" location="IMPUESTOS!A1" display="Impuestos" xr:uid="{E7CC6E56-36BB-463B-8B7B-DEFFFDD04AFE}"/>
    <hyperlink ref="A1:A4" location="MENU!A1" display="PROGRAMA REGIMEN SIMPLIFICADO DE CONFIANZA" xr:uid="{F8E4D294-9E57-4699-92A4-2875031CDA83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11" customWidth="1"/>
    <col min="4" max="4" width="8.7109375" style="11" customWidth="1"/>
    <col min="5" max="5" width="40.7109375" style="11" customWidth="1"/>
    <col min="6" max="6" width="12.28515625" style="11" customWidth="1"/>
    <col min="7" max="7" width="4.7109375" style="11" customWidth="1"/>
    <col min="8" max="12" width="12.28515625" style="11" customWidth="1"/>
    <col min="13" max="13" width="0.85546875" style="11" customWidth="1"/>
    <col min="14" max="17" width="11.7109375" style="11" customWidth="1"/>
    <col min="18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03"/>
      <c r="F1" s="29"/>
      <c r="G1" s="17"/>
      <c r="H1" s="17"/>
      <c r="I1" s="17"/>
      <c r="J1" s="161" t="s">
        <v>95</v>
      </c>
      <c r="K1" s="161"/>
      <c r="L1" s="161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03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</row>
    <row r="3" spans="1:17" ht="17.45" customHeight="1" x14ac:dyDescent="0.2">
      <c r="A3" s="118"/>
      <c r="C3" s="104"/>
      <c r="D3" s="103"/>
      <c r="E3" s="103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</row>
    <row r="4" spans="1:17" ht="17.45" customHeight="1" x14ac:dyDescent="0.3">
      <c r="A4" s="119"/>
      <c r="C4" s="46" t="s">
        <v>87</v>
      </c>
      <c r="D4" s="103"/>
      <c r="E4" s="103"/>
      <c r="F4" s="17"/>
      <c r="G4" s="17"/>
      <c r="H4" s="17"/>
      <c r="I4" s="17"/>
      <c r="J4" s="162" t="str">
        <f>"MAYO "&amp;DATOS!$E$10</f>
        <v>MAYO 2023</v>
      </c>
      <c r="K4" s="162"/>
      <c r="L4" s="162"/>
      <c r="M4" s="35"/>
      <c r="N4" s="34"/>
      <c r="O4" s="34"/>
      <c r="P4" s="34"/>
      <c r="Q4" s="34"/>
    </row>
    <row r="5" spans="1:17" ht="17.45" customHeight="1" x14ac:dyDescent="0.4">
      <c r="A5" s="120" t="s">
        <v>1</v>
      </c>
      <c r="C5" s="1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</row>
    <row r="6" spans="1:17" ht="17.45" customHeight="1" x14ac:dyDescent="0.2">
      <c r="A6" s="120"/>
      <c r="C6" s="143" t="s">
        <v>69</v>
      </c>
      <c r="D6" s="143" t="s">
        <v>70</v>
      </c>
      <c r="E6" s="143" t="s">
        <v>71</v>
      </c>
      <c r="F6" s="158" t="s">
        <v>72</v>
      </c>
      <c r="G6" s="143" t="s">
        <v>73</v>
      </c>
      <c r="H6" s="143" t="s">
        <v>52</v>
      </c>
      <c r="I6" s="143" t="s">
        <v>74</v>
      </c>
      <c r="J6" s="158" t="s">
        <v>75</v>
      </c>
      <c r="K6" s="158" t="s">
        <v>76</v>
      </c>
      <c r="L6" s="143" t="s">
        <v>77</v>
      </c>
      <c r="M6" s="17"/>
      <c r="N6" s="158" t="s">
        <v>78</v>
      </c>
      <c r="O6" s="158" t="s">
        <v>79</v>
      </c>
      <c r="P6" s="158" t="s">
        <v>80</v>
      </c>
      <c r="Q6" s="158" t="s">
        <v>81</v>
      </c>
    </row>
    <row r="7" spans="1:17" ht="17.45" customHeight="1" x14ac:dyDescent="0.2">
      <c r="A7" s="53" t="s">
        <v>5</v>
      </c>
      <c r="C7" s="143"/>
      <c r="D7" s="143"/>
      <c r="E7" s="143"/>
      <c r="F7" s="158"/>
      <c r="G7" s="143"/>
      <c r="H7" s="143"/>
      <c r="I7" s="160"/>
      <c r="J7" s="158"/>
      <c r="K7" s="158"/>
      <c r="L7" s="143"/>
      <c r="M7" s="17"/>
      <c r="N7" s="159"/>
      <c r="O7" s="159"/>
      <c r="P7" s="159"/>
      <c r="Q7" s="159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22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166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M9" s="17"/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M10" s="17"/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'EG-ABR'!F11+'EG-MAY'!F9</f>
        <v>0</v>
      </c>
      <c r="G11" s="69"/>
      <c r="H11" s="69">
        <f>'EG-ABR'!H11+'EG-MAY'!H9</f>
        <v>0</v>
      </c>
      <c r="I11" s="69">
        <f>'EG-ABR'!I11+'EG-MAY'!I9</f>
        <v>0</v>
      </c>
      <c r="J11" s="69">
        <f>'EG-ABR'!J11+'EG-MAY'!J9</f>
        <v>0</v>
      </c>
      <c r="K11" s="69">
        <f>'EG-ABR'!K11+'EG-MAY'!K9</f>
        <v>0</v>
      </c>
      <c r="L11" s="69">
        <f>F11+H11+I11-J11-K11</f>
        <v>0</v>
      </c>
      <c r="M11" s="17"/>
      <c r="N11" s="69">
        <f>'EG-ABR'!N11+'EG-MAY'!N9</f>
        <v>0</v>
      </c>
      <c r="O11" s="69">
        <f>'EG-ABR'!O11+'EG-MAY'!O9</f>
        <v>0</v>
      </c>
      <c r="P11" s="69">
        <f>'EG-ABR'!P11+'EG-MAY'!P9</f>
        <v>0</v>
      </c>
      <c r="Q11" s="69">
        <f>'EG-ABR'!Q11+'EG-MAY'!Q9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M12" s="17"/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22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102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7"/>
      <c r="N15" s="82" t="str">
        <f t="shared" ref="N15:N18" si="0">IF($G15="E",F15,"")</f>
        <v/>
      </c>
      <c r="O15" s="82">
        <f t="shared" ref="O15:O18" si="1">IF($G15=0%,F15,"")</f>
        <v>0</v>
      </c>
      <c r="P15" s="82" t="str">
        <f t="shared" ref="P15:P80" si="2">IF(OR($G15=8%,$G15=11%),$H15/$G15,"")</f>
        <v/>
      </c>
      <c r="Q15" s="82" t="str">
        <f t="shared" ref="Q15:Q80" si="3">IF(OR($G15=15%,$G15=16%),$H15/$G15,"")</f>
        <v/>
      </c>
    </row>
    <row r="16" spans="1:17" ht="17.45" customHeight="1" x14ac:dyDescent="0.2">
      <c r="A16" s="117"/>
      <c r="C16" s="102"/>
      <c r="D16" s="100"/>
      <c r="E16" s="90"/>
      <c r="F16" s="90"/>
      <c r="G16" s="101"/>
      <c r="H16" s="90"/>
      <c r="I16" s="90"/>
      <c r="J16" s="90"/>
      <c r="K16" s="90"/>
      <c r="L16" s="82" t="str">
        <f>IF(F16&amp;H16&amp;I16&amp;J16&amp;K16="","",F16+H16+I16-J16-K16)</f>
        <v/>
      </c>
      <c r="M16" s="17"/>
      <c r="N16" s="82" t="str">
        <f t="shared" si="0"/>
        <v/>
      </c>
      <c r="O16" s="82">
        <f t="shared" si="1"/>
        <v>0</v>
      </c>
      <c r="P16" s="82" t="str">
        <f t="shared" si="2"/>
        <v/>
      </c>
      <c r="Q16" s="82" t="str">
        <f t="shared" si="3"/>
        <v/>
      </c>
    </row>
    <row r="17" spans="1:17" ht="17.45" customHeight="1" x14ac:dyDescent="0.2">
      <c r="A17" s="49"/>
      <c r="C17" s="102"/>
      <c r="D17" s="100"/>
      <c r="E17" s="90"/>
      <c r="F17" s="90"/>
      <c r="G17" s="101"/>
      <c r="H17" s="90"/>
      <c r="I17" s="90"/>
      <c r="J17" s="90"/>
      <c r="K17" s="90"/>
      <c r="L17" s="82" t="str">
        <f t="shared" ref="L17" si="4">IF(F17&amp;H17&amp;I17&amp;J17&amp;K17="","",F17+H17+I17-J17-K17)</f>
        <v/>
      </c>
      <c r="M17" s="17"/>
      <c r="N17" s="82" t="str">
        <f t="shared" si="0"/>
        <v/>
      </c>
      <c r="O17" s="82">
        <f t="shared" si="1"/>
        <v>0</v>
      </c>
      <c r="P17" s="82" t="str">
        <f t="shared" si="2"/>
        <v/>
      </c>
      <c r="Q17" s="82" t="str">
        <f t="shared" si="3"/>
        <v/>
      </c>
    </row>
    <row r="18" spans="1:17" ht="17.45" customHeight="1" x14ac:dyDescent="0.2">
      <c r="A18" s="49"/>
      <c r="C18" s="102"/>
      <c r="D18" s="100"/>
      <c r="E18" s="90"/>
      <c r="F18" s="90"/>
      <c r="G18" s="101"/>
      <c r="H18" s="90"/>
      <c r="I18" s="90"/>
      <c r="J18" s="90"/>
      <c r="K18" s="90"/>
      <c r="L18" s="82" t="str">
        <f t="shared" ref="L18:L79" si="5">IF(F18&amp;H18&amp;I18&amp;J18&amp;K18="","",F18+H18+I18-J18-K18)</f>
        <v/>
      </c>
      <c r="M18" s="17"/>
      <c r="N18" s="82" t="str">
        <f t="shared" si="0"/>
        <v/>
      </c>
      <c r="O18" s="82">
        <f t="shared" si="1"/>
        <v>0</v>
      </c>
      <c r="P18" s="82" t="str">
        <f t="shared" si="2"/>
        <v/>
      </c>
      <c r="Q18" s="82" t="str">
        <f t="shared" si="3"/>
        <v/>
      </c>
    </row>
    <row r="19" spans="1:17" ht="17.45" customHeight="1" x14ac:dyDescent="0.2">
      <c r="A19" s="49"/>
      <c r="C19" s="102"/>
      <c r="D19" s="100"/>
      <c r="E19" s="90"/>
      <c r="F19" s="90"/>
      <c r="G19" s="101"/>
      <c r="H19" s="90"/>
      <c r="I19" s="90"/>
      <c r="J19" s="90"/>
      <c r="K19" s="90"/>
      <c r="L19" s="82" t="str">
        <f t="shared" si="5"/>
        <v/>
      </c>
      <c r="M19" s="17"/>
      <c r="N19" s="82" t="str">
        <f t="shared" ref="N19:N79" si="6">IF($G19="E",F19,"")</f>
        <v/>
      </c>
      <c r="O19" s="82">
        <f t="shared" ref="O19:O80" si="7">IF($G19=0%,F19,"")</f>
        <v>0</v>
      </c>
      <c r="P19" s="82" t="str">
        <f t="shared" si="2"/>
        <v/>
      </c>
      <c r="Q19" s="82" t="str">
        <f t="shared" si="3"/>
        <v/>
      </c>
    </row>
    <row r="20" spans="1:17" ht="17.45" customHeight="1" x14ac:dyDescent="0.2">
      <c r="A20" s="49"/>
      <c r="C20" s="102"/>
      <c r="D20" s="100"/>
      <c r="E20" s="90"/>
      <c r="F20" s="90"/>
      <c r="G20" s="101"/>
      <c r="H20" s="90"/>
      <c r="I20" s="90"/>
      <c r="J20" s="90"/>
      <c r="K20" s="90"/>
      <c r="L20" s="82" t="str">
        <f t="shared" si="5"/>
        <v/>
      </c>
      <c r="M20" s="17"/>
      <c r="N20" s="82" t="str">
        <f t="shared" si="6"/>
        <v/>
      </c>
      <c r="O20" s="82">
        <f t="shared" si="7"/>
        <v>0</v>
      </c>
      <c r="P20" s="82" t="str">
        <f t="shared" si="2"/>
        <v/>
      </c>
      <c r="Q20" s="82" t="str">
        <f t="shared" si="3"/>
        <v/>
      </c>
    </row>
    <row r="21" spans="1:17" ht="17.45" customHeight="1" x14ac:dyDescent="0.2">
      <c r="A21" s="49"/>
      <c r="C21" s="102"/>
      <c r="D21" s="100"/>
      <c r="E21" s="90"/>
      <c r="F21" s="90"/>
      <c r="G21" s="101"/>
      <c r="H21" s="90"/>
      <c r="I21" s="90"/>
      <c r="J21" s="90"/>
      <c r="K21" s="90"/>
      <c r="L21" s="82" t="str">
        <f t="shared" si="5"/>
        <v/>
      </c>
      <c r="M21" s="17"/>
      <c r="N21" s="82" t="str">
        <f t="shared" si="6"/>
        <v/>
      </c>
      <c r="O21" s="82">
        <f t="shared" si="7"/>
        <v>0</v>
      </c>
      <c r="P21" s="82" t="str">
        <f t="shared" si="2"/>
        <v/>
      </c>
      <c r="Q21" s="82" t="str">
        <f t="shared" si="3"/>
        <v/>
      </c>
    </row>
    <row r="22" spans="1:17" ht="17.45" customHeight="1" x14ac:dyDescent="0.2">
      <c r="A22" s="49"/>
      <c r="C22" s="102"/>
      <c r="D22" s="100"/>
      <c r="E22" s="90"/>
      <c r="F22" s="90"/>
      <c r="G22" s="101"/>
      <c r="H22" s="90"/>
      <c r="I22" s="90"/>
      <c r="J22" s="90"/>
      <c r="K22" s="90"/>
      <c r="L22" s="82" t="str">
        <f t="shared" si="5"/>
        <v/>
      </c>
      <c r="M22" s="17"/>
      <c r="N22" s="82" t="str">
        <f t="shared" si="6"/>
        <v/>
      </c>
      <c r="O22" s="82">
        <f t="shared" si="7"/>
        <v>0</v>
      </c>
      <c r="P22" s="82" t="str">
        <f t="shared" si="2"/>
        <v/>
      </c>
      <c r="Q22" s="82" t="str">
        <f t="shared" si="3"/>
        <v/>
      </c>
    </row>
    <row r="23" spans="1:17" ht="17.45" customHeight="1" x14ac:dyDescent="0.2">
      <c r="A23" s="49"/>
      <c r="C23" s="102"/>
      <c r="D23" s="100"/>
      <c r="E23" s="90"/>
      <c r="F23" s="90"/>
      <c r="G23" s="101"/>
      <c r="H23" s="90"/>
      <c r="I23" s="90"/>
      <c r="J23" s="90"/>
      <c r="K23" s="90"/>
      <c r="L23" s="82" t="str">
        <f t="shared" si="5"/>
        <v/>
      </c>
      <c r="M23" s="17"/>
      <c r="N23" s="82" t="str">
        <f t="shared" si="6"/>
        <v/>
      </c>
      <c r="O23" s="82">
        <f t="shared" si="7"/>
        <v>0</v>
      </c>
      <c r="P23" s="82" t="str">
        <f t="shared" si="2"/>
        <v/>
      </c>
      <c r="Q23" s="82" t="str">
        <f t="shared" si="3"/>
        <v/>
      </c>
    </row>
    <row r="24" spans="1:17" ht="17.45" customHeight="1" x14ac:dyDescent="0.2">
      <c r="A24" s="49"/>
      <c r="C24" s="102"/>
      <c r="D24" s="100"/>
      <c r="E24" s="90"/>
      <c r="F24" s="90"/>
      <c r="G24" s="101"/>
      <c r="H24" s="90"/>
      <c r="I24" s="90"/>
      <c r="J24" s="90"/>
      <c r="K24" s="90"/>
      <c r="L24" s="82" t="str">
        <f t="shared" si="5"/>
        <v/>
      </c>
      <c r="M24" s="17"/>
      <c r="N24" s="82" t="str">
        <f t="shared" si="6"/>
        <v/>
      </c>
      <c r="O24" s="82">
        <f t="shared" si="7"/>
        <v>0</v>
      </c>
      <c r="P24" s="82" t="str">
        <f t="shared" si="2"/>
        <v/>
      </c>
      <c r="Q24" s="82" t="str">
        <f t="shared" si="3"/>
        <v/>
      </c>
    </row>
    <row r="25" spans="1:17" ht="17.45" customHeight="1" x14ac:dyDescent="0.2">
      <c r="A25" s="49"/>
      <c r="C25" s="102"/>
      <c r="D25" s="100"/>
      <c r="E25" s="90"/>
      <c r="F25" s="90"/>
      <c r="G25" s="101"/>
      <c r="H25" s="90"/>
      <c r="I25" s="90"/>
      <c r="J25" s="90"/>
      <c r="K25" s="90"/>
      <c r="L25" s="82" t="str">
        <f t="shared" si="5"/>
        <v/>
      </c>
      <c r="M25" s="17"/>
      <c r="N25" s="82" t="str">
        <f t="shared" si="6"/>
        <v/>
      </c>
      <c r="O25" s="82">
        <f t="shared" si="7"/>
        <v>0</v>
      </c>
      <c r="P25" s="82" t="str">
        <f t="shared" si="2"/>
        <v/>
      </c>
      <c r="Q25" s="82" t="str">
        <f t="shared" si="3"/>
        <v/>
      </c>
    </row>
    <row r="26" spans="1:17" ht="17.45" customHeight="1" x14ac:dyDescent="0.2">
      <c r="A26" s="50"/>
      <c r="C26" s="102"/>
      <c r="D26" s="100"/>
      <c r="E26" s="90"/>
      <c r="F26" s="90"/>
      <c r="G26" s="101"/>
      <c r="H26" s="90"/>
      <c r="I26" s="90"/>
      <c r="J26" s="90"/>
      <c r="K26" s="90"/>
      <c r="L26" s="82" t="str">
        <f t="shared" si="5"/>
        <v/>
      </c>
      <c r="M26" s="17"/>
      <c r="N26" s="82" t="str">
        <f t="shared" si="6"/>
        <v/>
      </c>
      <c r="O26" s="82">
        <f t="shared" si="7"/>
        <v>0</v>
      </c>
      <c r="P26" s="82" t="str">
        <f t="shared" si="2"/>
        <v/>
      </c>
      <c r="Q26" s="82" t="str">
        <f t="shared" si="3"/>
        <v/>
      </c>
    </row>
    <row r="27" spans="1:17" ht="17.45" customHeight="1" x14ac:dyDescent="0.2">
      <c r="A27" s="50"/>
      <c r="C27" s="102"/>
      <c r="D27" s="100"/>
      <c r="E27" s="90"/>
      <c r="F27" s="90"/>
      <c r="G27" s="101"/>
      <c r="H27" s="90"/>
      <c r="I27" s="90"/>
      <c r="J27" s="90"/>
      <c r="K27" s="90"/>
      <c r="L27" s="82" t="str">
        <f t="shared" si="5"/>
        <v/>
      </c>
      <c r="M27" s="17"/>
      <c r="N27" s="82" t="str">
        <f t="shared" si="6"/>
        <v/>
      </c>
      <c r="O27" s="82">
        <f t="shared" si="7"/>
        <v>0</v>
      </c>
      <c r="P27" s="82" t="str">
        <f t="shared" si="2"/>
        <v/>
      </c>
      <c r="Q27" s="82" t="str">
        <f t="shared" si="3"/>
        <v/>
      </c>
    </row>
    <row r="28" spans="1:17" ht="17.45" customHeight="1" x14ac:dyDescent="0.2">
      <c r="A28" s="50"/>
      <c r="C28" s="102"/>
      <c r="D28" s="100"/>
      <c r="E28" s="90"/>
      <c r="F28" s="90"/>
      <c r="G28" s="101"/>
      <c r="H28" s="90"/>
      <c r="I28" s="90"/>
      <c r="J28" s="90"/>
      <c r="K28" s="90"/>
      <c r="L28" s="82" t="str">
        <f t="shared" si="5"/>
        <v/>
      </c>
      <c r="M28" s="17"/>
      <c r="N28" s="82" t="str">
        <f t="shared" si="6"/>
        <v/>
      </c>
      <c r="O28" s="82">
        <f t="shared" si="7"/>
        <v>0</v>
      </c>
      <c r="P28" s="82" t="str">
        <f t="shared" si="2"/>
        <v/>
      </c>
      <c r="Q28" s="82" t="str">
        <f t="shared" si="3"/>
        <v/>
      </c>
    </row>
    <row r="29" spans="1:17" ht="17.45" customHeight="1" x14ac:dyDescent="0.2">
      <c r="A29" s="50"/>
      <c r="C29" s="102"/>
      <c r="D29" s="100"/>
      <c r="E29" s="90"/>
      <c r="F29" s="90"/>
      <c r="G29" s="101"/>
      <c r="H29" s="90"/>
      <c r="I29" s="90"/>
      <c r="J29" s="90"/>
      <c r="K29" s="90"/>
      <c r="L29" s="82" t="str">
        <f t="shared" si="5"/>
        <v/>
      </c>
      <c r="M29" s="17"/>
      <c r="N29" s="82" t="str">
        <f t="shared" si="6"/>
        <v/>
      </c>
      <c r="O29" s="82">
        <f t="shared" si="7"/>
        <v>0</v>
      </c>
      <c r="P29" s="82" t="str">
        <f t="shared" si="2"/>
        <v/>
      </c>
      <c r="Q29" s="82" t="str">
        <f t="shared" si="3"/>
        <v/>
      </c>
    </row>
    <row r="30" spans="1:17" ht="17.45" customHeight="1" x14ac:dyDescent="0.2">
      <c r="A30" s="50"/>
      <c r="C30" s="102"/>
      <c r="D30" s="100"/>
      <c r="E30" s="90"/>
      <c r="F30" s="90"/>
      <c r="G30" s="101"/>
      <c r="H30" s="90"/>
      <c r="I30" s="90"/>
      <c r="J30" s="90"/>
      <c r="K30" s="90"/>
      <c r="L30" s="82" t="str">
        <f t="shared" si="5"/>
        <v/>
      </c>
      <c r="M30" s="17"/>
      <c r="N30" s="82" t="str">
        <f t="shared" si="6"/>
        <v/>
      </c>
      <c r="O30" s="82">
        <f t="shared" si="7"/>
        <v>0</v>
      </c>
      <c r="P30" s="82" t="str">
        <f t="shared" si="2"/>
        <v/>
      </c>
      <c r="Q30" s="82" t="str">
        <f t="shared" si="3"/>
        <v/>
      </c>
    </row>
    <row r="31" spans="1:17" ht="17.45" customHeight="1" x14ac:dyDescent="0.2">
      <c r="A31" s="50"/>
      <c r="C31" s="102"/>
      <c r="D31" s="100"/>
      <c r="E31" s="90"/>
      <c r="F31" s="90"/>
      <c r="G31" s="101"/>
      <c r="H31" s="90"/>
      <c r="I31" s="90"/>
      <c r="J31" s="90"/>
      <c r="K31" s="90"/>
      <c r="L31" s="82" t="str">
        <f t="shared" si="5"/>
        <v/>
      </c>
      <c r="M31" s="17"/>
      <c r="N31" s="82" t="str">
        <f t="shared" si="6"/>
        <v/>
      </c>
      <c r="O31" s="82">
        <f t="shared" si="7"/>
        <v>0</v>
      </c>
      <c r="P31" s="82" t="str">
        <f t="shared" si="2"/>
        <v/>
      </c>
      <c r="Q31" s="82" t="str">
        <f t="shared" si="3"/>
        <v/>
      </c>
    </row>
    <row r="32" spans="1:17" ht="17.45" customHeight="1" x14ac:dyDescent="0.2">
      <c r="A32" s="50"/>
      <c r="C32" s="102"/>
      <c r="D32" s="100"/>
      <c r="E32" s="90"/>
      <c r="F32" s="90"/>
      <c r="G32" s="101"/>
      <c r="H32" s="90"/>
      <c r="I32" s="90"/>
      <c r="J32" s="90"/>
      <c r="K32" s="90"/>
      <c r="L32" s="82" t="str">
        <f t="shared" si="5"/>
        <v/>
      </c>
      <c r="M32" s="17"/>
      <c r="N32" s="82" t="str">
        <f t="shared" si="6"/>
        <v/>
      </c>
      <c r="O32" s="82">
        <f t="shared" si="7"/>
        <v>0</v>
      </c>
      <c r="P32" s="82" t="str">
        <f t="shared" si="2"/>
        <v/>
      </c>
      <c r="Q32" s="82" t="str">
        <f t="shared" si="3"/>
        <v/>
      </c>
    </row>
    <row r="33" spans="1:17" ht="17.45" customHeight="1" x14ac:dyDescent="0.2">
      <c r="A33" s="50"/>
      <c r="C33" s="102"/>
      <c r="D33" s="100"/>
      <c r="E33" s="90"/>
      <c r="F33" s="90"/>
      <c r="G33" s="101"/>
      <c r="H33" s="90"/>
      <c r="I33" s="90"/>
      <c r="J33" s="90"/>
      <c r="K33" s="90"/>
      <c r="L33" s="82" t="str">
        <f t="shared" si="5"/>
        <v/>
      </c>
      <c r="M33" s="17"/>
      <c r="N33" s="82" t="str">
        <f t="shared" si="6"/>
        <v/>
      </c>
      <c r="O33" s="82">
        <f t="shared" si="7"/>
        <v>0</v>
      </c>
      <c r="P33" s="82" t="str">
        <f t="shared" si="2"/>
        <v/>
      </c>
      <c r="Q33" s="82" t="str">
        <f t="shared" si="3"/>
        <v/>
      </c>
    </row>
    <row r="34" spans="1:17" ht="17.45" customHeight="1" x14ac:dyDescent="0.2">
      <c r="A34" s="50"/>
      <c r="C34" s="102"/>
      <c r="D34" s="100"/>
      <c r="E34" s="90"/>
      <c r="F34" s="90"/>
      <c r="G34" s="101"/>
      <c r="H34" s="90"/>
      <c r="I34" s="90"/>
      <c r="J34" s="90"/>
      <c r="K34" s="90"/>
      <c r="L34" s="82" t="str">
        <f t="shared" si="5"/>
        <v/>
      </c>
      <c r="M34" s="17"/>
      <c r="N34" s="82" t="str">
        <f t="shared" si="6"/>
        <v/>
      </c>
      <c r="O34" s="82">
        <f t="shared" si="7"/>
        <v>0</v>
      </c>
      <c r="P34" s="82" t="str">
        <f t="shared" si="2"/>
        <v/>
      </c>
      <c r="Q34" s="82" t="str">
        <f t="shared" si="3"/>
        <v/>
      </c>
    </row>
    <row r="35" spans="1:17" ht="17.45" customHeight="1" x14ac:dyDescent="0.2">
      <c r="A35" s="50"/>
      <c r="C35" s="102"/>
      <c r="D35" s="100"/>
      <c r="E35" s="90"/>
      <c r="F35" s="90"/>
      <c r="G35" s="101"/>
      <c r="H35" s="90"/>
      <c r="I35" s="90"/>
      <c r="J35" s="90"/>
      <c r="K35" s="90"/>
      <c r="L35" s="82" t="str">
        <f t="shared" si="5"/>
        <v/>
      </c>
      <c r="M35" s="17"/>
      <c r="N35" s="82" t="str">
        <f t="shared" si="6"/>
        <v/>
      </c>
      <c r="O35" s="82">
        <f t="shared" si="7"/>
        <v>0</v>
      </c>
      <c r="P35" s="82" t="str">
        <f t="shared" si="2"/>
        <v/>
      </c>
      <c r="Q35" s="82" t="str">
        <f t="shared" si="3"/>
        <v/>
      </c>
    </row>
    <row r="36" spans="1:17" ht="17.45" customHeight="1" x14ac:dyDescent="0.2">
      <c r="A36" s="50"/>
      <c r="C36" s="102"/>
      <c r="D36" s="100"/>
      <c r="E36" s="90"/>
      <c r="F36" s="90"/>
      <c r="G36" s="101"/>
      <c r="H36" s="90"/>
      <c r="I36" s="90"/>
      <c r="J36" s="90"/>
      <c r="K36" s="90"/>
      <c r="L36" s="82" t="str">
        <f t="shared" si="5"/>
        <v/>
      </c>
      <c r="M36" s="17"/>
      <c r="N36" s="82" t="str">
        <f t="shared" si="6"/>
        <v/>
      </c>
      <c r="O36" s="82">
        <f t="shared" si="7"/>
        <v>0</v>
      </c>
      <c r="P36" s="82" t="str">
        <f t="shared" si="2"/>
        <v/>
      </c>
      <c r="Q36" s="82" t="str">
        <f t="shared" si="3"/>
        <v/>
      </c>
    </row>
    <row r="37" spans="1:17" ht="17.45" customHeight="1" x14ac:dyDescent="0.2">
      <c r="A37" s="50"/>
      <c r="C37" s="102"/>
      <c r="D37" s="100"/>
      <c r="E37" s="90"/>
      <c r="F37" s="90"/>
      <c r="G37" s="101"/>
      <c r="H37" s="90"/>
      <c r="I37" s="90"/>
      <c r="J37" s="90"/>
      <c r="K37" s="90"/>
      <c r="L37" s="82" t="str">
        <f t="shared" si="5"/>
        <v/>
      </c>
      <c r="M37" s="17"/>
      <c r="N37" s="82" t="str">
        <f t="shared" si="6"/>
        <v/>
      </c>
      <c r="O37" s="82">
        <f t="shared" si="7"/>
        <v>0</v>
      </c>
      <c r="P37" s="82" t="str">
        <f t="shared" si="2"/>
        <v/>
      </c>
      <c r="Q37" s="82" t="str">
        <f t="shared" si="3"/>
        <v/>
      </c>
    </row>
    <row r="38" spans="1:17" ht="17.45" customHeight="1" x14ac:dyDescent="0.2">
      <c r="A38" s="50"/>
      <c r="C38" s="102"/>
      <c r="D38" s="100"/>
      <c r="E38" s="90"/>
      <c r="F38" s="90"/>
      <c r="G38" s="101"/>
      <c r="H38" s="90"/>
      <c r="I38" s="90"/>
      <c r="J38" s="90"/>
      <c r="K38" s="90"/>
      <c r="L38" s="82" t="str">
        <f t="shared" si="5"/>
        <v/>
      </c>
      <c r="M38" s="17"/>
      <c r="N38" s="82" t="str">
        <f t="shared" si="6"/>
        <v/>
      </c>
      <c r="O38" s="82">
        <f t="shared" si="7"/>
        <v>0</v>
      </c>
      <c r="P38" s="82" t="str">
        <f t="shared" si="2"/>
        <v/>
      </c>
      <c r="Q38" s="82" t="str">
        <f t="shared" si="3"/>
        <v/>
      </c>
    </row>
    <row r="39" spans="1:17" ht="17.45" customHeight="1" x14ac:dyDescent="0.2">
      <c r="A39" s="50"/>
      <c r="C39" s="102"/>
      <c r="D39" s="100"/>
      <c r="E39" s="90"/>
      <c r="F39" s="90"/>
      <c r="G39" s="101"/>
      <c r="H39" s="90"/>
      <c r="I39" s="90"/>
      <c r="J39" s="90"/>
      <c r="K39" s="90"/>
      <c r="L39" s="82" t="str">
        <f t="shared" si="5"/>
        <v/>
      </c>
      <c r="M39" s="17"/>
      <c r="N39" s="82" t="str">
        <f t="shared" si="6"/>
        <v/>
      </c>
      <c r="O39" s="82">
        <f t="shared" si="7"/>
        <v>0</v>
      </c>
      <c r="P39" s="82" t="str">
        <f t="shared" si="2"/>
        <v/>
      </c>
      <c r="Q39" s="82" t="str">
        <f t="shared" si="3"/>
        <v/>
      </c>
    </row>
    <row r="40" spans="1:17" ht="17.45" customHeight="1" x14ac:dyDescent="0.2">
      <c r="A40" s="50"/>
      <c r="C40" s="102"/>
      <c r="D40" s="100"/>
      <c r="E40" s="90"/>
      <c r="F40" s="90"/>
      <c r="G40" s="101"/>
      <c r="H40" s="90"/>
      <c r="I40" s="90"/>
      <c r="J40" s="90"/>
      <c r="K40" s="90"/>
      <c r="L40" s="82" t="str">
        <f t="shared" si="5"/>
        <v/>
      </c>
      <c r="M40" s="17"/>
      <c r="N40" s="82" t="str">
        <f t="shared" si="6"/>
        <v/>
      </c>
      <c r="O40" s="82">
        <f t="shared" si="7"/>
        <v>0</v>
      </c>
      <c r="P40" s="82" t="str">
        <f t="shared" si="2"/>
        <v/>
      </c>
      <c r="Q40" s="82" t="str">
        <f t="shared" si="3"/>
        <v/>
      </c>
    </row>
    <row r="41" spans="1:17" ht="17.45" customHeight="1" x14ac:dyDescent="0.2">
      <c r="A41" s="50"/>
      <c r="C41" s="102"/>
      <c r="D41" s="100"/>
      <c r="E41" s="90"/>
      <c r="F41" s="90"/>
      <c r="G41" s="101"/>
      <c r="H41" s="90"/>
      <c r="I41" s="90"/>
      <c r="J41" s="90"/>
      <c r="K41" s="90"/>
      <c r="L41" s="82" t="str">
        <f t="shared" si="5"/>
        <v/>
      </c>
      <c r="M41" s="17"/>
      <c r="N41" s="82" t="str">
        <f t="shared" si="6"/>
        <v/>
      </c>
      <c r="O41" s="82">
        <f t="shared" si="7"/>
        <v>0</v>
      </c>
      <c r="P41" s="82" t="str">
        <f t="shared" si="2"/>
        <v/>
      </c>
      <c r="Q41" s="82" t="str">
        <f t="shared" si="3"/>
        <v/>
      </c>
    </row>
    <row r="42" spans="1:17" ht="17.45" customHeight="1" x14ac:dyDescent="0.2">
      <c r="A42" s="50"/>
      <c r="C42" s="102"/>
      <c r="D42" s="100"/>
      <c r="E42" s="90"/>
      <c r="F42" s="90"/>
      <c r="G42" s="101"/>
      <c r="H42" s="90"/>
      <c r="I42" s="90"/>
      <c r="J42" s="90"/>
      <c r="K42" s="90"/>
      <c r="L42" s="82" t="str">
        <f t="shared" si="5"/>
        <v/>
      </c>
      <c r="M42" s="17"/>
      <c r="N42" s="82" t="str">
        <f t="shared" si="6"/>
        <v/>
      </c>
      <c r="O42" s="82">
        <f t="shared" si="7"/>
        <v>0</v>
      </c>
      <c r="P42" s="82" t="str">
        <f t="shared" si="2"/>
        <v/>
      </c>
      <c r="Q42" s="82" t="str">
        <f t="shared" si="3"/>
        <v/>
      </c>
    </row>
    <row r="43" spans="1:17" ht="17.45" customHeight="1" x14ac:dyDescent="0.2">
      <c r="A43" s="50"/>
      <c r="C43" s="102"/>
      <c r="D43" s="100"/>
      <c r="E43" s="90"/>
      <c r="F43" s="90"/>
      <c r="G43" s="101"/>
      <c r="H43" s="90"/>
      <c r="I43" s="90"/>
      <c r="J43" s="90"/>
      <c r="K43" s="90"/>
      <c r="L43" s="82" t="str">
        <f t="shared" si="5"/>
        <v/>
      </c>
      <c r="M43" s="17"/>
      <c r="N43" s="82" t="str">
        <f t="shared" si="6"/>
        <v/>
      </c>
      <c r="O43" s="82">
        <f t="shared" si="7"/>
        <v>0</v>
      </c>
      <c r="P43" s="82" t="str">
        <f t="shared" si="2"/>
        <v/>
      </c>
      <c r="Q43" s="82" t="str">
        <f t="shared" si="3"/>
        <v/>
      </c>
    </row>
    <row r="44" spans="1:17" ht="17.45" customHeight="1" x14ac:dyDescent="0.2">
      <c r="C44" s="102"/>
      <c r="D44" s="100"/>
      <c r="E44" s="90"/>
      <c r="F44" s="90"/>
      <c r="G44" s="101"/>
      <c r="H44" s="90"/>
      <c r="I44" s="90"/>
      <c r="J44" s="90"/>
      <c r="K44" s="90"/>
      <c r="L44" s="82" t="str">
        <f t="shared" si="5"/>
        <v/>
      </c>
      <c r="M44" s="17"/>
      <c r="N44" s="82" t="str">
        <f t="shared" si="6"/>
        <v/>
      </c>
      <c r="O44" s="82">
        <f t="shared" si="7"/>
        <v>0</v>
      </c>
      <c r="P44" s="82" t="str">
        <f t="shared" si="2"/>
        <v/>
      </c>
      <c r="Q44" s="82" t="str">
        <f t="shared" si="3"/>
        <v/>
      </c>
    </row>
    <row r="45" spans="1:17" ht="17.45" customHeight="1" x14ac:dyDescent="0.2">
      <c r="C45" s="102"/>
      <c r="D45" s="100"/>
      <c r="E45" s="90"/>
      <c r="F45" s="90"/>
      <c r="G45" s="101"/>
      <c r="H45" s="90"/>
      <c r="I45" s="90"/>
      <c r="J45" s="90"/>
      <c r="K45" s="90"/>
      <c r="L45" s="82" t="str">
        <f t="shared" si="5"/>
        <v/>
      </c>
      <c r="M45" s="17"/>
      <c r="N45" s="82" t="str">
        <f t="shared" si="6"/>
        <v/>
      </c>
      <c r="O45" s="82">
        <f t="shared" si="7"/>
        <v>0</v>
      </c>
      <c r="P45" s="82" t="str">
        <f t="shared" si="2"/>
        <v/>
      </c>
      <c r="Q45" s="82" t="str">
        <f t="shared" si="3"/>
        <v/>
      </c>
    </row>
    <row r="46" spans="1:17" ht="17.45" customHeight="1" x14ac:dyDescent="0.2">
      <c r="C46" s="102"/>
      <c r="D46" s="100"/>
      <c r="E46" s="90"/>
      <c r="F46" s="90"/>
      <c r="G46" s="101"/>
      <c r="H46" s="90"/>
      <c r="I46" s="90"/>
      <c r="J46" s="90"/>
      <c r="K46" s="90"/>
      <c r="L46" s="82" t="str">
        <f t="shared" si="5"/>
        <v/>
      </c>
      <c r="M46" s="17"/>
      <c r="N46" s="82" t="str">
        <f t="shared" si="6"/>
        <v/>
      </c>
      <c r="O46" s="82">
        <f t="shared" si="7"/>
        <v>0</v>
      </c>
      <c r="P46" s="82" t="str">
        <f t="shared" si="2"/>
        <v/>
      </c>
      <c r="Q46" s="82" t="str">
        <f t="shared" si="3"/>
        <v/>
      </c>
    </row>
    <row r="47" spans="1:17" ht="17.45" customHeight="1" x14ac:dyDescent="0.2">
      <c r="C47" s="102"/>
      <c r="D47" s="100"/>
      <c r="E47" s="90"/>
      <c r="F47" s="90"/>
      <c r="G47" s="101"/>
      <c r="H47" s="90"/>
      <c r="I47" s="90"/>
      <c r="J47" s="90"/>
      <c r="K47" s="90"/>
      <c r="L47" s="82" t="str">
        <f t="shared" si="5"/>
        <v/>
      </c>
      <c r="M47" s="17"/>
      <c r="N47" s="82" t="str">
        <f t="shared" si="6"/>
        <v/>
      </c>
      <c r="O47" s="82">
        <f t="shared" si="7"/>
        <v>0</v>
      </c>
      <c r="P47" s="82" t="str">
        <f t="shared" si="2"/>
        <v/>
      </c>
      <c r="Q47" s="82" t="str">
        <f t="shared" si="3"/>
        <v/>
      </c>
    </row>
    <row r="48" spans="1:17" ht="17.45" customHeight="1" x14ac:dyDescent="0.2">
      <c r="C48" s="102"/>
      <c r="D48" s="100"/>
      <c r="E48" s="90"/>
      <c r="F48" s="90"/>
      <c r="G48" s="101"/>
      <c r="H48" s="90"/>
      <c r="I48" s="90"/>
      <c r="J48" s="90"/>
      <c r="K48" s="90"/>
      <c r="L48" s="82" t="str">
        <f t="shared" si="5"/>
        <v/>
      </c>
      <c r="M48" s="17"/>
      <c r="N48" s="82" t="str">
        <f t="shared" si="6"/>
        <v/>
      </c>
      <c r="O48" s="82">
        <f t="shared" si="7"/>
        <v>0</v>
      </c>
      <c r="P48" s="82" t="str">
        <f t="shared" si="2"/>
        <v/>
      </c>
      <c r="Q48" s="82" t="str">
        <f t="shared" si="3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5"/>
        <v/>
      </c>
      <c r="M49" s="17"/>
      <c r="N49" s="82" t="str">
        <f t="shared" si="6"/>
        <v/>
      </c>
      <c r="O49" s="82">
        <f t="shared" si="7"/>
        <v>0</v>
      </c>
      <c r="P49" s="82" t="str">
        <f t="shared" si="2"/>
        <v/>
      </c>
      <c r="Q49" s="82" t="str">
        <f t="shared" si="3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5"/>
        <v/>
      </c>
      <c r="M50" s="17"/>
      <c r="N50" s="82" t="str">
        <f t="shared" si="6"/>
        <v/>
      </c>
      <c r="O50" s="82">
        <f t="shared" si="7"/>
        <v>0</v>
      </c>
      <c r="P50" s="82" t="str">
        <f t="shared" si="2"/>
        <v/>
      </c>
      <c r="Q50" s="82" t="str">
        <f t="shared" si="3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5"/>
        <v/>
      </c>
      <c r="M51" s="17"/>
      <c r="N51" s="82" t="str">
        <f t="shared" si="6"/>
        <v/>
      </c>
      <c r="O51" s="82">
        <f t="shared" si="7"/>
        <v>0</v>
      </c>
      <c r="P51" s="82" t="str">
        <f t="shared" si="2"/>
        <v/>
      </c>
      <c r="Q51" s="82" t="str">
        <f t="shared" si="3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5"/>
        <v/>
      </c>
      <c r="M52" s="17"/>
      <c r="N52" s="82" t="str">
        <f t="shared" si="6"/>
        <v/>
      </c>
      <c r="O52" s="82">
        <f t="shared" si="7"/>
        <v>0</v>
      </c>
      <c r="P52" s="82" t="str">
        <f t="shared" si="2"/>
        <v/>
      </c>
      <c r="Q52" s="82" t="str">
        <f t="shared" si="3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5"/>
        <v/>
      </c>
      <c r="M53" s="17"/>
      <c r="N53" s="82" t="str">
        <f t="shared" si="6"/>
        <v/>
      </c>
      <c r="O53" s="82">
        <f t="shared" si="7"/>
        <v>0</v>
      </c>
      <c r="P53" s="82" t="str">
        <f t="shared" si="2"/>
        <v/>
      </c>
      <c r="Q53" s="82" t="str">
        <f t="shared" si="3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5"/>
        <v/>
      </c>
      <c r="M54" s="17"/>
      <c r="N54" s="82" t="str">
        <f t="shared" si="6"/>
        <v/>
      </c>
      <c r="O54" s="82">
        <f t="shared" si="7"/>
        <v>0</v>
      </c>
      <c r="P54" s="82" t="str">
        <f t="shared" si="2"/>
        <v/>
      </c>
      <c r="Q54" s="82" t="str">
        <f t="shared" si="3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5"/>
        <v/>
      </c>
      <c r="M55" s="17"/>
      <c r="N55" s="82" t="str">
        <f t="shared" si="6"/>
        <v/>
      </c>
      <c r="O55" s="82">
        <f t="shared" si="7"/>
        <v>0</v>
      </c>
      <c r="P55" s="82" t="str">
        <f t="shared" si="2"/>
        <v/>
      </c>
      <c r="Q55" s="82" t="str">
        <f t="shared" si="3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5"/>
        <v/>
      </c>
      <c r="M56" s="17"/>
      <c r="N56" s="82" t="str">
        <f t="shared" si="6"/>
        <v/>
      </c>
      <c r="O56" s="82">
        <f t="shared" si="7"/>
        <v>0</v>
      </c>
      <c r="P56" s="82" t="str">
        <f t="shared" si="2"/>
        <v/>
      </c>
      <c r="Q56" s="82" t="str">
        <f t="shared" si="3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5"/>
        <v/>
      </c>
      <c r="M57" s="17"/>
      <c r="N57" s="82" t="str">
        <f t="shared" si="6"/>
        <v/>
      </c>
      <c r="O57" s="82">
        <f t="shared" si="7"/>
        <v>0</v>
      </c>
      <c r="P57" s="82" t="str">
        <f t="shared" si="2"/>
        <v/>
      </c>
      <c r="Q57" s="82" t="str">
        <f t="shared" si="3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5"/>
        <v/>
      </c>
      <c r="M58" s="17"/>
      <c r="N58" s="82" t="str">
        <f t="shared" si="6"/>
        <v/>
      </c>
      <c r="O58" s="82">
        <f t="shared" si="7"/>
        <v>0</v>
      </c>
      <c r="P58" s="82" t="str">
        <f t="shared" si="2"/>
        <v/>
      </c>
      <c r="Q58" s="82" t="str">
        <f t="shared" si="3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5"/>
        <v/>
      </c>
      <c r="M59" s="17"/>
      <c r="N59" s="82" t="str">
        <f t="shared" si="6"/>
        <v/>
      </c>
      <c r="O59" s="82">
        <f t="shared" si="7"/>
        <v>0</v>
      </c>
      <c r="P59" s="82" t="str">
        <f t="shared" si="2"/>
        <v/>
      </c>
      <c r="Q59" s="82" t="str">
        <f t="shared" si="3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5"/>
        <v/>
      </c>
      <c r="M60" s="17"/>
      <c r="N60" s="82" t="str">
        <f t="shared" si="6"/>
        <v/>
      </c>
      <c r="O60" s="82">
        <f t="shared" si="7"/>
        <v>0</v>
      </c>
      <c r="P60" s="82" t="str">
        <f t="shared" si="2"/>
        <v/>
      </c>
      <c r="Q60" s="82" t="str">
        <f t="shared" si="3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5"/>
        <v/>
      </c>
      <c r="M61" s="17"/>
      <c r="N61" s="82" t="str">
        <f t="shared" si="6"/>
        <v/>
      </c>
      <c r="O61" s="82">
        <f t="shared" si="7"/>
        <v>0</v>
      </c>
      <c r="P61" s="82" t="str">
        <f t="shared" si="2"/>
        <v/>
      </c>
      <c r="Q61" s="82" t="str">
        <f t="shared" si="3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5"/>
        <v/>
      </c>
      <c r="M62" s="17"/>
      <c r="N62" s="82" t="str">
        <f t="shared" si="6"/>
        <v/>
      </c>
      <c r="O62" s="82">
        <f t="shared" si="7"/>
        <v>0</v>
      </c>
      <c r="P62" s="82" t="str">
        <f t="shared" si="2"/>
        <v/>
      </c>
      <c r="Q62" s="82" t="str">
        <f t="shared" si="3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5"/>
        <v/>
      </c>
      <c r="M63" s="17"/>
      <c r="N63" s="82" t="str">
        <f t="shared" si="6"/>
        <v/>
      </c>
      <c r="O63" s="82">
        <f t="shared" si="7"/>
        <v>0</v>
      </c>
      <c r="P63" s="82" t="str">
        <f t="shared" si="2"/>
        <v/>
      </c>
      <c r="Q63" s="82" t="str">
        <f t="shared" si="3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5"/>
        <v/>
      </c>
      <c r="M64" s="17"/>
      <c r="N64" s="82" t="str">
        <f t="shared" si="6"/>
        <v/>
      </c>
      <c r="O64" s="82">
        <f t="shared" si="7"/>
        <v>0</v>
      </c>
      <c r="P64" s="82" t="str">
        <f t="shared" si="2"/>
        <v/>
      </c>
      <c r="Q64" s="82" t="str">
        <f t="shared" si="3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5"/>
        <v/>
      </c>
      <c r="M65" s="17"/>
      <c r="N65" s="82" t="str">
        <f t="shared" si="6"/>
        <v/>
      </c>
      <c r="O65" s="82">
        <f t="shared" si="7"/>
        <v>0</v>
      </c>
      <c r="P65" s="82" t="str">
        <f t="shared" si="2"/>
        <v/>
      </c>
      <c r="Q65" s="82" t="str">
        <f t="shared" si="3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5"/>
        <v/>
      </c>
      <c r="M66" s="17"/>
      <c r="N66" s="82" t="str">
        <f t="shared" si="6"/>
        <v/>
      </c>
      <c r="O66" s="82">
        <f t="shared" si="7"/>
        <v>0</v>
      </c>
      <c r="P66" s="82" t="str">
        <f t="shared" si="2"/>
        <v/>
      </c>
      <c r="Q66" s="82" t="str">
        <f t="shared" si="3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5"/>
        <v/>
      </c>
      <c r="M67" s="17"/>
      <c r="N67" s="82" t="str">
        <f t="shared" si="6"/>
        <v/>
      </c>
      <c r="O67" s="82">
        <f t="shared" si="7"/>
        <v>0</v>
      </c>
      <c r="P67" s="82" t="str">
        <f t="shared" si="2"/>
        <v/>
      </c>
      <c r="Q67" s="82" t="str">
        <f t="shared" si="3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5"/>
        <v/>
      </c>
      <c r="M68" s="17"/>
      <c r="N68" s="82" t="str">
        <f t="shared" si="6"/>
        <v/>
      </c>
      <c r="O68" s="82">
        <f t="shared" si="7"/>
        <v>0</v>
      </c>
      <c r="P68" s="82" t="str">
        <f t="shared" si="2"/>
        <v/>
      </c>
      <c r="Q68" s="82" t="str">
        <f t="shared" si="3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5"/>
        <v/>
      </c>
      <c r="M69" s="17"/>
      <c r="N69" s="82" t="str">
        <f t="shared" si="6"/>
        <v/>
      </c>
      <c r="O69" s="82">
        <f t="shared" si="7"/>
        <v>0</v>
      </c>
      <c r="P69" s="82" t="str">
        <f t="shared" si="2"/>
        <v/>
      </c>
      <c r="Q69" s="82" t="str">
        <f t="shared" si="3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5"/>
        <v/>
      </c>
      <c r="M70" s="17"/>
      <c r="N70" s="82" t="str">
        <f t="shared" si="6"/>
        <v/>
      </c>
      <c r="O70" s="82">
        <f t="shared" si="7"/>
        <v>0</v>
      </c>
      <c r="P70" s="82" t="str">
        <f t="shared" si="2"/>
        <v/>
      </c>
      <c r="Q70" s="82" t="str">
        <f t="shared" si="3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5"/>
        <v/>
      </c>
      <c r="M71" s="17"/>
      <c r="N71" s="82" t="str">
        <f t="shared" si="6"/>
        <v/>
      </c>
      <c r="O71" s="82">
        <f t="shared" si="7"/>
        <v>0</v>
      </c>
      <c r="P71" s="82" t="str">
        <f t="shared" si="2"/>
        <v/>
      </c>
      <c r="Q71" s="82" t="str">
        <f t="shared" si="3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5"/>
        <v/>
      </c>
      <c r="M72" s="17"/>
      <c r="N72" s="82" t="str">
        <f t="shared" si="6"/>
        <v/>
      </c>
      <c r="O72" s="82">
        <f t="shared" si="7"/>
        <v>0</v>
      </c>
      <c r="P72" s="82" t="str">
        <f t="shared" si="2"/>
        <v/>
      </c>
      <c r="Q72" s="82" t="str">
        <f t="shared" si="3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5"/>
        <v/>
      </c>
      <c r="M73" s="17"/>
      <c r="N73" s="82" t="str">
        <f t="shared" si="6"/>
        <v/>
      </c>
      <c r="O73" s="82">
        <f t="shared" si="7"/>
        <v>0</v>
      </c>
      <c r="P73" s="82" t="str">
        <f t="shared" si="2"/>
        <v/>
      </c>
      <c r="Q73" s="82" t="str">
        <f t="shared" si="3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5"/>
        <v/>
      </c>
      <c r="M74" s="17"/>
      <c r="N74" s="82" t="str">
        <f t="shared" si="6"/>
        <v/>
      </c>
      <c r="O74" s="82">
        <f t="shared" si="7"/>
        <v>0</v>
      </c>
      <c r="P74" s="82" t="str">
        <f t="shared" si="2"/>
        <v/>
      </c>
      <c r="Q74" s="82" t="str">
        <f t="shared" si="3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5"/>
        <v/>
      </c>
      <c r="M75" s="17"/>
      <c r="N75" s="82" t="str">
        <f t="shared" si="6"/>
        <v/>
      </c>
      <c r="O75" s="82">
        <f t="shared" si="7"/>
        <v>0</v>
      </c>
      <c r="P75" s="82" t="str">
        <f t="shared" si="2"/>
        <v/>
      </c>
      <c r="Q75" s="82" t="str">
        <f t="shared" si="3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5"/>
        <v/>
      </c>
      <c r="M76" s="17"/>
      <c r="N76" s="82" t="str">
        <f t="shared" si="6"/>
        <v/>
      </c>
      <c r="O76" s="82">
        <f t="shared" si="7"/>
        <v>0</v>
      </c>
      <c r="P76" s="82" t="str">
        <f t="shared" si="2"/>
        <v/>
      </c>
      <c r="Q76" s="82" t="str">
        <f t="shared" si="3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5"/>
        <v/>
      </c>
      <c r="M77" s="17"/>
      <c r="N77" s="82" t="str">
        <f t="shared" si="6"/>
        <v/>
      </c>
      <c r="O77" s="82">
        <f t="shared" si="7"/>
        <v>0</v>
      </c>
      <c r="P77" s="82" t="str">
        <f t="shared" si="2"/>
        <v/>
      </c>
      <c r="Q77" s="82" t="str">
        <f t="shared" si="3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5"/>
        <v/>
      </c>
      <c r="M78" s="17"/>
      <c r="N78" s="82" t="str">
        <f t="shared" si="6"/>
        <v/>
      </c>
      <c r="O78" s="82">
        <f t="shared" si="7"/>
        <v>0</v>
      </c>
      <c r="P78" s="82" t="str">
        <f t="shared" si="2"/>
        <v/>
      </c>
      <c r="Q78" s="82" t="str">
        <f t="shared" si="3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5"/>
        <v/>
      </c>
      <c r="M79" s="17"/>
      <c r="N79" s="82" t="str">
        <f t="shared" si="6"/>
        <v/>
      </c>
      <c r="O79" s="82">
        <f t="shared" si="7"/>
        <v>0</v>
      </c>
      <c r="P79" s="82" t="str">
        <f t="shared" si="2"/>
        <v/>
      </c>
      <c r="Q79" s="82" t="str">
        <f t="shared" si="3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8">IF(F80&amp;H80&amp;I80&amp;J80&amp;K80="","",F80+H80+I80-J80-K80)</f>
        <v/>
      </c>
      <c r="M80" s="17"/>
      <c r="N80" s="82" t="str">
        <f t="shared" ref="N80:N143" si="9">IF($G80="E",F80,"")</f>
        <v/>
      </c>
      <c r="O80" s="82">
        <f t="shared" si="7"/>
        <v>0</v>
      </c>
      <c r="P80" s="82" t="str">
        <f t="shared" si="2"/>
        <v/>
      </c>
      <c r="Q80" s="82" t="str">
        <f t="shared" si="3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8"/>
        <v/>
      </c>
      <c r="M81" s="17"/>
      <c r="N81" s="82" t="str">
        <f t="shared" si="9"/>
        <v/>
      </c>
      <c r="O81" s="82">
        <f t="shared" ref="O81:O144" si="10">IF($G81=0%,F81,"")</f>
        <v>0</v>
      </c>
      <c r="P81" s="82" t="str">
        <f t="shared" ref="P81:P144" si="11">IF(OR($G81=8%,$G81=11%),$H81/$G81,"")</f>
        <v/>
      </c>
      <c r="Q81" s="82" t="str">
        <f t="shared" ref="Q81:Q144" si="12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8"/>
        <v/>
      </c>
      <c r="M82" s="17"/>
      <c r="N82" s="82" t="str">
        <f t="shared" si="9"/>
        <v/>
      </c>
      <c r="O82" s="82">
        <f t="shared" si="10"/>
        <v>0</v>
      </c>
      <c r="P82" s="82" t="str">
        <f t="shared" si="11"/>
        <v/>
      </c>
      <c r="Q82" s="82" t="str">
        <f t="shared" si="12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8"/>
        <v/>
      </c>
      <c r="M83" s="17"/>
      <c r="N83" s="82" t="str">
        <f t="shared" si="9"/>
        <v/>
      </c>
      <c r="O83" s="82">
        <f t="shared" si="10"/>
        <v>0</v>
      </c>
      <c r="P83" s="82" t="str">
        <f t="shared" si="11"/>
        <v/>
      </c>
      <c r="Q83" s="82" t="str">
        <f t="shared" si="12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8"/>
        <v/>
      </c>
      <c r="M84" s="17"/>
      <c r="N84" s="82" t="str">
        <f t="shared" si="9"/>
        <v/>
      </c>
      <c r="O84" s="82">
        <f t="shared" si="10"/>
        <v>0</v>
      </c>
      <c r="P84" s="82" t="str">
        <f t="shared" si="11"/>
        <v/>
      </c>
      <c r="Q84" s="82" t="str">
        <f t="shared" si="12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8"/>
        <v/>
      </c>
      <c r="M85" s="17"/>
      <c r="N85" s="82" t="str">
        <f t="shared" si="9"/>
        <v/>
      </c>
      <c r="O85" s="82">
        <f t="shared" si="10"/>
        <v>0</v>
      </c>
      <c r="P85" s="82" t="str">
        <f t="shared" si="11"/>
        <v/>
      </c>
      <c r="Q85" s="82" t="str">
        <f t="shared" si="12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8"/>
        <v/>
      </c>
      <c r="M86" s="17"/>
      <c r="N86" s="82" t="str">
        <f t="shared" si="9"/>
        <v/>
      </c>
      <c r="O86" s="82">
        <f t="shared" si="10"/>
        <v>0</v>
      </c>
      <c r="P86" s="82" t="str">
        <f t="shared" si="11"/>
        <v/>
      </c>
      <c r="Q86" s="82" t="str">
        <f t="shared" si="12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8"/>
        <v/>
      </c>
      <c r="M87" s="17"/>
      <c r="N87" s="82" t="str">
        <f t="shared" si="9"/>
        <v/>
      </c>
      <c r="O87" s="82">
        <f t="shared" si="10"/>
        <v>0</v>
      </c>
      <c r="P87" s="82" t="str">
        <f t="shared" si="11"/>
        <v/>
      </c>
      <c r="Q87" s="82" t="str">
        <f t="shared" si="12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8"/>
        <v/>
      </c>
      <c r="M88" s="17"/>
      <c r="N88" s="82" t="str">
        <f t="shared" si="9"/>
        <v/>
      </c>
      <c r="O88" s="82">
        <f t="shared" si="10"/>
        <v>0</v>
      </c>
      <c r="P88" s="82" t="str">
        <f t="shared" si="11"/>
        <v/>
      </c>
      <c r="Q88" s="82" t="str">
        <f t="shared" si="12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8"/>
        <v/>
      </c>
      <c r="M89" s="17"/>
      <c r="N89" s="82" t="str">
        <f t="shared" si="9"/>
        <v/>
      </c>
      <c r="O89" s="82">
        <f t="shared" si="10"/>
        <v>0</v>
      </c>
      <c r="P89" s="82" t="str">
        <f t="shared" si="11"/>
        <v/>
      </c>
      <c r="Q89" s="82" t="str">
        <f t="shared" si="12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8"/>
        <v/>
      </c>
      <c r="M90" s="17"/>
      <c r="N90" s="82" t="str">
        <f t="shared" si="9"/>
        <v/>
      </c>
      <c r="O90" s="82">
        <f t="shared" si="10"/>
        <v>0</v>
      </c>
      <c r="P90" s="82" t="str">
        <f t="shared" si="11"/>
        <v/>
      </c>
      <c r="Q90" s="82" t="str">
        <f t="shared" si="12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8"/>
        <v/>
      </c>
      <c r="M91" s="17"/>
      <c r="N91" s="82" t="str">
        <f t="shared" si="9"/>
        <v/>
      </c>
      <c r="O91" s="82">
        <f t="shared" si="10"/>
        <v>0</v>
      </c>
      <c r="P91" s="82" t="str">
        <f t="shared" si="11"/>
        <v/>
      </c>
      <c r="Q91" s="82" t="str">
        <f t="shared" si="12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8"/>
        <v/>
      </c>
      <c r="M92" s="17"/>
      <c r="N92" s="82" t="str">
        <f t="shared" si="9"/>
        <v/>
      </c>
      <c r="O92" s="82">
        <f t="shared" si="10"/>
        <v>0</v>
      </c>
      <c r="P92" s="82" t="str">
        <f t="shared" si="11"/>
        <v/>
      </c>
      <c r="Q92" s="82" t="str">
        <f t="shared" si="12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8"/>
        <v/>
      </c>
      <c r="M93" s="17"/>
      <c r="N93" s="82" t="str">
        <f t="shared" si="9"/>
        <v/>
      </c>
      <c r="O93" s="82">
        <f t="shared" si="10"/>
        <v>0</v>
      </c>
      <c r="P93" s="82" t="str">
        <f t="shared" si="11"/>
        <v/>
      </c>
      <c r="Q93" s="82" t="str">
        <f t="shared" si="12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8"/>
        <v/>
      </c>
      <c r="M94" s="17"/>
      <c r="N94" s="82" t="str">
        <f t="shared" si="9"/>
        <v/>
      </c>
      <c r="O94" s="82">
        <f t="shared" si="10"/>
        <v>0</v>
      </c>
      <c r="P94" s="82" t="str">
        <f t="shared" si="11"/>
        <v/>
      </c>
      <c r="Q94" s="82" t="str">
        <f t="shared" si="12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8"/>
        <v/>
      </c>
      <c r="M95" s="17"/>
      <c r="N95" s="82" t="str">
        <f t="shared" si="9"/>
        <v/>
      </c>
      <c r="O95" s="82">
        <f t="shared" si="10"/>
        <v>0</v>
      </c>
      <c r="P95" s="82" t="str">
        <f t="shared" si="11"/>
        <v/>
      </c>
      <c r="Q95" s="82" t="str">
        <f t="shared" si="12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8"/>
        <v/>
      </c>
      <c r="M96" s="17"/>
      <c r="N96" s="82" t="str">
        <f t="shared" si="9"/>
        <v/>
      </c>
      <c r="O96" s="82">
        <f t="shared" si="10"/>
        <v>0</v>
      </c>
      <c r="P96" s="82" t="str">
        <f t="shared" si="11"/>
        <v/>
      </c>
      <c r="Q96" s="82" t="str">
        <f t="shared" si="12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8"/>
        <v/>
      </c>
      <c r="M97" s="17"/>
      <c r="N97" s="82" t="str">
        <f t="shared" si="9"/>
        <v/>
      </c>
      <c r="O97" s="82">
        <f t="shared" si="10"/>
        <v>0</v>
      </c>
      <c r="P97" s="82" t="str">
        <f t="shared" si="11"/>
        <v/>
      </c>
      <c r="Q97" s="82" t="str">
        <f t="shared" si="12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8"/>
        <v/>
      </c>
      <c r="M98" s="17"/>
      <c r="N98" s="82" t="str">
        <f t="shared" si="9"/>
        <v/>
      </c>
      <c r="O98" s="82">
        <f t="shared" si="10"/>
        <v>0</v>
      </c>
      <c r="P98" s="82" t="str">
        <f t="shared" si="11"/>
        <v/>
      </c>
      <c r="Q98" s="82" t="str">
        <f t="shared" si="12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8"/>
        <v/>
      </c>
      <c r="M99" s="17"/>
      <c r="N99" s="82" t="str">
        <f t="shared" si="9"/>
        <v/>
      </c>
      <c r="O99" s="82">
        <f t="shared" si="10"/>
        <v>0</v>
      </c>
      <c r="P99" s="82" t="str">
        <f t="shared" si="11"/>
        <v/>
      </c>
      <c r="Q99" s="82" t="str">
        <f t="shared" si="12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8"/>
        <v/>
      </c>
      <c r="M100" s="17"/>
      <c r="N100" s="82" t="str">
        <f t="shared" si="9"/>
        <v/>
      </c>
      <c r="O100" s="82">
        <f t="shared" si="10"/>
        <v>0</v>
      </c>
      <c r="P100" s="82" t="str">
        <f t="shared" si="11"/>
        <v/>
      </c>
      <c r="Q100" s="82" t="str">
        <f t="shared" si="12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8"/>
        <v/>
      </c>
      <c r="M101" s="17"/>
      <c r="N101" s="82" t="str">
        <f t="shared" si="9"/>
        <v/>
      </c>
      <c r="O101" s="82">
        <f t="shared" si="10"/>
        <v>0</v>
      </c>
      <c r="P101" s="82" t="str">
        <f t="shared" si="11"/>
        <v/>
      </c>
      <c r="Q101" s="82" t="str">
        <f t="shared" si="12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8"/>
        <v/>
      </c>
      <c r="M102" s="17"/>
      <c r="N102" s="82" t="str">
        <f t="shared" si="9"/>
        <v/>
      </c>
      <c r="O102" s="82">
        <f t="shared" si="10"/>
        <v>0</v>
      </c>
      <c r="P102" s="82" t="str">
        <f t="shared" si="11"/>
        <v/>
      </c>
      <c r="Q102" s="82" t="str">
        <f t="shared" si="12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8"/>
        <v/>
      </c>
      <c r="M103" s="17"/>
      <c r="N103" s="82" t="str">
        <f t="shared" si="9"/>
        <v/>
      </c>
      <c r="O103" s="82">
        <f t="shared" si="10"/>
        <v>0</v>
      </c>
      <c r="P103" s="82" t="str">
        <f t="shared" si="11"/>
        <v/>
      </c>
      <c r="Q103" s="82" t="str">
        <f t="shared" si="12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8"/>
        <v/>
      </c>
      <c r="M104" s="17"/>
      <c r="N104" s="82" t="str">
        <f t="shared" si="9"/>
        <v/>
      </c>
      <c r="O104" s="82">
        <f t="shared" si="10"/>
        <v>0</v>
      </c>
      <c r="P104" s="82" t="str">
        <f t="shared" si="11"/>
        <v/>
      </c>
      <c r="Q104" s="82" t="str">
        <f t="shared" si="12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8"/>
        <v/>
      </c>
      <c r="M105" s="17"/>
      <c r="N105" s="82" t="str">
        <f t="shared" si="9"/>
        <v/>
      </c>
      <c r="O105" s="82">
        <f t="shared" si="10"/>
        <v>0</v>
      </c>
      <c r="P105" s="82" t="str">
        <f t="shared" si="11"/>
        <v/>
      </c>
      <c r="Q105" s="82" t="str">
        <f t="shared" si="12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8"/>
        <v/>
      </c>
      <c r="M106" s="17"/>
      <c r="N106" s="82" t="str">
        <f t="shared" si="9"/>
        <v/>
      </c>
      <c r="O106" s="82">
        <f t="shared" si="10"/>
        <v>0</v>
      </c>
      <c r="P106" s="82" t="str">
        <f t="shared" si="11"/>
        <v/>
      </c>
      <c r="Q106" s="82" t="str">
        <f t="shared" si="12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8"/>
        <v/>
      </c>
      <c r="M107" s="17"/>
      <c r="N107" s="82" t="str">
        <f t="shared" si="9"/>
        <v/>
      </c>
      <c r="O107" s="82">
        <f t="shared" si="10"/>
        <v>0</v>
      </c>
      <c r="P107" s="82" t="str">
        <f t="shared" si="11"/>
        <v/>
      </c>
      <c r="Q107" s="82" t="str">
        <f t="shared" si="12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8"/>
        <v/>
      </c>
      <c r="M108" s="17"/>
      <c r="N108" s="82" t="str">
        <f t="shared" si="9"/>
        <v/>
      </c>
      <c r="O108" s="82">
        <f t="shared" si="10"/>
        <v>0</v>
      </c>
      <c r="P108" s="82" t="str">
        <f t="shared" si="11"/>
        <v/>
      </c>
      <c r="Q108" s="82" t="str">
        <f t="shared" si="12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8"/>
        <v/>
      </c>
      <c r="M109" s="17"/>
      <c r="N109" s="82" t="str">
        <f t="shared" si="9"/>
        <v/>
      </c>
      <c r="O109" s="82">
        <f t="shared" si="10"/>
        <v>0</v>
      </c>
      <c r="P109" s="82" t="str">
        <f t="shared" si="11"/>
        <v/>
      </c>
      <c r="Q109" s="82" t="str">
        <f t="shared" si="12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8"/>
        <v/>
      </c>
      <c r="M110" s="17"/>
      <c r="N110" s="82" t="str">
        <f t="shared" si="9"/>
        <v/>
      </c>
      <c r="O110" s="82">
        <f t="shared" si="10"/>
        <v>0</v>
      </c>
      <c r="P110" s="82" t="str">
        <f t="shared" si="11"/>
        <v/>
      </c>
      <c r="Q110" s="82" t="str">
        <f t="shared" si="12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8"/>
        <v/>
      </c>
      <c r="M111" s="17"/>
      <c r="N111" s="82" t="str">
        <f t="shared" si="9"/>
        <v/>
      </c>
      <c r="O111" s="82">
        <f t="shared" si="10"/>
        <v>0</v>
      </c>
      <c r="P111" s="82" t="str">
        <f t="shared" si="11"/>
        <v/>
      </c>
      <c r="Q111" s="82" t="str">
        <f t="shared" si="12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8"/>
        <v/>
      </c>
      <c r="M112" s="17"/>
      <c r="N112" s="82" t="str">
        <f t="shared" si="9"/>
        <v/>
      </c>
      <c r="O112" s="82">
        <f t="shared" si="10"/>
        <v>0</v>
      </c>
      <c r="P112" s="82" t="str">
        <f t="shared" si="11"/>
        <v/>
      </c>
      <c r="Q112" s="82" t="str">
        <f t="shared" si="12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8"/>
        <v/>
      </c>
      <c r="M113" s="17"/>
      <c r="N113" s="82" t="str">
        <f t="shared" si="9"/>
        <v/>
      </c>
      <c r="O113" s="82">
        <f t="shared" si="10"/>
        <v>0</v>
      </c>
      <c r="P113" s="82" t="str">
        <f t="shared" si="11"/>
        <v/>
      </c>
      <c r="Q113" s="82" t="str">
        <f t="shared" si="12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8"/>
        <v/>
      </c>
      <c r="M114" s="17"/>
      <c r="N114" s="82" t="str">
        <f t="shared" si="9"/>
        <v/>
      </c>
      <c r="O114" s="82">
        <f t="shared" si="10"/>
        <v>0</v>
      </c>
      <c r="P114" s="82" t="str">
        <f t="shared" si="11"/>
        <v/>
      </c>
      <c r="Q114" s="82" t="str">
        <f t="shared" si="12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8"/>
        <v/>
      </c>
      <c r="M115" s="17"/>
      <c r="N115" s="82" t="str">
        <f t="shared" si="9"/>
        <v/>
      </c>
      <c r="O115" s="82">
        <f t="shared" si="10"/>
        <v>0</v>
      </c>
      <c r="P115" s="82" t="str">
        <f t="shared" si="11"/>
        <v/>
      </c>
      <c r="Q115" s="82" t="str">
        <f t="shared" si="12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8"/>
        <v/>
      </c>
      <c r="M116" s="17"/>
      <c r="N116" s="82" t="str">
        <f t="shared" si="9"/>
        <v/>
      </c>
      <c r="O116" s="82">
        <f t="shared" si="10"/>
        <v>0</v>
      </c>
      <c r="P116" s="82" t="str">
        <f t="shared" si="11"/>
        <v/>
      </c>
      <c r="Q116" s="82" t="str">
        <f t="shared" si="12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8"/>
        <v/>
      </c>
      <c r="M117" s="17"/>
      <c r="N117" s="82" t="str">
        <f t="shared" si="9"/>
        <v/>
      </c>
      <c r="O117" s="82">
        <f t="shared" si="10"/>
        <v>0</v>
      </c>
      <c r="P117" s="82" t="str">
        <f t="shared" si="11"/>
        <v/>
      </c>
      <c r="Q117" s="82" t="str">
        <f t="shared" si="12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8"/>
        <v/>
      </c>
      <c r="M118" s="17"/>
      <c r="N118" s="82" t="str">
        <f t="shared" si="9"/>
        <v/>
      </c>
      <c r="O118" s="82">
        <f t="shared" si="10"/>
        <v>0</v>
      </c>
      <c r="P118" s="82" t="str">
        <f t="shared" si="11"/>
        <v/>
      </c>
      <c r="Q118" s="82" t="str">
        <f t="shared" si="12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8"/>
        <v/>
      </c>
      <c r="M119" s="17"/>
      <c r="N119" s="82" t="str">
        <f t="shared" si="9"/>
        <v/>
      </c>
      <c r="O119" s="82">
        <f t="shared" si="10"/>
        <v>0</v>
      </c>
      <c r="P119" s="82" t="str">
        <f t="shared" si="11"/>
        <v/>
      </c>
      <c r="Q119" s="82" t="str">
        <f t="shared" si="12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8"/>
        <v/>
      </c>
      <c r="M120" s="17"/>
      <c r="N120" s="82" t="str">
        <f t="shared" si="9"/>
        <v/>
      </c>
      <c r="O120" s="82">
        <f t="shared" si="10"/>
        <v>0</v>
      </c>
      <c r="P120" s="82" t="str">
        <f t="shared" si="11"/>
        <v/>
      </c>
      <c r="Q120" s="82" t="str">
        <f t="shared" si="12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8"/>
        <v/>
      </c>
      <c r="M121" s="17"/>
      <c r="N121" s="82" t="str">
        <f t="shared" si="9"/>
        <v/>
      </c>
      <c r="O121" s="82">
        <f t="shared" si="10"/>
        <v>0</v>
      </c>
      <c r="P121" s="82" t="str">
        <f t="shared" si="11"/>
        <v/>
      </c>
      <c r="Q121" s="82" t="str">
        <f t="shared" si="12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8"/>
        <v/>
      </c>
      <c r="M122" s="17"/>
      <c r="N122" s="82" t="str">
        <f t="shared" si="9"/>
        <v/>
      </c>
      <c r="O122" s="82">
        <f t="shared" si="10"/>
        <v>0</v>
      </c>
      <c r="P122" s="82" t="str">
        <f t="shared" si="11"/>
        <v/>
      </c>
      <c r="Q122" s="82" t="str">
        <f t="shared" si="12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8"/>
        <v/>
      </c>
      <c r="M123" s="17"/>
      <c r="N123" s="82" t="str">
        <f t="shared" si="9"/>
        <v/>
      </c>
      <c r="O123" s="82">
        <f t="shared" si="10"/>
        <v>0</v>
      </c>
      <c r="P123" s="82" t="str">
        <f t="shared" si="11"/>
        <v/>
      </c>
      <c r="Q123" s="82" t="str">
        <f t="shared" si="12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8"/>
        <v/>
      </c>
      <c r="M124" s="17"/>
      <c r="N124" s="82" t="str">
        <f t="shared" si="9"/>
        <v/>
      </c>
      <c r="O124" s="82">
        <f t="shared" si="10"/>
        <v>0</v>
      </c>
      <c r="P124" s="82" t="str">
        <f t="shared" si="11"/>
        <v/>
      </c>
      <c r="Q124" s="82" t="str">
        <f t="shared" si="12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8"/>
        <v/>
      </c>
      <c r="M125" s="17"/>
      <c r="N125" s="82" t="str">
        <f t="shared" si="9"/>
        <v/>
      </c>
      <c r="O125" s="82">
        <f t="shared" si="10"/>
        <v>0</v>
      </c>
      <c r="P125" s="82" t="str">
        <f t="shared" si="11"/>
        <v/>
      </c>
      <c r="Q125" s="82" t="str">
        <f t="shared" si="12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8"/>
        <v/>
      </c>
      <c r="M126" s="17"/>
      <c r="N126" s="82" t="str">
        <f t="shared" si="9"/>
        <v/>
      </c>
      <c r="O126" s="82">
        <f t="shared" si="10"/>
        <v>0</v>
      </c>
      <c r="P126" s="82" t="str">
        <f t="shared" si="11"/>
        <v/>
      </c>
      <c r="Q126" s="82" t="str">
        <f t="shared" si="12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8"/>
        <v/>
      </c>
      <c r="M127" s="17"/>
      <c r="N127" s="82" t="str">
        <f t="shared" si="9"/>
        <v/>
      </c>
      <c r="O127" s="82">
        <f t="shared" si="10"/>
        <v>0</v>
      </c>
      <c r="P127" s="82" t="str">
        <f t="shared" si="11"/>
        <v/>
      </c>
      <c r="Q127" s="82" t="str">
        <f t="shared" si="12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8"/>
        <v/>
      </c>
      <c r="M128" s="17"/>
      <c r="N128" s="82" t="str">
        <f t="shared" si="9"/>
        <v/>
      </c>
      <c r="O128" s="82">
        <f t="shared" si="10"/>
        <v>0</v>
      </c>
      <c r="P128" s="82" t="str">
        <f t="shared" si="11"/>
        <v/>
      </c>
      <c r="Q128" s="82" t="str">
        <f t="shared" si="12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8"/>
        <v/>
      </c>
      <c r="M129" s="17"/>
      <c r="N129" s="82" t="str">
        <f t="shared" si="9"/>
        <v/>
      </c>
      <c r="O129" s="82">
        <f t="shared" si="10"/>
        <v>0</v>
      </c>
      <c r="P129" s="82" t="str">
        <f t="shared" si="11"/>
        <v/>
      </c>
      <c r="Q129" s="82" t="str">
        <f t="shared" si="12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8"/>
        <v/>
      </c>
      <c r="M130" s="17"/>
      <c r="N130" s="82" t="str">
        <f t="shared" si="9"/>
        <v/>
      </c>
      <c r="O130" s="82">
        <f t="shared" si="10"/>
        <v>0</v>
      </c>
      <c r="P130" s="82" t="str">
        <f t="shared" si="11"/>
        <v/>
      </c>
      <c r="Q130" s="82" t="str">
        <f t="shared" si="12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8"/>
        <v/>
      </c>
      <c r="M131" s="17"/>
      <c r="N131" s="82" t="str">
        <f t="shared" si="9"/>
        <v/>
      </c>
      <c r="O131" s="82">
        <f t="shared" si="10"/>
        <v>0</v>
      </c>
      <c r="P131" s="82" t="str">
        <f t="shared" si="11"/>
        <v/>
      </c>
      <c r="Q131" s="82" t="str">
        <f t="shared" si="12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8"/>
        <v/>
      </c>
      <c r="M132" s="17"/>
      <c r="N132" s="82" t="str">
        <f t="shared" si="9"/>
        <v/>
      </c>
      <c r="O132" s="82">
        <f t="shared" si="10"/>
        <v>0</v>
      </c>
      <c r="P132" s="82" t="str">
        <f t="shared" si="11"/>
        <v/>
      </c>
      <c r="Q132" s="82" t="str">
        <f t="shared" si="12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8"/>
        <v/>
      </c>
      <c r="M133" s="17"/>
      <c r="N133" s="82" t="str">
        <f t="shared" si="9"/>
        <v/>
      </c>
      <c r="O133" s="82">
        <f t="shared" si="10"/>
        <v>0</v>
      </c>
      <c r="P133" s="82" t="str">
        <f t="shared" si="11"/>
        <v/>
      </c>
      <c r="Q133" s="82" t="str">
        <f t="shared" si="12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8"/>
        <v/>
      </c>
      <c r="M134" s="17"/>
      <c r="N134" s="82" t="str">
        <f t="shared" si="9"/>
        <v/>
      </c>
      <c r="O134" s="82">
        <f t="shared" si="10"/>
        <v>0</v>
      </c>
      <c r="P134" s="82" t="str">
        <f t="shared" si="11"/>
        <v/>
      </c>
      <c r="Q134" s="82" t="str">
        <f t="shared" si="12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8"/>
        <v/>
      </c>
      <c r="M135" s="17"/>
      <c r="N135" s="82" t="str">
        <f t="shared" si="9"/>
        <v/>
      </c>
      <c r="O135" s="82">
        <f t="shared" si="10"/>
        <v>0</v>
      </c>
      <c r="P135" s="82" t="str">
        <f t="shared" si="11"/>
        <v/>
      </c>
      <c r="Q135" s="82" t="str">
        <f t="shared" si="12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8"/>
        <v/>
      </c>
      <c r="M136" s="17"/>
      <c r="N136" s="82" t="str">
        <f t="shared" si="9"/>
        <v/>
      </c>
      <c r="O136" s="82">
        <f t="shared" si="10"/>
        <v>0</v>
      </c>
      <c r="P136" s="82" t="str">
        <f t="shared" si="11"/>
        <v/>
      </c>
      <c r="Q136" s="82" t="str">
        <f t="shared" si="12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8"/>
        <v/>
      </c>
      <c r="M137" s="17"/>
      <c r="N137" s="82" t="str">
        <f t="shared" si="9"/>
        <v/>
      </c>
      <c r="O137" s="82">
        <f t="shared" si="10"/>
        <v>0</v>
      </c>
      <c r="P137" s="82" t="str">
        <f t="shared" si="11"/>
        <v/>
      </c>
      <c r="Q137" s="82" t="str">
        <f t="shared" si="12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8"/>
        <v/>
      </c>
      <c r="M138" s="17"/>
      <c r="N138" s="82" t="str">
        <f t="shared" si="9"/>
        <v/>
      </c>
      <c r="O138" s="82">
        <f t="shared" si="10"/>
        <v>0</v>
      </c>
      <c r="P138" s="82" t="str">
        <f t="shared" si="11"/>
        <v/>
      </c>
      <c r="Q138" s="82" t="str">
        <f t="shared" si="12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8"/>
        <v/>
      </c>
      <c r="M139" s="17"/>
      <c r="N139" s="82" t="str">
        <f t="shared" si="9"/>
        <v/>
      </c>
      <c r="O139" s="82">
        <f t="shared" si="10"/>
        <v>0</v>
      </c>
      <c r="P139" s="82" t="str">
        <f t="shared" si="11"/>
        <v/>
      </c>
      <c r="Q139" s="82" t="str">
        <f t="shared" si="12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8"/>
        <v/>
      </c>
      <c r="M140" s="17"/>
      <c r="N140" s="82" t="str">
        <f t="shared" si="9"/>
        <v/>
      </c>
      <c r="O140" s="82">
        <f t="shared" si="10"/>
        <v>0</v>
      </c>
      <c r="P140" s="82" t="str">
        <f t="shared" si="11"/>
        <v/>
      </c>
      <c r="Q140" s="82" t="str">
        <f t="shared" si="12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8"/>
        <v/>
      </c>
      <c r="M141" s="17"/>
      <c r="N141" s="82" t="str">
        <f t="shared" si="9"/>
        <v/>
      </c>
      <c r="O141" s="82">
        <f t="shared" si="10"/>
        <v>0</v>
      </c>
      <c r="P141" s="82" t="str">
        <f t="shared" si="11"/>
        <v/>
      </c>
      <c r="Q141" s="82" t="str">
        <f t="shared" si="12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8"/>
        <v/>
      </c>
      <c r="M142" s="17"/>
      <c r="N142" s="82" t="str">
        <f t="shared" si="9"/>
        <v/>
      </c>
      <c r="O142" s="82">
        <f t="shared" si="10"/>
        <v>0</v>
      </c>
      <c r="P142" s="82" t="str">
        <f t="shared" si="11"/>
        <v/>
      </c>
      <c r="Q142" s="82" t="str">
        <f t="shared" si="12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8"/>
        <v/>
      </c>
      <c r="M143" s="17"/>
      <c r="N143" s="82" t="str">
        <f t="shared" si="9"/>
        <v/>
      </c>
      <c r="O143" s="82">
        <f t="shared" si="10"/>
        <v>0</v>
      </c>
      <c r="P143" s="82" t="str">
        <f t="shared" si="11"/>
        <v/>
      </c>
      <c r="Q143" s="82" t="str">
        <f t="shared" si="12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3">IF(F144&amp;H144&amp;I144&amp;J144&amp;K144="","",F144+H144+I144-J144-K144)</f>
        <v/>
      </c>
      <c r="M144" s="17"/>
      <c r="N144" s="82" t="str">
        <f t="shared" ref="N144:N207" si="14">IF($G144="E",F144,"")</f>
        <v/>
      </c>
      <c r="O144" s="82">
        <f t="shared" si="10"/>
        <v>0</v>
      </c>
      <c r="P144" s="82" t="str">
        <f t="shared" si="11"/>
        <v/>
      </c>
      <c r="Q144" s="82" t="str">
        <f t="shared" si="12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3"/>
        <v/>
      </c>
      <c r="M145" s="17"/>
      <c r="N145" s="82" t="str">
        <f t="shared" si="14"/>
        <v/>
      </c>
      <c r="O145" s="82">
        <f t="shared" ref="O145:O208" si="15">IF($G145=0%,F145,"")</f>
        <v>0</v>
      </c>
      <c r="P145" s="82" t="str">
        <f t="shared" ref="P145:P208" si="16">IF(OR($G145=8%,$G145=11%),$H145/$G145,"")</f>
        <v/>
      </c>
      <c r="Q145" s="82" t="str">
        <f t="shared" ref="Q145:Q208" si="17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3"/>
        <v/>
      </c>
      <c r="M146" s="17"/>
      <c r="N146" s="82" t="str">
        <f t="shared" si="14"/>
        <v/>
      </c>
      <c r="O146" s="82">
        <f t="shared" si="15"/>
        <v>0</v>
      </c>
      <c r="P146" s="82" t="str">
        <f t="shared" si="16"/>
        <v/>
      </c>
      <c r="Q146" s="82" t="str">
        <f t="shared" si="17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3"/>
        <v/>
      </c>
      <c r="M147" s="17"/>
      <c r="N147" s="82" t="str">
        <f t="shared" si="14"/>
        <v/>
      </c>
      <c r="O147" s="82">
        <f t="shared" si="15"/>
        <v>0</v>
      </c>
      <c r="P147" s="82" t="str">
        <f t="shared" si="16"/>
        <v/>
      </c>
      <c r="Q147" s="82" t="str">
        <f t="shared" si="17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3"/>
        <v/>
      </c>
      <c r="M148" s="17"/>
      <c r="N148" s="82" t="str">
        <f t="shared" si="14"/>
        <v/>
      </c>
      <c r="O148" s="82">
        <f t="shared" si="15"/>
        <v>0</v>
      </c>
      <c r="P148" s="82" t="str">
        <f t="shared" si="16"/>
        <v/>
      </c>
      <c r="Q148" s="82" t="str">
        <f t="shared" si="17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3"/>
        <v/>
      </c>
      <c r="M149" s="17"/>
      <c r="N149" s="82" t="str">
        <f t="shared" si="14"/>
        <v/>
      </c>
      <c r="O149" s="82">
        <f t="shared" si="15"/>
        <v>0</v>
      </c>
      <c r="P149" s="82" t="str">
        <f t="shared" si="16"/>
        <v/>
      </c>
      <c r="Q149" s="82" t="str">
        <f t="shared" si="17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3"/>
        <v/>
      </c>
      <c r="M150" s="17"/>
      <c r="N150" s="82" t="str">
        <f t="shared" si="14"/>
        <v/>
      </c>
      <c r="O150" s="82">
        <f t="shared" si="15"/>
        <v>0</v>
      </c>
      <c r="P150" s="82" t="str">
        <f t="shared" si="16"/>
        <v/>
      </c>
      <c r="Q150" s="82" t="str">
        <f t="shared" si="17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3"/>
        <v/>
      </c>
      <c r="M151" s="17"/>
      <c r="N151" s="82" t="str">
        <f t="shared" si="14"/>
        <v/>
      </c>
      <c r="O151" s="82">
        <f t="shared" si="15"/>
        <v>0</v>
      </c>
      <c r="P151" s="82" t="str">
        <f t="shared" si="16"/>
        <v/>
      </c>
      <c r="Q151" s="82" t="str">
        <f t="shared" si="17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3"/>
        <v/>
      </c>
      <c r="M152" s="17"/>
      <c r="N152" s="82" t="str">
        <f t="shared" si="14"/>
        <v/>
      </c>
      <c r="O152" s="82">
        <f t="shared" si="15"/>
        <v>0</v>
      </c>
      <c r="P152" s="82" t="str">
        <f t="shared" si="16"/>
        <v/>
      </c>
      <c r="Q152" s="82" t="str">
        <f t="shared" si="17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3"/>
        <v/>
      </c>
      <c r="M153" s="17"/>
      <c r="N153" s="82" t="str">
        <f t="shared" si="14"/>
        <v/>
      </c>
      <c r="O153" s="82">
        <f t="shared" si="15"/>
        <v>0</v>
      </c>
      <c r="P153" s="82" t="str">
        <f t="shared" si="16"/>
        <v/>
      </c>
      <c r="Q153" s="82" t="str">
        <f t="shared" si="17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3"/>
        <v/>
      </c>
      <c r="M154" s="17"/>
      <c r="N154" s="82" t="str">
        <f t="shared" si="14"/>
        <v/>
      </c>
      <c r="O154" s="82">
        <f t="shared" si="15"/>
        <v>0</v>
      </c>
      <c r="P154" s="82" t="str">
        <f t="shared" si="16"/>
        <v/>
      </c>
      <c r="Q154" s="82" t="str">
        <f t="shared" si="17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3"/>
        <v/>
      </c>
      <c r="M155" s="17"/>
      <c r="N155" s="82" t="str">
        <f t="shared" si="14"/>
        <v/>
      </c>
      <c r="O155" s="82">
        <f t="shared" si="15"/>
        <v>0</v>
      </c>
      <c r="P155" s="82" t="str">
        <f t="shared" si="16"/>
        <v/>
      </c>
      <c r="Q155" s="82" t="str">
        <f t="shared" si="17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3"/>
        <v/>
      </c>
      <c r="M156" s="17"/>
      <c r="N156" s="82" t="str">
        <f t="shared" si="14"/>
        <v/>
      </c>
      <c r="O156" s="82">
        <f t="shared" si="15"/>
        <v>0</v>
      </c>
      <c r="P156" s="82" t="str">
        <f t="shared" si="16"/>
        <v/>
      </c>
      <c r="Q156" s="82" t="str">
        <f t="shared" si="17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3"/>
        <v/>
      </c>
      <c r="M157" s="17"/>
      <c r="N157" s="82" t="str">
        <f t="shared" si="14"/>
        <v/>
      </c>
      <c r="O157" s="82">
        <f t="shared" si="15"/>
        <v>0</v>
      </c>
      <c r="P157" s="82" t="str">
        <f t="shared" si="16"/>
        <v/>
      </c>
      <c r="Q157" s="82" t="str">
        <f t="shared" si="17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3"/>
        <v/>
      </c>
      <c r="M158" s="17"/>
      <c r="N158" s="82" t="str">
        <f t="shared" si="14"/>
        <v/>
      </c>
      <c r="O158" s="82">
        <f t="shared" si="15"/>
        <v>0</v>
      </c>
      <c r="P158" s="82" t="str">
        <f t="shared" si="16"/>
        <v/>
      </c>
      <c r="Q158" s="82" t="str">
        <f t="shared" si="17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3"/>
        <v/>
      </c>
      <c r="M159" s="17"/>
      <c r="N159" s="82" t="str">
        <f t="shared" si="14"/>
        <v/>
      </c>
      <c r="O159" s="82">
        <f t="shared" si="15"/>
        <v>0</v>
      </c>
      <c r="P159" s="82" t="str">
        <f t="shared" si="16"/>
        <v/>
      </c>
      <c r="Q159" s="82" t="str">
        <f t="shared" si="17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3"/>
        <v/>
      </c>
      <c r="M160" s="17"/>
      <c r="N160" s="82" t="str">
        <f t="shared" si="14"/>
        <v/>
      </c>
      <c r="O160" s="82">
        <f t="shared" si="15"/>
        <v>0</v>
      </c>
      <c r="P160" s="82" t="str">
        <f t="shared" si="16"/>
        <v/>
      </c>
      <c r="Q160" s="82" t="str">
        <f t="shared" si="17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3"/>
        <v/>
      </c>
      <c r="M161" s="17"/>
      <c r="N161" s="82" t="str">
        <f t="shared" si="14"/>
        <v/>
      </c>
      <c r="O161" s="82">
        <f t="shared" si="15"/>
        <v>0</v>
      </c>
      <c r="P161" s="82" t="str">
        <f t="shared" si="16"/>
        <v/>
      </c>
      <c r="Q161" s="82" t="str">
        <f t="shared" si="17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3"/>
        <v/>
      </c>
      <c r="M162" s="17"/>
      <c r="N162" s="82" t="str">
        <f t="shared" si="14"/>
        <v/>
      </c>
      <c r="O162" s="82">
        <f t="shared" si="15"/>
        <v>0</v>
      </c>
      <c r="P162" s="82" t="str">
        <f t="shared" si="16"/>
        <v/>
      </c>
      <c r="Q162" s="82" t="str">
        <f t="shared" si="17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3"/>
        <v/>
      </c>
      <c r="M163" s="17"/>
      <c r="N163" s="82" t="str">
        <f t="shared" si="14"/>
        <v/>
      </c>
      <c r="O163" s="82">
        <f t="shared" si="15"/>
        <v>0</v>
      </c>
      <c r="P163" s="82" t="str">
        <f t="shared" si="16"/>
        <v/>
      </c>
      <c r="Q163" s="82" t="str">
        <f t="shared" si="17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3"/>
        <v/>
      </c>
      <c r="M164" s="17"/>
      <c r="N164" s="82" t="str">
        <f t="shared" si="14"/>
        <v/>
      </c>
      <c r="O164" s="82">
        <f t="shared" si="15"/>
        <v>0</v>
      </c>
      <c r="P164" s="82" t="str">
        <f t="shared" si="16"/>
        <v/>
      </c>
      <c r="Q164" s="82" t="str">
        <f t="shared" si="17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3"/>
        <v/>
      </c>
      <c r="M165" s="17"/>
      <c r="N165" s="82" t="str">
        <f t="shared" si="14"/>
        <v/>
      </c>
      <c r="O165" s="82">
        <f t="shared" si="15"/>
        <v>0</v>
      </c>
      <c r="P165" s="82" t="str">
        <f t="shared" si="16"/>
        <v/>
      </c>
      <c r="Q165" s="82" t="str">
        <f t="shared" si="17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3"/>
        <v/>
      </c>
      <c r="M166" s="17"/>
      <c r="N166" s="82" t="str">
        <f t="shared" si="14"/>
        <v/>
      </c>
      <c r="O166" s="82">
        <f t="shared" si="15"/>
        <v>0</v>
      </c>
      <c r="P166" s="82" t="str">
        <f t="shared" si="16"/>
        <v/>
      </c>
      <c r="Q166" s="82" t="str">
        <f t="shared" si="17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3"/>
        <v/>
      </c>
      <c r="M167" s="17"/>
      <c r="N167" s="82" t="str">
        <f t="shared" si="14"/>
        <v/>
      </c>
      <c r="O167" s="82">
        <f t="shared" si="15"/>
        <v>0</v>
      </c>
      <c r="P167" s="82" t="str">
        <f t="shared" si="16"/>
        <v/>
      </c>
      <c r="Q167" s="82" t="str">
        <f t="shared" si="17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3"/>
        <v/>
      </c>
      <c r="M168" s="17"/>
      <c r="N168" s="82" t="str">
        <f t="shared" si="14"/>
        <v/>
      </c>
      <c r="O168" s="82">
        <f t="shared" si="15"/>
        <v>0</v>
      </c>
      <c r="P168" s="82" t="str">
        <f t="shared" si="16"/>
        <v/>
      </c>
      <c r="Q168" s="82" t="str">
        <f t="shared" si="17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3"/>
        <v/>
      </c>
      <c r="M169" s="17"/>
      <c r="N169" s="82" t="str">
        <f t="shared" si="14"/>
        <v/>
      </c>
      <c r="O169" s="82">
        <f t="shared" si="15"/>
        <v>0</v>
      </c>
      <c r="P169" s="82" t="str">
        <f t="shared" si="16"/>
        <v/>
      </c>
      <c r="Q169" s="82" t="str">
        <f t="shared" si="17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3"/>
        <v/>
      </c>
      <c r="M170" s="17"/>
      <c r="N170" s="82" t="str">
        <f t="shared" si="14"/>
        <v/>
      </c>
      <c r="O170" s="82">
        <f t="shared" si="15"/>
        <v>0</v>
      </c>
      <c r="P170" s="82" t="str">
        <f t="shared" si="16"/>
        <v/>
      </c>
      <c r="Q170" s="82" t="str">
        <f t="shared" si="17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3"/>
        <v/>
      </c>
      <c r="M171" s="17"/>
      <c r="N171" s="82" t="str">
        <f t="shared" si="14"/>
        <v/>
      </c>
      <c r="O171" s="82">
        <f t="shared" si="15"/>
        <v>0</v>
      </c>
      <c r="P171" s="82" t="str">
        <f t="shared" si="16"/>
        <v/>
      </c>
      <c r="Q171" s="82" t="str">
        <f t="shared" si="17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3"/>
        <v/>
      </c>
      <c r="M172" s="17"/>
      <c r="N172" s="82" t="str">
        <f t="shared" si="14"/>
        <v/>
      </c>
      <c r="O172" s="82">
        <f t="shared" si="15"/>
        <v>0</v>
      </c>
      <c r="P172" s="82" t="str">
        <f t="shared" si="16"/>
        <v/>
      </c>
      <c r="Q172" s="82" t="str">
        <f t="shared" si="17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3"/>
        <v/>
      </c>
      <c r="M173" s="17"/>
      <c r="N173" s="82" t="str">
        <f t="shared" si="14"/>
        <v/>
      </c>
      <c r="O173" s="82">
        <f t="shared" si="15"/>
        <v>0</v>
      </c>
      <c r="P173" s="82" t="str">
        <f t="shared" si="16"/>
        <v/>
      </c>
      <c r="Q173" s="82" t="str">
        <f t="shared" si="17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3"/>
        <v/>
      </c>
      <c r="M174" s="17"/>
      <c r="N174" s="82" t="str">
        <f t="shared" si="14"/>
        <v/>
      </c>
      <c r="O174" s="82">
        <f t="shared" si="15"/>
        <v>0</v>
      </c>
      <c r="P174" s="82" t="str">
        <f t="shared" si="16"/>
        <v/>
      </c>
      <c r="Q174" s="82" t="str">
        <f t="shared" si="17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3"/>
        <v/>
      </c>
      <c r="M175" s="17"/>
      <c r="N175" s="82" t="str">
        <f t="shared" si="14"/>
        <v/>
      </c>
      <c r="O175" s="82">
        <f t="shared" si="15"/>
        <v>0</v>
      </c>
      <c r="P175" s="82" t="str">
        <f t="shared" si="16"/>
        <v/>
      </c>
      <c r="Q175" s="82" t="str">
        <f t="shared" si="17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3"/>
        <v/>
      </c>
      <c r="M176" s="17"/>
      <c r="N176" s="82" t="str">
        <f t="shared" si="14"/>
        <v/>
      </c>
      <c r="O176" s="82">
        <f t="shared" si="15"/>
        <v>0</v>
      </c>
      <c r="P176" s="82" t="str">
        <f t="shared" si="16"/>
        <v/>
      </c>
      <c r="Q176" s="82" t="str">
        <f t="shared" si="17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3"/>
        <v/>
      </c>
      <c r="M177" s="17"/>
      <c r="N177" s="82" t="str">
        <f t="shared" si="14"/>
        <v/>
      </c>
      <c r="O177" s="82">
        <f t="shared" si="15"/>
        <v>0</v>
      </c>
      <c r="P177" s="82" t="str">
        <f t="shared" si="16"/>
        <v/>
      </c>
      <c r="Q177" s="82" t="str">
        <f t="shared" si="17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3"/>
        <v/>
      </c>
      <c r="M178" s="17"/>
      <c r="N178" s="82" t="str">
        <f t="shared" si="14"/>
        <v/>
      </c>
      <c r="O178" s="82">
        <f t="shared" si="15"/>
        <v>0</v>
      </c>
      <c r="P178" s="82" t="str">
        <f t="shared" si="16"/>
        <v/>
      </c>
      <c r="Q178" s="82" t="str">
        <f t="shared" si="17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3"/>
        <v/>
      </c>
      <c r="M179" s="17"/>
      <c r="N179" s="82" t="str">
        <f t="shared" si="14"/>
        <v/>
      </c>
      <c r="O179" s="82">
        <f t="shared" si="15"/>
        <v>0</v>
      </c>
      <c r="P179" s="82" t="str">
        <f t="shared" si="16"/>
        <v/>
      </c>
      <c r="Q179" s="82" t="str">
        <f t="shared" si="17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3"/>
        <v/>
      </c>
      <c r="M180" s="17"/>
      <c r="N180" s="82" t="str">
        <f t="shared" si="14"/>
        <v/>
      </c>
      <c r="O180" s="82">
        <f t="shared" si="15"/>
        <v>0</v>
      </c>
      <c r="P180" s="82" t="str">
        <f t="shared" si="16"/>
        <v/>
      </c>
      <c r="Q180" s="82" t="str">
        <f t="shared" si="17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3"/>
        <v/>
      </c>
      <c r="M181" s="17"/>
      <c r="N181" s="82" t="str">
        <f t="shared" si="14"/>
        <v/>
      </c>
      <c r="O181" s="82">
        <f t="shared" si="15"/>
        <v>0</v>
      </c>
      <c r="P181" s="82" t="str">
        <f t="shared" si="16"/>
        <v/>
      </c>
      <c r="Q181" s="82" t="str">
        <f t="shared" si="17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3"/>
        <v/>
      </c>
      <c r="M182" s="17"/>
      <c r="N182" s="82" t="str">
        <f t="shared" si="14"/>
        <v/>
      </c>
      <c r="O182" s="82">
        <f t="shared" si="15"/>
        <v>0</v>
      </c>
      <c r="P182" s="82" t="str">
        <f t="shared" si="16"/>
        <v/>
      </c>
      <c r="Q182" s="82" t="str">
        <f t="shared" si="17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3"/>
        <v/>
      </c>
      <c r="M183" s="17"/>
      <c r="N183" s="82" t="str">
        <f t="shared" si="14"/>
        <v/>
      </c>
      <c r="O183" s="82">
        <f t="shared" si="15"/>
        <v>0</v>
      </c>
      <c r="P183" s="82" t="str">
        <f t="shared" si="16"/>
        <v/>
      </c>
      <c r="Q183" s="82" t="str">
        <f t="shared" si="17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3"/>
        <v/>
      </c>
      <c r="M184" s="17"/>
      <c r="N184" s="82" t="str">
        <f t="shared" si="14"/>
        <v/>
      </c>
      <c r="O184" s="82">
        <f t="shared" si="15"/>
        <v>0</v>
      </c>
      <c r="P184" s="82" t="str">
        <f t="shared" si="16"/>
        <v/>
      </c>
      <c r="Q184" s="82" t="str">
        <f t="shared" si="17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3"/>
        <v/>
      </c>
      <c r="M185" s="17"/>
      <c r="N185" s="82" t="str">
        <f t="shared" si="14"/>
        <v/>
      </c>
      <c r="O185" s="82">
        <f t="shared" si="15"/>
        <v>0</v>
      </c>
      <c r="P185" s="82" t="str">
        <f t="shared" si="16"/>
        <v/>
      </c>
      <c r="Q185" s="82" t="str">
        <f t="shared" si="17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3"/>
        <v/>
      </c>
      <c r="M186" s="17"/>
      <c r="N186" s="82" t="str">
        <f t="shared" si="14"/>
        <v/>
      </c>
      <c r="O186" s="82">
        <f t="shared" si="15"/>
        <v>0</v>
      </c>
      <c r="P186" s="82" t="str">
        <f t="shared" si="16"/>
        <v/>
      </c>
      <c r="Q186" s="82" t="str">
        <f t="shared" si="17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3"/>
        <v/>
      </c>
      <c r="M187" s="17"/>
      <c r="N187" s="82" t="str">
        <f t="shared" si="14"/>
        <v/>
      </c>
      <c r="O187" s="82">
        <f t="shared" si="15"/>
        <v>0</v>
      </c>
      <c r="P187" s="82" t="str">
        <f t="shared" si="16"/>
        <v/>
      </c>
      <c r="Q187" s="82" t="str">
        <f t="shared" si="17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3"/>
        <v/>
      </c>
      <c r="M188" s="17"/>
      <c r="N188" s="82" t="str">
        <f t="shared" si="14"/>
        <v/>
      </c>
      <c r="O188" s="82">
        <f t="shared" si="15"/>
        <v>0</v>
      </c>
      <c r="P188" s="82" t="str">
        <f t="shared" si="16"/>
        <v/>
      </c>
      <c r="Q188" s="82" t="str">
        <f t="shared" si="17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3"/>
        <v/>
      </c>
      <c r="M189" s="17"/>
      <c r="N189" s="82" t="str">
        <f t="shared" si="14"/>
        <v/>
      </c>
      <c r="O189" s="82">
        <f t="shared" si="15"/>
        <v>0</v>
      </c>
      <c r="P189" s="82" t="str">
        <f t="shared" si="16"/>
        <v/>
      </c>
      <c r="Q189" s="82" t="str">
        <f t="shared" si="17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3"/>
        <v/>
      </c>
      <c r="M190" s="17"/>
      <c r="N190" s="82" t="str">
        <f t="shared" si="14"/>
        <v/>
      </c>
      <c r="O190" s="82">
        <f t="shared" si="15"/>
        <v>0</v>
      </c>
      <c r="P190" s="82" t="str">
        <f t="shared" si="16"/>
        <v/>
      </c>
      <c r="Q190" s="82" t="str">
        <f t="shared" si="17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3"/>
        <v/>
      </c>
      <c r="M191" s="17"/>
      <c r="N191" s="82" t="str">
        <f t="shared" si="14"/>
        <v/>
      </c>
      <c r="O191" s="82">
        <f t="shared" si="15"/>
        <v>0</v>
      </c>
      <c r="P191" s="82" t="str">
        <f t="shared" si="16"/>
        <v/>
      </c>
      <c r="Q191" s="82" t="str">
        <f t="shared" si="17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3"/>
        <v/>
      </c>
      <c r="M192" s="17"/>
      <c r="N192" s="82" t="str">
        <f t="shared" si="14"/>
        <v/>
      </c>
      <c r="O192" s="82">
        <f t="shared" si="15"/>
        <v>0</v>
      </c>
      <c r="P192" s="82" t="str">
        <f t="shared" si="16"/>
        <v/>
      </c>
      <c r="Q192" s="82" t="str">
        <f t="shared" si="17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3"/>
        <v/>
      </c>
      <c r="M193" s="17"/>
      <c r="N193" s="82" t="str">
        <f t="shared" si="14"/>
        <v/>
      </c>
      <c r="O193" s="82">
        <f t="shared" si="15"/>
        <v>0</v>
      </c>
      <c r="P193" s="82" t="str">
        <f t="shared" si="16"/>
        <v/>
      </c>
      <c r="Q193" s="82" t="str">
        <f t="shared" si="17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3"/>
        <v/>
      </c>
      <c r="M194" s="17"/>
      <c r="N194" s="82" t="str">
        <f t="shared" si="14"/>
        <v/>
      </c>
      <c r="O194" s="82">
        <f t="shared" si="15"/>
        <v>0</v>
      </c>
      <c r="P194" s="82" t="str">
        <f t="shared" si="16"/>
        <v/>
      </c>
      <c r="Q194" s="82" t="str">
        <f t="shared" si="17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3"/>
        <v/>
      </c>
      <c r="M195" s="17"/>
      <c r="N195" s="82" t="str">
        <f t="shared" si="14"/>
        <v/>
      </c>
      <c r="O195" s="82">
        <f t="shared" si="15"/>
        <v>0</v>
      </c>
      <c r="P195" s="82" t="str">
        <f t="shared" si="16"/>
        <v/>
      </c>
      <c r="Q195" s="82" t="str">
        <f t="shared" si="17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3"/>
        <v/>
      </c>
      <c r="M196" s="17"/>
      <c r="N196" s="82" t="str">
        <f t="shared" si="14"/>
        <v/>
      </c>
      <c r="O196" s="82">
        <f t="shared" si="15"/>
        <v>0</v>
      </c>
      <c r="P196" s="82" t="str">
        <f t="shared" si="16"/>
        <v/>
      </c>
      <c r="Q196" s="82" t="str">
        <f t="shared" si="17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3"/>
        <v/>
      </c>
      <c r="M197" s="17"/>
      <c r="N197" s="82" t="str">
        <f t="shared" si="14"/>
        <v/>
      </c>
      <c r="O197" s="82">
        <f t="shared" si="15"/>
        <v>0</v>
      </c>
      <c r="P197" s="82" t="str">
        <f t="shared" si="16"/>
        <v/>
      </c>
      <c r="Q197" s="82" t="str">
        <f t="shared" si="17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3"/>
        <v/>
      </c>
      <c r="M198" s="17"/>
      <c r="N198" s="82" t="str">
        <f t="shared" si="14"/>
        <v/>
      </c>
      <c r="O198" s="82">
        <f t="shared" si="15"/>
        <v>0</v>
      </c>
      <c r="P198" s="82" t="str">
        <f t="shared" si="16"/>
        <v/>
      </c>
      <c r="Q198" s="82" t="str">
        <f t="shared" si="17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3"/>
        <v/>
      </c>
      <c r="M199" s="17"/>
      <c r="N199" s="82" t="str">
        <f t="shared" si="14"/>
        <v/>
      </c>
      <c r="O199" s="82">
        <f t="shared" si="15"/>
        <v>0</v>
      </c>
      <c r="P199" s="82" t="str">
        <f t="shared" si="16"/>
        <v/>
      </c>
      <c r="Q199" s="82" t="str">
        <f t="shared" si="17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3"/>
        <v/>
      </c>
      <c r="M200" s="17"/>
      <c r="N200" s="82" t="str">
        <f t="shared" si="14"/>
        <v/>
      </c>
      <c r="O200" s="82">
        <f t="shared" si="15"/>
        <v>0</v>
      </c>
      <c r="P200" s="82" t="str">
        <f t="shared" si="16"/>
        <v/>
      </c>
      <c r="Q200" s="82" t="str">
        <f t="shared" si="17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3"/>
        <v/>
      </c>
      <c r="M201" s="17"/>
      <c r="N201" s="82" t="str">
        <f t="shared" si="14"/>
        <v/>
      </c>
      <c r="O201" s="82">
        <f t="shared" si="15"/>
        <v>0</v>
      </c>
      <c r="P201" s="82" t="str">
        <f t="shared" si="16"/>
        <v/>
      </c>
      <c r="Q201" s="82" t="str">
        <f t="shared" si="17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3"/>
        <v/>
      </c>
      <c r="M202" s="17"/>
      <c r="N202" s="82" t="str">
        <f t="shared" si="14"/>
        <v/>
      </c>
      <c r="O202" s="82">
        <f t="shared" si="15"/>
        <v>0</v>
      </c>
      <c r="P202" s="82" t="str">
        <f t="shared" si="16"/>
        <v/>
      </c>
      <c r="Q202" s="82" t="str">
        <f t="shared" si="17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3"/>
        <v/>
      </c>
      <c r="M203" s="17"/>
      <c r="N203" s="82" t="str">
        <f t="shared" si="14"/>
        <v/>
      </c>
      <c r="O203" s="82">
        <f t="shared" si="15"/>
        <v>0</v>
      </c>
      <c r="P203" s="82" t="str">
        <f t="shared" si="16"/>
        <v/>
      </c>
      <c r="Q203" s="82" t="str">
        <f t="shared" si="17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3"/>
        <v/>
      </c>
      <c r="M204" s="17"/>
      <c r="N204" s="82" t="str">
        <f t="shared" si="14"/>
        <v/>
      </c>
      <c r="O204" s="82">
        <f t="shared" si="15"/>
        <v>0</v>
      </c>
      <c r="P204" s="82" t="str">
        <f t="shared" si="16"/>
        <v/>
      </c>
      <c r="Q204" s="82" t="str">
        <f t="shared" si="17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3"/>
        <v/>
      </c>
      <c r="M205" s="17"/>
      <c r="N205" s="82" t="str">
        <f t="shared" si="14"/>
        <v/>
      </c>
      <c r="O205" s="82">
        <f t="shared" si="15"/>
        <v>0</v>
      </c>
      <c r="P205" s="82" t="str">
        <f t="shared" si="16"/>
        <v/>
      </c>
      <c r="Q205" s="82" t="str">
        <f t="shared" si="17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3"/>
        <v/>
      </c>
      <c r="M206" s="17"/>
      <c r="N206" s="82" t="str">
        <f t="shared" si="14"/>
        <v/>
      </c>
      <c r="O206" s="82">
        <f t="shared" si="15"/>
        <v>0</v>
      </c>
      <c r="P206" s="82" t="str">
        <f t="shared" si="16"/>
        <v/>
      </c>
      <c r="Q206" s="82" t="str">
        <f t="shared" si="17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3"/>
        <v/>
      </c>
      <c r="M207" s="17"/>
      <c r="N207" s="82" t="str">
        <f t="shared" si="14"/>
        <v/>
      </c>
      <c r="O207" s="82">
        <f t="shared" si="15"/>
        <v>0</v>
      </c>
      <c r="P207" s="82" t="str">
        <f t="shared" si="16"/>
        <v/>
      </c>
      <c r="Q207" s="82" t="str">
        <f t="shared" si="17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8">IF(F208&amp;H208&amp;I208&amp;J208&amp;K208="","",F208+H208+I208-J208-K208)</f>
        <v/>
      </c>
      <c r="M208" s="17"/>
      <c r="N208" s="82" t="str">
        <f t="shared" ref="N208:N271" si="19">IF($G208="E",F208,"")</f>
        <v/>
      </c>
      <c r="O208" s="82">
        <f t="shared" si="15"/>
        <v>0</v>
      </c>
      <c r="P208" s="82" t="str">
        <f t="shared" si="16"/>
        <v/>
      </c>
      <c r="Q208" s="82" t="str">
        <f t="shared" si="17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8"/>
        <v/>
      </c>
      <c r="M209" s="17"/>
      <c r="N209" s="82" t="str">
        <f t="shared" si="19"/>
        <v/>
      </c>
      <c r="O209" s="82">
        <f t="shared" ref="O209:O272" si="20">IF($G209=0%,F209,"")</f>
        <v>0</v>
      </c>
      <c r="P209" s="82" t="str">
        <f t="shared" ref="P209:P272" si="21">IF(OR($G209=8%,$G209=11%),$H209/$G209,"")</f>
        <v/>
      </c>
      <c r="Q209" s="82" t="str">
        <f t="shared" ref="Q209:Q272" si="22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8"/>
        <v/>
      </c>
      <c r="M210" s="17"/>
      <c r="N210" s="82" t="str">
        <f t="shared" si="19"/>
        <v/>
      </c>
      <c r="O210" s="82">
        <f t="shared" si="20"/>
        <v>0</v>
      </c>
      <c r="P210" s="82" t="str">
        <f t="shared" si="21"/>
        <v/>
      </c>
      <c r="Q210" s="82" t="str">
        <f t="shared" si="22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8"/>
        <v/>
      </c>
      <c r="M211" s="17"/>
      <c r="N211" s="82" t="str">
        <f t="shared" si="19"/>
        <v/>
      </c>
      <c r="O211" s="82">
        <f t="shared" si="20"/>
        <v>0</v>
      </c>
      <c r="P211" s="82" t="str">
        <f t="shared" si="21"/>
        <v/>
      </c>
      <c r="Q211" s="82" t="str">
        <f t="shared" si="22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8"/>
        <v/>
      </c>
      <c r="M212" s="17"/>
      <c r="N212" s="82" t="str">
        <f t="shared" si="19"/>
        <v/>
      </c>
      <c r="O212" s="82">
        <f t="shared" si="20"/>
        <v>0</v>
      </c>
      <c r="P212" s="82" t="str">
        <f t="shared" si="21"/>
        <v/>
      </c>
      <c r="Q212" s="82" t="str">
        <f t="shared" si="22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8"/>
        <v/>
      </c>
      <c r="M213" s="17"/>
      <c r="N213" s="82" t="str">
        <f t="shared" si="19"/>
        <v/>
      </c>
      <c r="O213" s="82">
        <f t="shared" si="20"/>
        <v>0</v>
      </c>
      <c r="P213" s="82" t="str">
        <f t="shared" si="21"/>
        <v/>
      </c>
      <c r="Q213" s="82" t="str">
        <f t="shared" si="22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8"/>
        <v/>
      </c>
      <c r="M214" s="17"/>
      <c r="N214" s="82" t="str">
        <f t="shared" si="19"/>
        <v/>
      </c>
      <c r="O214" s="82">
        <f t="shared" si="20"/>
        <v>0</v>
      </c>
      <c r="P214" s="82" t="str">
        <f t="shared" si="21"/>
        <v/>
      </c>
      <c r="Q214" s="82" t="str">
        <f t="shared" si="22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8"/>
        <v/>
      </c>
      <c r="M215" s="17"/>
      <c r="N215" s="82" t="str">
        <f t="shared" si="19"/>
        <v/>
      </c>
      <c r="O215" s="82">
        <f t="shared" si="20"/>
        <v>0</v>
      </c>
      <c r="P215" s="82" t="str">
        <f t="shared" si="21"/>
        <v/>
      </c>
      <c r="Q215" s="82" t="str">
        <f t="shared" si="22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8"/>
        <v/>
      </c>
      <c r="M216" s="17"/>
      <c r="N216" s="82" t="str">
        <f t="shared" si="19"/>
        <v/>
      </c>
      <c r="O216" s="82">
        <f t="shared" si="20"/>
        <v>0</v>
      </c>
      <c r="P216" s="82" t="str">
        <f t="shared" si="21"/>
        <v/>
      </c>
      <c r="Q216" s="82" t="str">
        <f t="shared" si="22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8"/>
        <v/>
      </c>
      <c r="M217" s="17"/>
      <c r="N217" s="82" t="str">
        <f t="shared" si="19"/>
        <v/>
      </c>
      <c r="O217" s="82">
        <f t="shared" si="20"/>
        <v>0</v>
      </c>
      <c r="P217" s="82" t="str">
        <f t="shared" si="21"/>
        <v/>
      </c>
      <c r="Q217" s="82" t="str">
        <f t="shared" si="22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8"/>
        <v/>
      </c>
      <c r="M218" s="17"/>
      <c r="N218" s="82" t="str">
        <f t="shared" si="19"/>
        <v/>
      </c>
      <c r="O218" s="82">
        <f t="shared" si="20"/>
        <v>0</v>
      </c>
      <c r="P218" s="82" t="str">
        <f t="shared" si="21"/>
        <v/>
      </c>
      <c r="Q218" s="82" t="str">
        <f t="shared" si="22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8"/>
        <v/>
      </c>
      <c r="M219" s="17"/>
      <c r="N219" s="82" t="str">
        <f t="shared" si="19"/>
        <v/>
      </c>
      <c r="O219" s="82">
        <f t="shared" si="20"/>
        <v>0</v>
      </c>
      <c r="P219" s="82" t="str">
        <f t="shared" si="21"/>
        <v/>
      </c>
      <c r="Q219" s="82" t="str">
        <f t="shared" si="22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8"/>
        <v/>
      </c>
      <c r="M220" s="17"/>
      <c r="N220" s="82" t="str">
        <f t="shared" si="19"/>
        <v/>
      </c>
      <c r="O220" s="82">
        <f t="shared" si="20"/>
        <v>0</v>
      </c>
      <c r="P220" s="82" t="str">
        <f t="shared" si="21"/>
        <v/>
      </c>
      <c r="Q220" s="82" t="str">
        <f t="shared" si="22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8"/>
        <v/>
      </c>
      <c r="M221" s="17"/>
      <c r="N221" s="82" t="str">
        <f t="shared" si="19"/>
        <v/>
      </c>
      <c r="O221" s="82">
        <f t="shared" si="20"/>
        <v>0</v>
      </c>
      <c r="P221" s="82" t="str">
        <f t="shared" si="21"/>
        <v/>
      </c>
      <c r="Q221" s="82" t="str">
        <f t="shared" si="22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8"/>
        <v/>
      </c>
      <c r="M222" s="17"/>
      <c r="N222" s="82" t="str">
        <f t="shared" si="19"/>
        <v/>
      </c>
      <c r="O222" s="82">
        <f t="shared" si="20"/>
        <v>0</v>
      </c>
      <c r="P222" s="82" t="str">
        <f t="shared" si="21"/>
        <v/>
      </c>
      <c r="Q222" s="82" t="str">
        <f t="shared" si="22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8"/>
        <v/>
      </c>
      <c r="M223" s="17"/>
      <c r="N223" s="82" t="str">
        <f t="shared" si="19"/>
        <v/>
      </c>
      <c r="O223" s="82">
        <f t="shared" si="20"/>
        <v>0</v>
      </c>
      <c r="P223" s="82" t="str">
        <f t="shared" si="21"/>
        <v/>
      </c>
      <c r="Q223" s="82" t="str">
        <f t="shared" si="22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8"/>
        <v/>
      </c>
      <c r="M224" s="17"/>
      <c r="N224" s="82" t="str">
        <f t="shared" si="19"/>
        <v/>
      </c>
      <c r="O224" s="82">
        <f t="shared" si="20"/>
        <v>0</v>
      </c>
      <c r="P224" s="82" t="str">
        <f t="shared" si="21"/>
        <v/>
      </c>
      <c r="Q224" s="82" t="str">
        <f t="shared" si="22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8"/>
        <v/>
      </c>
      <c r="M225" s="17"/>
      <c r="N225" s="82" t="str">
        <f t="shared" si="19"/>
        <v/>
      </c>
      <c r="O225" s="82">
        <f t="shared" si="20"/>
        <v>0</v>
      </c>
      <c r="P225" s="82" t="str">
        <f t="shared" si="21"/>
        <v/>
      </c>
      <c r="Q225" s="82" t="str">
        <f t="shared" si="22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8"/>
        <v/>
      </c>
      <c r="M226" s="17"/>
      <c r="N226" s="82" t="str">
        <f t="shared" si="19"/>
        <v/>
      </c>
      <c r="O226" s="82">
        <f t="shared" si="20"/>
        <v>0</v>
      </c>
      <c r="P226" s="82" t="str">
        <f t="shared" si="21"/>
        <v/>
      </c>
      <c r="Q226" s="82" t="str">
        <f t="shared" si="22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8"/>
        <v/>
      </c>
      <c r="M227" s="17"/>
      <c r="N227" s="82" t="str">
        <f t="shared" si="19"/>
        <v/>
      </c>
      <c r="O227" s="82">
        <f t="shared" si="20"/>
        <v>0</v>
      </c>
      <c r="P227" s="82" t="str">
        <f t="shared" si="21"/>
        <v/>
      </c>
      <c r="Q227" s="82" t="str">
        <f t="shared" si="22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8"/>
        <v/>
      </c>
      <c r="M228" s="17"/>
      <c r="N228" s="82" t="str">
        <f t="shared" si="19"/>
        <v/>
      </c>
      <c r="O228" s="82">
        <f t="shared" si="20"/>
        <v>0</v>
      </c>
      <c r="P228" s="82" t="str">
        <f t="shared" si="21"/>
        <v/>
      </c>
      <c r="Q228" s="82" t="str">
        <f t="shared" si="22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8"/>
        <v/>
      </c>
      <c r="M229" s="17"/>
      <c r="N229" s="82" t="str">
        <f t="shared" si="19"/>
        <v/>
      </c>
      <c r="O229" s="82">
        <f t="shared" si="20"/>
        <v>0</v>
      </c>
      <c r="P229" s="82" t="str">
        <f t="shared" si="21"/>
        <v/>
      </c>
      <c r="Q229" s="82" t="str">
        <f t="shared" si="22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8"/>
        <v/>
      </c>
      <c r="M230" s="17"/>
      <c r="N230" s="82" t="str">
        <f t="shared" si="19"/>
        <v/>
      </c>
      <c r="O230" s="82">
        <f t="shared" si="20"/>
        <v>0</v>
      </c>
      <c r="P230" s="82" t="str">
        <f t="shared" si="21"/>
        <v/>
      </c>
      <c r="Q230" s="82" t="str">
        <f t="shared" si="22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8"/>
        <v/>
      </c>
      <c r="M231" s="17"/>
      <c r="N231" s="82" t="str">
        <f t="shared" si="19"/>
        <v/>
      </c>
      <c r="O231" s="82">
        <f t="shared" si="20"/>
        <v>0</v>
      </c>
      <c r="P231" s="82" t="str">
        <f t="shared" si="21"/>
        <v/>
      </c>
      <c r="Q231" s="82" t="str">
        <f t="shared" si="22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8"/>
        <v/>
      </c>
      <c r="M232" s="17"/>
      <c r="N232" s="82" t="str">
        <f t="shared" si="19"/>
        <v/>
      </c>
      <c r="O232" s="82">
        <f t="shared" si="20"/>
        <v>0</v>
      </c>
      <c r="P232" s="82" t="str">
        <f t="shared" si="21"/>
        <v/>
      </c>
      <c r="Q232" s="82" t="str">
        <f t="shared" si="22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8"/>
        <v/>
      </c>
      <c r="M233" s="17"/>
      <c r="N233" s="82" t="str">
        <f t="shared" si="19"/>
        <v/>
      </c>
      <c r="O233" s="82">
        <f t="shared" si="20"/>
        <v>0</v>
      </c>
      <c r="P233" s="82" t="str">
        <f t="shared" si="21"/>
        <v/>
      </c>
      <c r="Q233" s="82" t="str">
        <f t="shared" si="22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8"/>
        <v/>
      </c>
      <c r="M234" s="17"/>
      <c r="N234" s="82" t="str">
        <f t="shared" si="19"/>
        <v/>
      </c>
      <c r="O234" s="82">
        <f t="shared" si="20"/>
        <v>0</v>
      </c>
      <c r="P234" s="82" t="str">
        <f t="shared" si="21"/>
        <v/>
      </c>
      <c r="Q234" s="82" t="str">
        <f t="shared" si="22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8"/>
        <v/>
      </c>
      <c r="M235" s="17"/>
      <c r="N235" s="82" t="str">
        <f t="shared" si="19"/>
        <v/>
      </c>
      <c r="O235" s="82">
        <f t="shared" si="20"/>
        <v>0</v>
      </c>
      <c r="P235" s="82" t="str">
        <f t="shared" si="21"/>
        <v/>
      </c>
      <c r="Q235" s="82" t="str">
        <f t="shared" si="22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8"/>
        <v/>
      </c>
      <c r="M236" s="17"/>
      <c r="N236" s="82" t="str">
        <f t="shared" si="19"/>
        <v/>
      </c>
      <c r="O236" s="82">
        <f t="shared" si="20"/>
        <v>0</v>
      </c>
      <c r="P236" s="82" t="str">
        <f t="shared" si="21"/>
        <v/>
      </c>
      <c r="Q236" s="82" t="str">
        <f t="shared" si="22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8"/>
        <v/>
      </c>
      <c r="M237" s="17"/>
      <c r="N237" s="82" t="str">
        <f t="shared" si="19"/>
        <v/>
      </c>
      <c r="O237" s="82">
        <f t="shared" si="20"/>
        <v>0</v>
      </c>
      <c r="P237" s="82" t="str">
        <f t="shared" si="21"/>
        <v/>
      </c>
      <c r="Q237" s="82" t="str">
        <f t="shared" si="22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8"/>
        <v/>
      </c>
      <c r="M238" s="17"/>
      <c r="N238" s="82" t="str">
        <f t="shared" si="19"/>
        <v/>
      </c>
      <c r="O238" s="82">
        <f t="shared" si="20"/>
        <v>0</v>
      </c>
      <c r="P238" s="82" t="str">
        <f t="shared" si="21"/>
        <v/>
      </c>
      <c r="Q238" s="82" t="str">
        <f t="shared" si="22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8"/>
        <v/>
      </c>
      <c r="M239" s="17"/>
      <c r="N239" s="82" t="str">
        <f t="shared" si="19"/>
        <v/>
      </c>
      <c r="O239" s="82">
        <f t="shared" si="20"/>
        <v>0</v>
      </c>
      <c r="P239" s="82" t="str">
        <f t="shared" si="21"/>
        <v/>
      </c>
      <c r="Q239" s="82" t="str">
        <f t="shared" si="22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8"/>
        <v/>
      </c>
      <c r="M240" s="17"/>
      <c r="N240" s="82" t="str">
        <f t="shared" si="19"/>
        <v/>
      </c>
      <c r="O240" s="82">
        <f t="shared" si="20"/>
        <v>0</v>
      </c>
      <c r="P240" s="82" t="str">
        <f t="shared" si="21"/>
        <v/>
      </c>
      <c r="Q240" s="82" t="str">
        <f t="shared" si="22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8"/>
        <v/>
      </c>
      <c r="M241" s="17"/>
      <c r="N241" s="82" t="str">
        <f t="shared" si="19"/>
        <v/>
      </c>
      <c r="O241" s="82">
        <f t="shared" si="20"/>
        <v>0</v>
      </c>
      <c r="P241" s="82" t="str">
        <f t="shared" si="21"/>
        <v/>
      </c>
      <c r="Q241" s="82" t="str">
        <f t="shared" si="22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8"/>
        <v/>
      </c>
      <c r="M242" s="17"/>
      <c r="N242" s="82" t="str">
        <f t="shared" si="19"/>
        <v/>
      </c>
      <c r="O242" s="82">
        <f t="shared" si="20"/>
        <v>0</v>
      </c>
      <c r="P242" s="82" t="str">
        <f t="shared" si="21"/>
        <v/>
      </c>
      <c r="Q242" s="82" t="str">
        <f t="shared" si="22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8"/>
        <v/>
      </c>
      <c r="M243" s="17"/>
      <c r="N243" s="82" t="str">
        <f t="shared" si="19"/>
        <v/>
      </c>
      <c r="O243" s="82">
        <f t="shared" si="20"/>
        <v>0</v>
      </c>
      <c r="P243" s="82" t="str">
        <f t="shared" si="21"/>
        <v/>
      </c>
      <c r="Q243" s="82" t="str">
        <f t="shared" si="22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8"/>
        <v/>
      </c>
      <c r="M244" s="17"/>
      <c r="N244" s="82" t="str">
        <f t="shared" si="19"/>
        <v/>
      </c>
      <c r="O244" s="82">
        <f t="shared" si="20"/>
        <v>0</v>
      </c>
      <c r="P244" s="82" t="str">
        <f t="shared" si="21"/>
        <v/>
      </c>
      <c r="Q244" s="82" t="str">
        <f t="shared" si="22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8"/>
        <v/>
      </c>
      <c r="M245" s="17"/>
      <c r="N245" s="82" t="str">
        <f t="shared" si="19"/>
        <v/>
      </c>
      <c r="O245" s="82">
        <f t="shared" si="20"/>
        <v>0</v>
      </c>
      <c r="P245" s="82" t="str">
        <f t="shared" si="21"/>
        <v/>
      </c>
      <c r="Q245" s="82" t="str">
        <f t="shared" si="22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8"/>
        <v/>
      </c>
      <c r="M246" s="17"/>
      <c r="N246" s="82" t="str">
        <f t="shared" si="19"/>
        <v/>
      </c>
      <c r="O246" s="82">
        <f t="shared" si="20"/>
        <v>0</v>
      </c>
      <c r="P246" s="82" t="str">
        <f t="shared" si="21"/>
        <v/>
      </c>
      <c r="Q246" s="82" t="str">
        <f t="shared" si="22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8"/>
        <v/>
      </c>
      <c r="M247" s="17"/>
      <c r="N247" s="82" t="str">
        <f t="shared" si="19"/>
        <v/>
      </c>
      <c r="O247" s="82">
        <f t="shared" si="20"/>
        <v>0</v>
      </c>
      <c r="P247" s="82" t="str">
        <f t="shared" si="21"/>
        <v/>
      </c>
      <c r="Q247" s="82" t="str">
        <f t="shared" si="22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8"/>
        <v/>
      </c>
      <c r="M248" s="17"/>
      <c r="N248" s="82" t="str">
        <f t="shared" si="19"/>
        <v/>
      </c>
      <c r="O248" s="82">
        <f t="shared" si="20"/>
        <v>0</v>
      </c>
      <c r="P248" s="82" t="str">
        <f t="shared" si="21"/>
        <v/>
      </c>
      <c r="Q248" s="82" t="str">
        <f t="shared" si="22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8"/>
        <v/>
      </c>
      <c r="M249" s="17"/>
      <c r="N249" s="82" t="str">
        <f t="shared" si="19"/>
        <v/>
      </c>
      <c r="O249" s="82">
        <f t="shared" si="20"/>
        <v>0</v>
      </c>
      <c r="P249" s="82" t="str">
        <f t="shared" si="21"/>
        <v/>
      </c>
      <c r="Q249" s="82" t="str">
        <f t="shared" si="22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8"/>
        <v/>
      </c>
      <c r="M250" s="17"/>
      <c r="N250" s="82" t="str">
        <f t="shared" si="19"/>
        <v/>
      </c>
      <c r="O250" s="82">
        <f t="shared" si="20"/>
        <v>0</v>
      </c>
      <c r="P250" s="82" t="str">
        <f t="shared" si="21"/>
        <v/>
      </c>
      <c r="Q250" s="82" t="str">
        <f t="shared" si="22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8"/>
        <v/>
      </c>
      <c r="M251" s="17"/>
      <c r="N251" s="82" t="str">
        <f t="shared" si="19"/>
        <v/>
      </c>
      <c r="O251" s="82">
        <f t="shared" si="20"/>
        <v>0</v>
      </c>
      <c r="P251" s="82" t="str">
        <f t="shared" si="21"/>
        <v/>
      </c>
      <c r="Q251" s="82" t="str">
        <f t="shared" si="22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8"/>
        <v/>
      </c>
      <c r="M252" s="17"/>
      <c r="N252" s="82" t="str">
        <f t="shared" si="19"/>
        <v/>
      </c>
      <c r="O252" s="82">
        <f t="shared" si="20"/>
        <v>0</v>
      </c>
      <c r="P252" s="82" t="str">
        <f t="shared" si="21"/>
        <v/>
      </c>
      <c r="Q252" s="82" t="str">
        <f t="shared" si="22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8"/>
        <v/>
      </c>
      <c r="M253" s="17"/>
      <c r="N253" s="82" t="str">
        <f t="shared" si="19"/>
        <v/>
      </c>
      <c r="O253" s="82">
        <f t="shared" si="20"/>
        <v>0</v>
      </c>
      <c r="P253" s="82" t="str">
        <f t="shared" si="21"/>
        <v/>
      </c>
      <c r="Q253" s="82" t="str">
        <f t="shared" si="22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8"/>
        <v/>
      </c>
      <c r="M254" s="17"/>
      <c r="N254" s="82" t="str">
        <f t="shared" si="19"/>
        <v/>
      </c>
      <c r="O254" s="82">
        <f t="shared" si="20"/>
        <v>0</v>
      </c>
      <c r="P254" s="82" t="str">
        <f t="shared" si="21"/>
        <v/>
      </c>
      <c r="Q254" s="82" t="str">
        <f t="shared" si="22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8"/>
        <v/>
      </c>
      <c r="M255" s="17"/>
      <c r="N255" s="82" t="str">
        <f t="shared" si="19"/>
        <v/>
      </c>
      <c r="O255" s="82">
        <f t="shared" si="20"/>
        <v>0</v>
      </c>
      <c r="P255" s="82" t="str">
        <f t="shared" si="21"/>
        <v/>
      </c>
      <c r="Q255" s="82" t="str">
        <f t="shared" si="22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8"/>
        <v/>
      </c>
      <c r="M256" s="17"/>
      <c r="N256" s="82" t="str">
        <f t="shared" si="19"/>
        <v/>
      </c>
      <c r="O256" s="82">
        <f t="shared" si="20"/>
        <v>0</v>
      </c>
      <c r="P256" s="82" t="str">
        <f t="shared" si="21"/>
        <v/>
      </c>
      <c r="Q256" s="82" t="str">
        <f t="shared" si="22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8"/>
        <v/>
      </c>
      <c r="M257" s="17"/>
      <c r="N257" s="82" t="str">
        <f t="shared" si="19"/>
        <v/>
      </c>
      <c r="O257" s="82">
        <f t="shared" si="20"/>
        <v>0</v>
      </c>
      <c r="P257" s="82" t="str">
        <f t="shared" si="21"/>
        <v/>
      </c>
      <c r="Q257" s="82" t="str">
        <f t="shared" si="22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8"/>
        <v/>
      </c>
      <c r="M258" s="17"/>
      <c r="N258" s="82" t="str">
        <f t="shared" si="19"/>
        <v/>
      </c>
      <c r="O258" s="82">
        <f t="shared" si="20"/>
        <v>0</v>
      </c>
      <c r="P258" s="82" t="str">
        <f t="shared" si="21"/>
        <v/>
      </c>
      <c r="Q258" s="82" t="str">
        <f t="shared" si="22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8"/>
        <v/>
      </c>
      <c r="M259" s="17"/>
      <c r="N259" s="82" t="str">
        <f t="shared" si="19"/>
        <v/>
      </c>
      <c r="O259" s="82">
        <f t="shared" si="20"/>
        <v>0</v>
      </c>
      <c r="P259" s="82" t="str">
        <f t="shared" si="21"/>
        <v/>
      </c>
      <c r="Q259" s="82" t="str">
        <f t="shared" si="22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8"/>
        <v/>
      </c>
      <c r="M260" s="17"/>
      <c r="N260" s="82" t="str">
        <f t="shared" si="19"/>
        <v/>
      </c>
      <c r="O260" s="82">
        <f t="shared" si="20"/>
        <v>0</v>
      </c>
      <c r="P260" s="82" t="str">
        <f t="shared" si="21"/>
        <v/>
      </c>
      <c r="Q260" s="82" t="str">
        <f t="shared" si="22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8"/>
        <v/>
      </c>
      <c r="M261" s="17"/>
      <c r="N261" s="82" t="str">
        <f t="shared" si="19"/>
        <v/>
      </c>
      <c r="O261" s="82">
        <f t="shared" si="20"/>
        <v>0</v>
      </c>
      <c r="P261" s="82" t="str">
        <f t="shared" si="21"/>
        <v/>
      </c>
      <c r="Q261" s="82" t="str">
        <f t="shared" si="22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8"/>
        <v/>
      </c>
      <c r="M262" s="17"/>
      <c r="N262" s="82" t="str">
        <f t="shared" si="19"/>
        <v/>
      </c>
      <c r="O262" s="82">
        <f t="shared" si="20"/>
        <v>0</v>
      </c>
      <c r="P262" s="82" t="str">
        <f t="shared" si="21"/>
        <v/>
      </c>
      <c r="Q262" s="82" t="str">
        <f t="shared" si="22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8"/>
        <v/>
      </c>
      <c r="M263" s="17"/>
      <c r="N263" s="82" t="str">
        <f t="shared" si="19"/>
        <v/>
      </c>
      <c r="O263" s="82">
        <f t="shared" si="20"/>
        <v>0</v>
      </c>
      <c r="P263" s="82" t="str">
        <f t="shared" si="21"/>
        <v/>
      </c>
      <c r="Q263" s="82" t="str">
        <f t="shared" si="22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8"/>
        <v/>
      </c>
      <c r="M264" s="17"/>
      <c r="N264" s="82" t="str">
        <f t="shared" si="19"/>
        <v/>
      </c>
      <c r="O264" s="82">
        <f t="shared" si="20"/>
        <v>0</v>
      </c>
      <c r="P264" s="82" t="str">
        <f t="shared" si="21"/>
        <v/>
      </c>
      <c r="Q264" s="82" t="str">
        <f t="shared" si="22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8"/>
        <v/>
      </c>
      <c r="M265" s="17"/>
      <c r="N265" s="82" t="str">
        <f t="shared" si="19"/>
        <v/>
      </c>
      <c r="O265" s="82">
        <f t="shared" si="20"/>
        <v>0</v>
      </c>
      <c r="P265" s="82" t="str">
        <f t="shared" si="21"/>
        <v/>
      </c>
      <c r="Q265" s="82" t="str">
        <f t="shared" si="22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8"/>
        <v/>
      </c>
      <c r="M266" s="17"/>
      <c r="N266" s="82" t="str">
        <f t="shared" si="19"/>
        <v/>
      </c>
      <c r="O266" s="82">
        <f t="shared" si="20"/>
        <v>0</v>
      </c>
      <c r="P266" s="82" t="str">
        <f t="shared" si="21"/>
        <v/>
      </c>
      <c r="Q266" s="82" t="str">
        <f t="shared" si="22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8"/>
        <v/>
      </c>
      <c r="M267" s="17"/>
      <c r="N267" s="82" t="str">
        <f t="shared" si="19"/>
        <v/>
      </c>
      <c r="O267" s="82">
        <f t="shared" si="20"/>
        <v>0</v>
      </c>
      <c r="P267" s="82" t="str">
        <f t="shared" si="21"/>
        <v/>
      </c>
      <c r="Q267" s="82" t="str">
        <f t="shared" si="22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8"/>
        <v/>
      </c>
      <c r="M268" s="17"/>
      <c r="N268" s="82" t="str">
        <f t="shared" si="19"/>
        <v/>
      </c>
      <c r="O268" s="82">
        <f t="shared" si="20"/>
        <v>0</v>
      </c>
      <c r="P268" s="82" t="str">
        <f t="shared" si="21"/>
        <v/>
      </c>
      <c r="Q268" s="82" t="str">
        <f t="shared" si="22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8"/>
        <v/>
      </c>
      <c r="M269" s="17"/>
      <c r="N269" s="82" t="str">
        <f t="shared" si="19"/>
        <v/>
      </c>
      <c r="O269" s="82">
        <f t="shared" si="20"/>
        <v>0</v>
      </c>
      <c r="P269" s="82" t="str">
        <f t="shared" si="21"/>
        <v/>
      </c>
      <c r="Q269" s="82" t="str">
        <f t="shared" si="22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8"/>
        <v/>
      </c>
      <c r="M270" s="17"/>
      <c r="N270" s="82" t="str">
        <f t="shared" si="19"/>
        <v/>
      </c>
      <c r="O270" s="82">
        <f t="shared" si="20"/>
        <v>0</v>
      </c>
      <c r="P270" s="82" t="str">
        <f t="shared" si="21"/>
        <v/>
      </c>
      <c r="Q270" s="82" t="str">
        <f t="shared" si="22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8"/>
        <v/>
      </c>
      <c r="M271" s="17"/>
      <c r="N271" s="82" t="str">
        <f t="shared" si="19"/>
        <v/>
      </c>
      <c r="O271" s="82">
        <f t="shared" si="20"/>
        <v>0</v>
      </c>
      <c r="P271" s="82" t="str">
        <f t="shared" si="21"/>
        <v/>
      </c>
      <c r="Q271" s="82" t="str">
        <f t="shared" si="22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3">IF(F272&amp;H272&amp;I272&amp;J272&amp;K272="","",F272+H272+I272-J272-K272)</f>
        <v/>
      </c>
      <c r="M272" s="17"/>
      <c r="N272" s="82" t="str">
        <f t="shared" ref="N272:N335" si="24">IF($G272="E",F272,"")</f>
        <v/>
      </c>
      <c r="O272" s="82">
        <f t="shared" si="20"/>
        <v>0</v>
      </c>
      <c r="P272" s="82" t="str">
        <f t="shared" si="21"/>
        <v/>
      </c>
      <c r="Q272" s="82" t="str">
        <f t="shared" si="22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3"/>
        <v/>
      </c>
      <c r="M273" s="17"/>
      <c r="N273" s="82" t="str">
        <f t="shared" si="24"/>
        <v/>
      </c>
      <c r="O273" s="82">
        <f t="shared" ref="O273:O336" si="25">IF($G273=0%,F273,"")</f>
        <v>0</v>
      </c>
      <c r="P273" s="82" t="str">
        <f t="shared" ref="P273:P336" si="26">IF(OR($G273=8%,$G273=11%),$H273/$G273,"")</f>
        <v/>
      </c>
      <c r="Q273" s="82" t="str">
        <f t="shared" ref="Q273:Q336" si="27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3"/>
        <v/>
      </c>
      <c r="M274" s="17"/>
      <c r="N274" s="82" t="str">
        <f t="shared" si="24"/>
        <v/>
      </c>
      <c r="O274" s="82">
        <f t="shared" si="25"/>
        <v>0</v>
      </c>
      <c r="P274" s="82" t="str">
        <f t="shared" si="26"/>
        <v/>
      </c>
      <c r="Q274" s="82" t="str">
        <f t="shared" si="27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3"/>
        <v/>
      </c>
      <c r="M275" s="17"/>
      <c r="N275" s="82" t="str">
        <f t="shared" si="24"/>
        <v/>
      </c>
      <c r="O275" s="82">
        <f t="shared" si="25"/>
        <v>0</v>
      </c>
      <c r="P275" s="82" t="str">
        <f t="shared" si="26"/>
        <v/>
      </c>
      <c r="Q275" s="82" t="str">
        <f t="shared" si="27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3"/>
        <v/>
      </c>
      <c r="M276" s="17"/>
      <c r="N276" s="82" t="str">
        <f t="shared" si="24"/>
        <v/>
      </c>
      <c r="O276" s="82">
        <f t="shared" si="25"/>
        <v>0</v>
      </c>
      <c r="P276" s="82" t="str">
        <f t="shared" si="26"/>
        <v/>
      </c>
      <c r="Q276" s="82" t="str">
        <f t="shared" si="27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3"/>
        <v/>
      </c>
      <c r="M277" s="17"/>
      <c r="N277" s="82" t="str">
        <f t="shared" si="24"/>
        <v/>
      </c>
      <c r="O277" s="82">
        <f t="shared" si="25"/>
        <v>0</v>
      </c>
      <c r="P277" s="82" t="str">
        <f t="shared" si="26"/>
        <v/>
      </c>
      <c r="Q277" s="82" t="str">
        <f t="shared" si="27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3"/>
        <v/>
      </c>
      <c r="M278" s="17"/>
      <c r="N278" s="82" t="str">
        <f t="shared" si="24"/>
        <v/>
      </c>
      <c r="O278" s="82">
        <f t="shared" si="25"/>
        <v>0</v>
      </c>
      <c r="P278" s="82" t="str">
        <f t="shared" si="26"/>
        <v/>
      </c>
      <c r="Q278" s="82" t="str">
        <f t="shared" si="27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3"/>
        <v/>
      </c>
      <c r="M279" s="17"/>
      <c r="N279" s="82" t="str">
        <f t="shared" si="24"/>
        <v/>
      </c>
      <c r="O279" s="82">
        <f t="shared" si="25"/>
        <v>0</v>
      </c>
      <c r="P279" s="82" t="str">
        <f t="shared" si="26"/>
        <v/>
      </c>
      <c r="Q279" s="82" t="str">
        <f t="shared" si="27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3"/>
        <v/>
      </c>
      <c r="M280" s="17"/>
      <c r="N280" s="82" t="str">
        <f t="shared" si="24"/>
        <v/>
      </c>
      <c r="O280" s="82">
        <f t="shared" si="25"/>
        <v>0</v>
      </c>
      <c r="P280" s="82" t="str">
        <f t="shared" si="26"/>
        <v/>
      </c>
      <c r="Q280" s="82" t="str">
        <f t="shared" si="27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3"/>
        <v/>
      </c>
      <c r="M281" s="17"/>
      <c r="N281" s="82" t="str">
        <f t="shared" si="24"/>
        <v/>
      </c>
      <c r="O281" s="82">
        <f t="shared" si="25"/>
        <v>0</v>
      </c>
      <c r="P281" s="82" t="str">
        <f t="shared" si="26"/>
        <v/>
      </c>
      <c r="Q281" s="82" t="str">
        <f t="shared" si="27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3"/>
        <v/>
      </c>
      <c r="M282" s="17"/>
      <c r="N282" s="82" t="str">
        <f t="shared" si="24"/>
        <v/>
      </c>
      <c r="O282" s="82">
        <f t="shared" si="25"/>
        <v>0</v>
      </c>
      <c r="P282" s="82" t="str">
        <f t="shared" si="26"/>
        <v/>
      </c>
      <c r="Q282" s="82" t="str">
        <f t="shared" si="27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3"/>
        <v/>
      </c>
      <c r="M283" s="17"/>
      <c r="N283" s="82" t="str">
        <f t="shared" si="24"/>
        <v/>
      </c>
      <c r="O283" s="82">
        <f t="shared" si="25"/>
        <v>0</v>
      </c>
      <c r="P283" s="82" t="str">
        <f t="shared" si="26"/>
        <v/>
      </c>
      <c r="Q283" s="82" t="str">
        <f t="shared" si="27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3"/>
        <v/>
      </c>
      <c r="M284" s="17"/>
      <c r="N284" s="82" t="str">
        <f t="shared" si="24"/>
        <v/>
      </c>
      <c r="O284" s="82">
        <f t="shared" si="25"/>
        <v>0</v>
      </c>
      <c r="P284" s="82" t="str">
        <f t="shared" si="26"/>
        <v/>
      </c>
      <c r="Q284" s="82" t="str">
        <f t="shared" si="27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3"/>
        <v/>
      </c>
      <c r="M285" s="17"/>
      <c r="N285" s="82" t="str">
        <f t="shared" si="24"/>
        <v/>
      </c>
      <c r="O285" s="82">
        <f t="shared" si="25"/>
        <v>0</v>
      </c>
      <c r="P285" s="82" t="str">
        <f t="shared" si="26"/>
        <v/>
      </c>
      <c r="Q285" s="82" t="str">
        <f t="shared" si="27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3"/>
        <v/>
      </c>
      <c r="M286" s="17"/>
      <c r="N286" s="82" t="str">
        <f t="shared" si="24"/>
        <v/>
      </c>
      <c r="O286" s="82">
        <f t="shared" si="25"/>
        <v>0</v>
      </c>
      <c r="P286" s="82" t="str">
        <f t="shared" si="26"/>
        <v/>
      </c>
      <c r="Q286" s="82" t="str">
        <f t="shared" si="27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3"/>
        <v/>
      </c>
      <c r="M287" s="17"/>
      <c r="N287" s="82" t="str">
        <f t="shared" si="24"/>
        <v/>
      </c>
      <c r="O287" s="82">
        <f t="shared" si="25"/>
        <v>0</v>
      </c>
      <c r="P287" s="82" t="str">
        <f t="shared" si="26"/>
        <v/>
      </c>
      <c r="Q287" s="82" t="str">
        <f t="shared" si="27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3"/>
        <v/>
      </c>
      <c r="M288" s="17"/>
      <c r="N288" s="82" t="str">
        <f t="shared" si="24"/>
        <v/>
      </c>
      <c r="O288" s="82">
        <f t="shared" si="25"/>
        <v>0</v>
      </c>
      <c r="P288" s="82" t="str">
        <f t="shared" si="26"/>
        <v/>
      </c>
      <c r="Q288" s="82" t="str">
        <f t="shared" si="27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3"/>
        <v/>
      </c>
      <c r="M289" s="17"/>
      <c r="N289" s="82" t="str">
        <f t="shared" si="24"/>
        <v/>
      </c>
      <c r="O289" s="82">
        <f t="shared" si="25"/>
        <v>0</v>
      </c>
      <c r="P289" s="82" t="str">
        <f t="shared" si="26"/>
        <v/>
      </c>
      <c r="Q289" s="82" t="str">
        <f t="shared" si="27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3"/>
        <v/>
      </c>
      <c r="M290" s="17"/>
      <c r="N290" s="82" t="str">
        <f t="shared" si="24"/>
        <v/>
      </c>
      <c r="O290" s="82">
        <f t="shared" si="25"/>
        <v>0</v>
      </c>
      <c r="P290" s="82" t="str">
        <f t="shared" si="26"/>
        <v/>
      </c>
      <c r="Q290" s="82" t="str">
        <f t="shared" si="27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3"/>
        <v/>
      </c>
      <c r="M291" s="17"/>
      <c r="N291" s="82" t="str">
        <f t="shared" si="24"/>
        <v/>
      </c>
      <c r="O291" s="82">
        <f t="shared" si="25"/>
        <v>0</v>
      </c>
      <c r="P291" s="82" t="str">
        <f t="shared" si="26"/>
        <v/>
      </c>
      <c r="Q291" s="82" t="str">
        <f t="shared" si="27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3"/>
        <v/>
      </c>
      <c r="M292" s="17"/>
      <c r="N292" s="82" t="str">
        <f t="shared" si="24"/>
        <v/>
      </c>
      <c r="O292" s="82">
        <f t="shared" si="25"/>
        <v>0</v>
      </c>
      <c r="P292" s="82" t="str">
        <f t="shared" si="26"/>
        <v/>
      </c>
      <c r="Q292" s="82" t="str">
        <f t="shared" si="27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3"/>
        <v/>
      </c>
      <c r="M293" s="17"/>
      <c r="N293" s="82" t="str">
        <f t="shared" si="24"/>
        <v/>
      </c>
      <c r="O293" s="82">
        <f t="shared" si="25"/>
        <v>0</v>
      </c>
      <c r="P293" s="82" t="str">
        <f t="shared" si="26"/>
        <v/>
      </c>
      <c r="Q293" s="82" t="str">
        <f t="shared" si="27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3"/>
        <v/>
      </c>
      <c r="M294" s="17"/>
      <c r="N294" s="82" t="str">
        <f t="shared" si="24"/>
        <v/>
      </c>
      <c r="O294" s="82">
        <f t="shared" si="25"/>
        <v>0</v>
      </c>
      <c r="P294" s="82" t="str">
        <f t="shared" si="26"/>
        <v/>
      </c>
      <c r="Q294" s="82" t="str">
        <f t="shared" si="27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3"/>
        <v/>
      </c>
      <c r="M295" s="17"/>
      <c r="N295" s="82" t="str">
        <f t="shared" si="24"/>
        <v/>
      </c>
      <c r="O295" s="82">
        <f t="shared" si="25"/>
        <v>0</v>
      </c>
      <c r="P295" s="82" t="str">
        <f t="shared" si="26"/>
        <v/>
      </c>
      <c r="Q295" s="82" t="str">
        <f t="shared" si="27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3"/>
        <v/>
      </c>
      <c r="M296" s="17"/>
      <c r="N296" s="82" t="str">
        <f t="shared" si="24"/>
        <v/>
      </c>
      <c r="O296" s="82">
        <f t="shared" si="25"/>
        <v>0</v>
      </c>
      <c r="P296" s="82" t="str">
        <f t="shared" si="26"/>
        <v/>
      </c>
      <c r="Q296" s="82" t="str">
        <f t="shared" si="27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3"/>
        <v/>
      </c>
      <c r="M297" s="17"/>
      <c r="N297" s="82" t="str">
        <f t="shared" si="24"/>
        <v/>
      </c>
      <c r="O297" s="82">
        <f t="shared" si="25"/>
        <v>0</v>
      </c>
      <c r="P297" s="82" t="str">
        <f t="shared" si="26"/>
        <v/>
      </c>
      <c r="Q297" s="82" t="str">
        <f t="shared" si="27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3"/>
        <v/>
      </c>
      <c r="M298" s="17"/>
      <c r="N298" s="82" t="str">
        <f t="shared" si="24"/>
        <v/>
      </c>
      <c r="O298" s="82">
        <f t="shared" si="25"/>
        <v>0</v>
      </c>
      <c r="P298" s="82" t="str">
        <f t="shared" si="26"/>
        <v/>
      </c>
      <c r="Q298" s="82" t="str">
        <f t="shared" si="27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3"/>
        <v/>
      </c>
      <c r="M299" s="17"/>
      <c r="N299" s="82" t="str">
        <f t="shared" si="24"/>
        <v/>
      </c>
      <c r="O299" s="82">
        <f t="shared" si="25"/>
        <v>0</v>
      </c>
      <c r="P299" s="82" t="str">
        <f t="shared" si="26"/>
        <v/>
      </c>
      <c r="Q299" s="82" t="str">
        <f t="shared" si="27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3"/>
        <v/>
      </c>
      <c r="M300" s="17"/>
      <c r="N300" s="82" t="str">
        <f t="shared" si="24"/>
        <v/>
      </c>
      <c r="O300" s="82">
        <f t="shared" si="25"/>
        <v>0</v>
      </c>
      <c r="P300" s="82" t="str">
        <f t="shared" si="26"/>
        <v/>
      </c>
      <c r="Q300" s="82" t="str">
        <f t="shared" si="27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3"/>
        <v/>
      </c>
      <c r="M301" s="17"/>
      <c r="N301" s="82" t="str">
        <f t="shared" si="24"/>
        <v/>
      </c>
      <c r="O301" s="82">
        <f t="shared" si="25"/>
        <v>0</v>
      </c>
      <c r="P301" s="82" t="str">
        <f t="shared" si="26"/>
        <v/>
      </c>
      <c r="Q301" s="82" t="str">
        <f t="shared" si="27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3"/>
        <v/>
      </c>
      <c r="M302" s="17"/>
      <c r="N302" s="82" t="str">
        <f t="shared" si="24"/>
        <v/>
      </c>
      <c r="O302" s="82">
        <f t="shared" si="25"/>
        <v>0</v>
      </c>
      <c r="P302" s="82" t="str">
        <f t="shared" si="26"/>
        <v/>
      </c>
      <c r="Q302" s="82" t="str">
        <f t="shared" si="27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3"/>
        <v/>
      </c>
      <c r="M303" s="17"/>
      <c r="N303" s="82" t="str">
        <f t="shared" si="24"/>
        <v/>
      </c>
      <c r="O303" s="82">
        <f t="shared" si="25"/>
        <v>0</v>
      </c>
      <c r="P303" s="82" t="str">
        <f t="shared" si="26"/>
        <v/>
      </c>
      <c r="Q303" s="82" t="str">
        <f t="shared" si="27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3"/>
        <v/>
      </c>
      <c r="M304" s="17"/>
      <c r="N304" s="82" t="str">
        <f t="shared" si="24"/>
        <v/>
      </c>
      <c r="O304" s="82">
        <f t="shared" si="25"/>
        <v>0</v>
      </c>
      <c r="P304" s="82" t="str">
        <f t="shared" si="26"/>
        <v/>
      </c>
      <c r="Q304" s="82" t="str">
        <f t="shared" si="27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3"/>
        <v/>
      </c>
      <c r="M305" s="17"/>
      <c r="N305" s="82" t="str">
        <f t="shared" si="24"/>
        <v/>
      </c>
      <c r="O305" s="82">
        <f t="shared" si="25"/>
        <v>0</v>
      </c>
      <c r="P305" s="82" t="str">
        <f t="shared" si="26"/>
        <v/>
      </c>
      <c r="Q305" s="82" t="str">
        <f t="shared" si="27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3"/>
        <v/>
      </c>
      <c r="M306" s="17"/>
      <c r="N306" s="82" t="str">
        <f t="shared" si="24"/>
        <v/>
      </c>
      <c r="O306" s="82">
        <f t="shared" si="25"/>
        <v>0</v>
      </c>
      <c r="P306" s="82" t="str">
        <f t="shared" si="26"/>
        <v/>
      </c>
      <c r="Q306" s="82" t="str">
        <f t="shared" si="27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3"/>
        <v/>
      </c>
      <c r="M307" s="17"/>
      <c r="N307" s="82" t="str">
        <f t="shared" si="24"/>
        <v/>
      </c>
      <c r="O307" s="82">
        <f t="shared" si="25"/>
        <v>0</v>
      </c>
      <c r="P307" s="82" t="str">
        <f t="shared" si="26"/>
        <v/>
      </c>
      <c r="Q307" s="82" t="str">
        <f t="shared" si="27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3"/>
        <v/>
      </c>
      <c r="M308" s="17"/>
      <c r="N308" s="82" t="str">
        <f t="shared" si="24"/>
        <v/>
      </c>
      <c r="O308" s="82">
        <f t="shared" si="25"/>
        <v>0</v>
      </c>
      <c r="P308" s="82" t="str">
        <f t="shared" si="26"/>
        <v/>
      </c>
      <c r="Q308" s="82" t="str">
        <f t="shared" si="27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3"/>
        <v/>
      </c>
      <c r="M309" s="17"/>
      <c r="N309" s="82" t="str">
        <f t="shared" si="24"/>
        <v/>
      </c>
      <c r="O309" s="82">
        <f t="shared" si="25"/>
        <v>0</v>
      </c>
      <c r="P309" s="82" t="str">
        <f t="shared" si="26"/>
        <v/>
      </c>
      <c r="Q309" s="82" t="str">
        <f t="shared" si="27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3"/>
        <v/>
      </c>
      <c r="M310" s="17"/>
      <c r="N310" s="82" t="str">
        <f t="shared" si="24"/>
        <v/>
      </c>
      <c r="O310" s="82">
        <f t="shared" si="25"/>
        <v>0</v>
      </c>
      <c r="P310" s="82" t="str">
        <f t="shared" si="26"/>
        <v/>
      </c>
      <c r="Q310" s="82" t="str">
        <f t="shared" si="27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3"/>
        <v/>
      </c>
      <c r="M311" s="17"/>
      <c r="N311" s="82" t="str">
        <f t="shared" si="24"/>
        <v/>
      </c>
      <c r="O311" s="82">
        <f t="shared" si="25"/>
        <v>0</v>
      </c>
      <c r="P311" s="82" t="str">
        <f t="shared" si="26"/>
        <v/>
      </c>
      <c r="Q311" s="82" t="str">
        <f t="shared" si="27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3"/>
        <v/>
      </c>
      <c r="M312" s="17"/>
      <c r="N312" s="82" t="str">
        <f t="shared" si="24"/>
        <v/>
      </c>
      <c r="O312" s="82">
        <f t="shared" si="25"/>
        <v>0</v>
      </c>
      <c r="P312" s="82" t="str">
        <f t="shared" si="26"/>
        <v/>
      </c>
      <c r="Q312" s="82" t="str">
        <f t="shared" si="27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3"/>
        <v/>
      </c>
      <c r="M313" s="17"/>
      <c r="N313" s="82" t="str">
        <f t="shared" si="24"/>
        <v/>
      </c>
      <c r="O313" s="82">
        <f t="shared" si="25"/>
        <v>0</v>
      </c>
      <c r="P313" s="82" t="str">
        <f t="shared" si="26"/>
        <v/>
      </c>
      <c r="Q313" s="82" t="str">
        <f t="shared" si="27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3"/>
        <v/>
      </c>
      <c r="M314" s="17"/>
      <c r="N314" s="82" t="str">
        <f t="shared" si="24"/>
        <v/>
      </c>
      <c r="O314" s="82">
        <f t="shared" si="25"/>
        <v>0</v>
      </c>
      <c r="P314" s="82" t="str">
        <f t="shared" si="26"/>
        <v/>
      </c>
      <c r="Q314" s="82" t="str">
        <f t="shared" si="27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3"/>
        <v/>
      </c>
      <c r="M315" s="17"/>
      <c r="N315" s="82" t="str">
        <f t="shared" si="24"/>
        <v/>
      </c>
      <c r="O315" s="82">
        <f t="shared" si="25"/>
        <v>0</v>
      </c>
      <c r="P315" s="82" t="str">
        <f t="shared" si="26"/>
        <v/>
      </c>
      <c r="Q315" s="82" t="str">
        <f t="shared" si="27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3"/>
        <v/>
      </c>
      <c r="M316" s="17"/>
      <c r="N316" s="82" t="str">
        <f t="shared" si="24"/>
        <v/>
      </c>
      <c r="O316" s="82">
        <f t="shared" si="25"/>
        <v>0</v>
      </c>
      <c r="P316" s="82" t="str">
        <f t="shared" si="26"/>
        <v/>
      </c>
      <c r="Q316" s="82" t="str">
        <f t="shared" si="27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3"/>
        <v/>
      </c>
      <c r="M317" s="17"/>
      <c r="N317" s="82" t="str">
        <f t="shared" si="24"/>
        <v/>
      </c>
      <c r="O317" s="82">
        <f t="shared" si="25"/>
        <v>0</v>
      </c>
      <c r="P317" s="82" t="str">
        <f t="shared" si="26"/>
        <v/>
      </c>
      <c r="Q317" s="82" t="str">
        <f t="shared" si="27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3"/>
        <v/>
      </c>
      <c r="M318" s="17"/>
      <c r="N318" s="82" t="str">
        <f t="shared" si="24"/>
        <v/>
      </c>
      <c r="O318" s="82">
        <f t="shared" si="25"/>
        <v>0</v>
      </c>
      <c r="P318" s="82" t="str">
        <f t="shared" si="26"/>
        <v/>
      </c>
      <c r="Q318" s="82" t="str">
        <f t="shared" si="27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3"/>
        <v/>
      </c>
      <c r="M319" s="17"/>
      <c r="N319" s="82" t="str">
        <f t="shared" si="24"/>
        <v/>
      </c>
      <c r="O319" s="82">
        <f t="shared" si="25"/>
        <v>0</v>
      </c>
      <c r="P319" s="82" t="str">
        <f t="shared" si="26"/>
        <v/>
      </c>
      <c r="Q319" s="82" t="str">
        <f t="shared" si="27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3"/>
        <v/>
      </c>
      <c r="M320" s="17"/>
      <c r="N320" s="82" t="str">
        <f t="shared" si="24"/>
        <v/>
      </c>
      <c r="O320" s="82">
        <f t="shared" si="25"/>
        <v>0</v>
      </c>
      <c r="P320" s="82" t="str">
        <f t="shared" si="26"/>
        <v/>
      </c>
      <c r="Q320" s="82" t="str">
        <f t="shared" si="27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3"/>
        <v/>
      </c>
      <c r="M321" s="17"/>
      <c r="N321" s="82" t="str">
        <f t="shared" si="24"/>
        <v/>
      </c>
      <c r="O321" s="82">
        <f t="shared" si="25"/>
        <v>0</v>
      </c>
      <c r="P321" s="82" t="str">
        <f t="shared" si="26"/>
        <v/>
      </c>
      <c r="Q321" s="82" t="str">
        <f t="shared" si="27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3"/>
        <v/>
      </c>
      <c r="M322" s="17"/>
      <c r="N322" s="82" t="str">
        <f t="shared" si="24"/>
        <v/>
      </c>
      <c r="O322" s="82">
        <f t="shared" si="25"/>
        <v>0</v>
      </c>
      <c r="P322" s="82" t="str">
        <f t="shared" si="26"/>
        <v/>
      </c>
      <c r="Q322" s="82" t="str">
        <f t="shared" si="27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3"/>
        <v/>
      </c>
      <c r="M323" s="17"/>
      <c r="N323" s="82" t="str">
        <f t="shared" si="24"/>
        <v/>
      </c>
      <c r="O323" s="82">
        <f t="shared" si="25"/>
        <v>0</v>
      </c>
      <c r="P323" s="82" t="str">
        <f t="shared" si="26"/>
        <v/>
      </c>
      <c r="Q323" s="82" t="str">
        <f t="shared" si="27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3"/>
        <v/>
      </c>
      <c r="M324" s="17"/>
      <c r="N324" s="82" t="str">
        <f t="shared" si="24"/>
        <v/>
      </c>
      <c r="O324" s="82">
        <f t="shared" si="25"/>
        <v>0</v>
      </c>
      <c r="P324" s="82" t="str">
        <f t="shared" si="26"/>
        <v/>
      </c>
      <c r="Q324" s="82" t="str">
        <f t="shared" si="27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3"/>
        <v/>
      </c>
      <c r="M325" s="17"/>
      <c r="N325" s="82" t="str">
        <f t="shared" si="24"/>
        <v/>
      </c>
      <c r="O325" s="82">
        <f t="shared" si="25"/>
        <v>0</v>
      </c>
      <c r="P325" s="82" t="str">
        <f t="shared" si="26"/>
        <v/>
      </c>
      <c r="Q325" s="82" t="str">
        <f t="shared" si="27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3"/>
        <v/>
      </c>
      <c r="M326" s="17"/>
      <c r="N326" s="82" t="str">
        <f t="shared" si="24"/>
        <v/>
      </c>
      <c r="O326" s="82">
        <f t="shared" si="25"/>
        <v>0</v>
      </c>
      <c r="P326" s="82" t="str">
        <f t="shared" si="26"/>
        <v/>
      </c>
      <c r="Q326" s="82" t="str">
        <f t="shared" si="27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3"/>
        <v/>
      </c>
      <c r="M327" s="17"/>
      <c r="N327" s="82" t="str">
        <f t="shared" si="24"/>
        <v/>
      </c>
      <c r="O327" s="82">
        <f t="shared" si="25"/>
        <v>0</v>
      </c>
      <c r="P327" s="82" t="str">
        <f t="shared" si="26"/>
        <v/>
      </c>
      <c r="Q327" s="82" t="str">
        <f t="shared" si="27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3"/>
        <v/>
      </c>
      <c r="M328" s="17"/>
      <c r="N328" s="82" t="str">
        <f t="shared" si="24"/>
        <v/>
      </c>
      <c r="O328" s="82">
        <f t="shared" si="25"/>
        <v>0</v>
      </c>
      <c r="P328" s="82" t="str">
        <f t="shared" si="26"/>
        <v/>
      </c>
      <c r="Q328" s="82" t="str">
        <f t="shared" si="27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3"/>
        <v/>
      </c>
      <c r="M329" s="17"/>
      <c r="N329" s="82" t="str">
        <f t="shared" si="24"/>
        <v/>
      </c>
      <c r="O329" s="82">
        <f t="shared" si="25"/>
        <v>0</v>
      </c>
      <c r="P329" s="82" t="str">
        <f t="shared" si="26"/>
        <v/>
      </c>
      <c r="Q329" s="82" t="str">
        <f t="shared" si="27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3"/>
        <v/>
      </c>
      <c r="M330" s="17"/>
      <c r="N330" s="82" t="str">
        <f t="shared" si="24"/>
        <v/>
      </c>
      <c r="O330" s="82">
        <f t="shared" si="25"/>
        <v>0</v>
      </c>
      <c r="P330" s="82" t="str">
        <f t="shared" si="26"/>
        <v/>
      </c>
      <c r="Q330" s="82" t="str">
        <f t="shared" si="27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3"/>
        <v/>
      </c>
      <c r="M331" s="17"/>
      <c r="N331" s="82" t="str">
        <f t="shared" si="24"/>
        <v/>
      </c>
      <c r="O331" s="82">
        <f t="shared" si="25"/>
        <v>0</v>
      </c>
      <c r="P331" s="82" t="str">
        <f t="shared" si="26"/>
        <v/>
      </c>
      <c r="Q331" s="82" t="str">
        <f t="shared" si="27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3"/>
        <v/>
      </c>
      <c r="M332" s="17"/>
      <c r="N332" s="82" t="str">
        <f t="shared" si="24"/>
        <v/>
      </c>
      <c r="O332" s="82">
        <f t="shared" si="25"/>
        <v>0</v>
      </c>
      <c r="P332" s="82" t="str">
        <f t="shared" si="26"/>
        <v/>
      </c>
      <c r="Q332" s="82" t="str">
        <f t="shared" si="27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3"/>
        <v/>
      </c>
      <c r="M333" s="17"/>
      <c r="N333" s="82" t="str">
        <f t="shared" si="24"/>
        <v/>
      </c>
      <c r="O333" s="82">
        <f t="shared" si="25"/>
        <v>0</v>
      </c>
      <c r="P333" s="82" t="str">
        <f t="shared" si="26"/>
        <v/>
      </c>
      <c r="Q333" s="82" t="str">
        <f t="shared" si="27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3"/>
        <v/>
      </c>
      <c r="M334" s="17"/>
      <c r="N334" s="82" t="str">
        <f t="shared" si="24"/>
        <v/>
      </c>
      <c r="O334" s="82">
        <f t="shared" si="25"/>
        <v>0</v>
      </c>
      <c r="P334" s="82" t="str">
        <f t="shared" si="26"/>
        <v/>
      </c>
      <c r="Q334" s="82" t="str">
        <f t="shared" si="27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3"/>
        <v/>
      </c>
      <c r="M335" s="17"/>
      <c r="N335" s="82" t="str">
        <f t="shared" si="24"/>
        <v/>
      </c>
      <c r="O335" s="82">
        <f t="shared" si="25"/>
        <v>0</v>
      </c>
      <c r="P335" s="82" t="str">
        <f t="shared" si="26"/>
        <v/>
      </c>
      <c r="Q335" s="82" t="str">
        <f t="shared" si="27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8">IF(F336&amp;H336&amp;I336&amp;J336&amp;K336="","",F336+H336+I336-J336-K336)</f>
        <v/>
      </c>
      <c r="M336" s="17"/>
      <c r="N336" s="82" t="str">
        <f t="shared" ref="N336:N399" si="29">IF($G336="E",F336,"")</f>
        <v/>
      </c>
      <c r="O336" s="82">
        <f t="shared" si="25"/>
        <v>0</v>
      </c>
      <c r="P336" s="82" t="str">
        <f t="shared" si="26"/>
        <v/>
      </c>
      <c r="Q336" s="82" t="str">
        <f t="shared" si="27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8"/>
        <v/>
      </c>
      <c r="M337" s="17"/>
      <c r="N337" s="82" t="str">
        <f t="shared" si="29"/>
        <v/>
      </c>
      <c r="O337" s="82">
        <f t="shared" ref="O337:O400" si="30">IF($G337=0%,F337,"")</f>
        <v>0</v>
      </c>
      <c r="P337" s="82" t="str">
        <f t="shared" ref="P337:P400" si="31">IF(OR($G337=8%,$G337=11%),$H337/$G337,"")</f>
        <v/>
      </c>
      <c r="Q337" s="82" t="str">
        <f t="shared" ref="Q337:Q400" si="32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8"/>
        <v/>
      </c>
      <c r="M338" s="17"/>
      <c r="N338" s="82" t="str">
        <f t="shared" si="29"/>
        <v/>
      </c>
      <c r="O338" s="82">
        <f t="shared" si="30"/>
        <v>0</v>
      </c>
      <c r="P338" s="82" t="str">
        <f t="shared" si="31"/>
        <v/>
      </c>
      <c r="Q338" s="82" t="str">
        <f t="shared" si="32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8"/>
        <v/>
      </c>
      <c r="M339" s="17"/>
      <c r="N339" s="82" t="str">
        <f t="shared" si="29"/>
        <v/>
      </c>
      <c r="O339" s="82">
        <f t="shared" si="30"/>
        <v>0</v>
      </c>
      <c r="P339" s="82" t="str">
        <f t="shared" si="31"/>
        <v/>
      </c>
      <c r="Q339" s="82" t="str">
        <f t="shared" si="32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8"/>
        <v/>
      </c>
      <c r="M340" s="17"/>
      <c r="N340" s="82" t="str">
        <f t="shared" si="29"/>
        <v/>
      </c>
      <c r="O340" s="82">
        <f t="shared" si="30"/>
        <v>0</v>
      </c>
      <c r="P340" s="82" t="str">
        <f t="shared" si="31"/>
        <v/>
      </c>
      <c r="Q340" s="82" t="str">
        <f t="shared" si="32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8"/>
        <v/>
      </c>
      <c r="M341" s="17"/>
      <c r="N341" s="82" t="str">
        <f t="shared" si="29"/>
        <v/>
      </c>
      <c r="O341" s="82">
        <f t="shared" si="30"/>
        <v>0</v>
      </c>
      <c r="P341" s="82" t="str">
        <f t="shared" si="31"/>
        <v/>
      </c>
      <c r="Q341" s="82" t="str">
        <f t="shared" si="32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8"/>
        <v/>
      </c>
      <c r="M342" s="17"/>
      <c r="N342" s="82" t="str">
        <f t="shared" si="29"/>
        <v/>
      </c>
      <c r="O342" s="82">
        <f t="shared" si="30"/>
        <v>0</v>
      </c>
      <c r="P342" s="82" t="str">
        <f t="shared" si="31"/>
        <v/>
      </c>
      <c r="Q342" s="82" t="str">
        <f t="shared" si="32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8"/>
        <v/>
      </c>
      <c r="M343" s="17"/>
      <c r="N343" s="82" t="str">
        <f t="shared" si="29"/>
        <v/>
      </c>
      <c r="O343" s="82">
        <f t="shared" si="30"/>
        <v>0</v>
      </c>
      <c r="P343" s="82" t="str">
        <f t="shared" si="31"/>
        <v/>
      </c>
      <c r="Q343" s="82" t="str">
        <f t="shared" si="32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8"/>
        <v/>
      </c>
      <c r="M344" s="17"/>
      <c r="N344" s="82" t="str">
        <f t="shared" si="29"/>
        <v/>
      </c>
      <c r="O344" s="82">
        <f t="shared" si="30"/>
        <v>0</v>
      </c>
      <c r="P344" s="82" t="str">
        <f t="shared" si="31"/>
        <v/>
      </c>
      <c r="Q344" s="82" t="str">
        <f t="shared" si="32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8"/>
        <v/>
      </c>
      <c r="M345" s="17"/>
      <c r="N345" s="82" t="str">
        <f t="shared" si="29"/>
        <v/>
      </c>
      <c r="O345" s="82">
        <f t="shared" si="30"/>
        <v>0</v>
      </c>
      <c r="P345" s="82" t="str">
        <f t="shared" si="31"/>
        <v/>
      </c>
      <c r="Q345" s="82" t="str">
        <f t="shared" si="32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8"/>
        <v/>
      </c>
      <c r="M346" s="17"/>
      <c r="N346" s="82" t="str">
        <f t="shared" si="29"/>
        <v/>
      </c>
      <c r="O346" s="82">
        <f t="shared" si="30"/>
        <v>0</v>
      </c>
      <c r="P346" s="82" t="str">
        <f t="shared" si="31"/>
        <v/>
      </c>
      <c r="Q346" s="82" t="str">
        <f t="shared" si="32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8"/>
        <v/>
      </c>
      <c r="M347" s="17"/>
      <c r="N347" s="82" t="str">
        <f t="shared" si="29"/>
        <v/>
      </c>
      <c r="O347" s="82">
        <f t="shared" si="30"/>
        <v>0</v>
      </c>
      <c r="P347" s="82" t="str">
        <f t="shared" si="31"/>
        <v/>
      </c>
      <c r="Q347" s="82" t="str">
        <f t="shared" si="32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8"/>
        <v/>
      </c>
      <c r="M348" s="17"/>
      <c r="N348" s="82" t="str">
        <f t="shared" si="29"/>
        <v/>
      </c>
      <c r="O348" s="82">
        <f t="shared" si="30"/>
        <v>0</v>
      </c>
      <c r="P348" s="82" t="str">
        <f t="shared" si="31"/>
        <v/>
      </c>
      <c r="Q348" s="82" t="str">
        <f t="shared" si="32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8"/>
        <v/>
      </c>
      <c r="M349" s="17"/>
      <c r="N349" s="82" t="str">
        <f t="shared" si="29"/>
        <v/>
      </c>
      <c r="O349" s="82">
        <f t="shared" si="30"/>
        <v>0</v>
      </c>
      <c r="P349" s="82" t="str">
        <f t="shared" si="31"/>
        <v/>
      </c>
      <c r="Q349" s="82" t="str">
        <f t="shared" si="32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8"/>
        <v/>
      </c>
      <c r="M350" s="17"/>
      <c r="N350" s="82" t="str">
        <f t="shared" si="29"/>
        <v/>
      </c>
      <c r="O350" s="82">
        <f t="shared" si="30"/>
        <v>0</v>
      </c>
      <c r="P350" s="82" t="str">
        <f t="shared" si="31"/>
        <v/>
      </c>
      <c r="Q350" s="82" t="str">
        <f t="shared" si="32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8"/>
        <v/>
      </c>
      <c r="M351" s="17"/>
      <c r="N351" s="82" t="str">
        <f t="shared" si="29"/>
        <v/>
      </c>
      <c r="O351" s="82">
        <f t="shared" si="30"/>
        <v>0</v>
      </c>
      <c r="P351" s="82" t="str">
        <f t="shared" si="31"/>
        <v/>
      </c>
      <c r="Q351" s="82" t="str">
        <f t="shared" si="32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8"/>
        <v/>
      </c>
      <c r="M352" s="17"/>
      <c r="N352" s="82" t="str">
        <f t="shared" si="29"/>
        <v/>
      </c>
      <c r="O352" s="82">
        <f t="shared" si="30"/>
        <v>0</v>
      </c>
      <c r="P352" s="82" t="str">
        <f t="shared" si="31"/>
        <v/>
      </c>
      <c r="Q352" s="82" t="str">
        <f t="shared" si="32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8"/>
        <v/>
      </c>
      <c r="M353" s="17"/>
      <c r="N353" s="82" t="str">
        <f t="shared" si="29"/>
        <v/>
      </c>
      <c r="O353" s="82">
        <f t="shared" si="30"/>
        <v>0</v>
      </c>
      <c r="P353" s="82" t="str">
        <f t="shared" si="31"/>
        <v/>
      </c>
      <c r="Q353" s="82" t="str">
        <f t="shared" si="32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8"/>
        <v/>
      </c>
      <c r="M354" s="17"/>
      <c r="N354" s="82" t="str">
        <f t="shared" si="29"/>
        <v/>
      </c>
      <c r="O354" s="82">
        <f t="shared" si="30"/>
        <v>0</v>
      </c>
      <c r="P354" s="82" t="str">
        <f t="shared" si="31"/>
        <v/>
      </c>
      <c r="Q354" s="82" t="str">
        <f t="shared" si="32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8"/>
        <v/>
      </c>
      <c r="M355" s="17"/>
      <c r="N355" s="82" t="str">
        <f t="shared" si="29"/>
        <v/>
      </c>
      <c r="O355" s="82">
        <f t="shared" si="30"/>
        <v>0</v>
      </c>
      <c r="P355" s="82" t="str">
        <f t="shared" si="31"/>
        <v/>
      </c>
      <c r="Q355" s="82" t="str">
        <f t="shared" si="32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8"/>
        <v/>
      </c>
      <c r="M356" s="17"/>
      <c r="N356" s="82" t="str">
        <f t="shared" si="29"/>
        <v/>
      </c>
      <c r="O356" s="82">
        <f t="shared" si="30"/>
        <v>0</v>
      </c>
      <c r="P356" s="82" t="str">
        <f t="shared" si="31"/>
        <v/>
      </c>
      <c r="Q356" s="82" t="str">
        <f t="shared" si="32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8"/>
        <v/>
      </c>
      <c r="M357" s="17"/>
      <c r="N357" s="82" t="str">
        <f t="shared" si="29"/>
        <v/>
      </c>
      <c r="O357" s="82">
        <f t="shared" si="30"/>
        <v>0</v>
      </c>
      <c r="P357" s="82" t="str">
        <f t="shared" si="31"/>
        <v/>
      </c>
      <c r="Q357" s="82" t="str">
        <f t="shared" si="32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8"/>
        <v/>
      </c>
      <c r="M358" s="17"/>
      <c r="N358" s="82" t="str">
        <f t="shared" si="29"/>
        <v/>
      </c>
      <c r="O358" s="82">
        <f t="shared" si="30"/>
        <v>0</v>
      </c>
      <c r="P358" s="82" t="str">
        <f t="shared" si="31"/>
        <v/>
      </c>
      <c r="Q358" s="82" t="str">
        <f t="shared" si="32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8"/>
        <v/>
      </c>
      <c r="M359" s="17"/>
      <c r="N359" s="82" t="str">
        <f t="shared" si="29"/>
        <v/>
      </c>
      <c r="O359" s="82">
        <f t="shared" si="30"/>
        <v>0</v>
      </c>
      <c r="P359" s="82" t="str">
        <f t="shared" si="31"/>
        <v/>
      </c>
      <c r="Q359" s="82" t="str">
        <f t="shared" si="32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8"/>
        <v/>
      </c>
      <c r="M360" s="17"/>
      <c r="N360" s="82" t="str">
        <f t="shared" si="29"/>
        <v/>
      </c>
      <c r="O360" s="82">
        <f t="shared" si="30"/>
        <v>0</v>
      </c>
      <c r="P360" s="82" t="str">
        <f t="shared" si="31"/>
        <v/>
      </c>
      <c r="Q360" s="82" t="str">
        <f t="shared" si="32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8"/>
        <v/>
      </c>
      <c r="M361" s="17"/>
      <c r="N361" s="82" t="str">
        <f t="shared" si="29"/>
        <v/>
      </c>
      <c r="O361" s="82">
        <f t="shared" si="30"/>
        <v>0</v>
      </c>
      <c r="P361" s="82" t="str">
        <f t="shared" si="31"/>
        <v/>
      </c>
      <c r="Q361" s="82" t="str">
        <f t="shared" si="32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8"/>
        <v/>
      </c>
      <c r="M362" s="17"/>
      <c r="N362" s="82" t="str">
        <f t="shared" si="29"/>
        <v/>
      </c>
      <c r="O362" s="82">
        <f t="shared" si="30"/>
        <v>0</v>
      </c>
      <c r="P362" s="82" t="str">
        <f t="shared" si="31"/>
        <v/>
      </c>
      <c r="Q362" s="82" t="str">
        <f t="shared" si="32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8"/>
        <v/>
      </c>
      <c r="M363" s="17"/>
      <c r="N363" s="82" t="str">
        <f t="shared" si="29"/>
        <v/>
      </c>
      <c r="O363" s="82">
        <f t="shared" si="30"/>
        <v>0</v>
      </c>
      <c r="P363" s="82" t="str">
        <f t="shared" si="31"/>
        <v/>
      </c>
      <c r="Q363" s="82" t="str">
        <f t="shared" si="32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8"/>
        <v/>
      </c>
      <c r="M364" s="17"/>
      <c r="N364" s="82" t="str">
        <f t="shared" si="29"/>
        <v/>
      </c>
      <c r="O364" s="82">
        <f t="shared" si="30"/>
        <v>0</v>
      </c>
      <c r="P364" s="82" t="str">
        <f t="shared" si="31"/>
        <v/>
      </c>
      <c r="Q364" s="82" t="str">
        <f t="shared" si="32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8"/>
        <v/>
      </c>
      <c r="M365" s="17"/>
      <c r="N365" s="82" t="str">
        <f t="shared" si="29"/>
        <v/>
      </c>
      <c r="O365" s="82">
        <f t="shared" si="30"/>
        <v>0</v>
      </c>
      <c r="P365" s="82" t="str">
        <f t="shared" si="31"/>
        <v/>
      </c>
      <c r="Q365" s="82" t="str">
        <f t="shared" si="32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8"/>
        <v/>
      </c>
      <c r="M366" s="17"/>
      <c r="N366" s="82" t="str">
        <f t="shared" si="29"/>
        <v/>
      </c>
      <c r="O366" s="82">
        <f t="shared" si="30"/>
        <v>0</v>
      </c>
      <c r="P366" s="82" t="str">
        <f t="shared" si="31"/>
        <v/>
      </c>
      <c r="Q366" s="82" t="str">
        <f t="shared" si="32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8"/>
        <v/>
      </c>
      <c r="M367" s="17"/>
      <c r="N367" s="82" t="str">
        <f t="shared" si="29"/>
        <v/>
      </c>
      <c r="O367" s="82">
        <f t="shared" si="30"/>
        <v>0</v>
      </c>
      <c r="P367" s="82" t="str">
        <f t="shared" si="31"/>
        <v/>
      </c>
      <c r="Q367" s="82" t="str">
        <f t="shared" si="32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8"/>
        <v/>
      </c>
      <c r="M368" s="17"/>
      <c r="N368" s="82" t="str">
        <f t="shared" si="29"/>
        <v/>
      </c>
      <c r="O368" s="82">
        <f t="shared" si="30"/>
        <v>0</v>
      </c>
      <c r="P368" s="82" t="str">
        <f t="shared" si="31"/>
        <v/>
      </c>
      <c r="Q368" s="82" t="str">
        <f t="shared" si="32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8"/>
        <v/>
      </c>
      <c r="M369" s="17"/>
      <c r="N369" s="82" t="str">
        <f t="shared" si="29"/>
        <v/>
      </c>
      <c r="O369" s="82">
        <f t="shared" si="30"/>
        <v>0</v>
      </c>
      <c r="P369" s="82" t="str">
        <f t="shared" si="31"/>
        <v/>
      </c>
      <c r="Q369" s="82" t="str">
        <f t="shared" si="32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8"/>
        <v/>
      </c>
      <c r="M370" s="17"/>
      <c r="N370" s="82" t="str">
        <f t="shared" si="29"/>
        <v/>
      </c>
      <c r="O370" s="82">
        <f t="shared" si="30"/>
        <v>0</v>
      </c>
      <c r="P370" s="82" t="str">
        <f t="shared" si="31"/>
        <v/>
      </c>
      <c r="Q370" s="82" t="str">
        <f t="shared" si="32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8"/>
        <v/>
      </c>
      <c r="M371" s="17"/>
      <c r="N371" s="82" t="str">
        <f t="shared" si="29"/>
        <v/>
      </c>
      <c r="O371" s="82">
        <f t="shared" si="30"/>
        <v>0</v>
      </c>
      <c r="P371" s="82" t="str">
        <f t="shared" si="31"/>
        <v/>
      </c>
      <c r="Q371" s="82" t="str">
        <f t="shared" si="32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8"/>
        <v/>
      </c>
      <c r="M372" s="17"/>
      <c r="N372" s="82" t="str">
        <f t="shared" si="29"/>
        <v/>
      </c>
      <c r="O372" s="82">
        <f t="shared" si="30"/>
        <v>0</v>
      </c>
      <c r="P372" s="82" t="str">
        <f t="shared" si="31"/>
        <v/>
      </c>
      <c r="Q372" s="82" t="str">
        <f t="shared" si="32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8"/>
        <v/>
      </c>
      <c r="M373" s="17"/>
      <c r="N373" s="82" t="str">
        <f t="shared" si="29"/>
        <v/>
      </c>
      <c r="O373" s="82">
        <f t="shared" si="30"/>
        <v>0</v>
      </c>
      <c r="P373" s="82" t="str">
        <f t="shared" si="31"/>
        <v/>
      </c>
      <c r="Q373" s="82" t="str">
        <f t="shared" si="32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8"/>
        <v/>
      </c>
      <c r="M374" s="17"/>
      <c r="N374" s="82" t="str">
        <f t="shared" si="29"/>
        <v/>
      </c>
      <c r="O374" s="82">
        <f t="shared" si="30"/>
        <v>0</v>
      </c>
      <c r="P374" s="82" t="str">
        <f t="shared" si="31"/>
        <v/>
      </c>
      <c r="Q374" s="82" t="str">
        <f t="shared" si="32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8"/>
        <v/>
      </c>
      <c r="M375" s="17"/>
      <c r="N375" s="82" t="str">
        <f t="shared" si="29"/>
        <v/>
      </c>
      <c r="O375" s="82">
        <f t="shared" si="30"/>
        <v>0</v>
      </c>
      <c r="P375" s="82" t="str">
        <f t="shared" si="31"/>
        <v/>
      </c>
      <c r="Q375" s="82" t="str">
        <f t="shared" si="32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8"/>
        <v/>
      </c>
      <c r="M376" s="17"/>
      <c r="N376" s="82" t="str">
        <f t="shared" si="29"/>
        <v/>
      </c>
      <c r="O376" s="82">
        <f t="shared" si="30"/>
        <v>0</v>
      </c>
      <c r="P376" s="82" t="str">
        <f t="shared" si="31"/>
        <v/>
      </c>
      <c r="Q376" s="82" t="str">
        <f t="shared" si="32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8"/>
        <v/>
      </c>
      <c r="M377" s="17"/>
      <c r="N377" s="82" t="str">
        <f t="shared" si="29"/>
        <v/>
      </c>
      <c r="O377" s="82">
        <f t="shared" si="30"/>
        <v>0</v>
      </c>
      <c r="P377" s="82" t="str">
        <f t="shared" si="31"/>
        <v/>
      </c>
      <c r="Q377" s="82" t="str">
        <f t="shared" si="32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8"/>
        <v/>
      </c>
      <c r="M378" s="17"/>
      <c r="N378" s="82" t="str">
        <f t="shared" si="29"/>
        <v/>
      </c>
      <c r="O378" s="82">
        <f t="shared" si="30"/>
        <v>0</v>
      </c>
      <c r="P378" s="82" t="str">
        <f t="shared" si="31"/>
        <v/>
      </c>
      <c r="Q378" s="82" t="str">
        <f t="shared" si="32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8"/>
        <v/>
      </c>
      <c r="M379" s="17"/>
      <c r="N379" s="82" t="str">
        <f t="shared" si="29"/>
        <v/>
      </c>
      <c r="O379" s="82">
        <f t="shared" si="30"/>
        <v>0</v>
      </c>
      <c r="P379" s="82" t="str">
        <f t="shared" si="31"/>
        <v/>
      </c>
      <c r="Q379" s="82" t="str">
        <f t="shared" si="32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8"/>
        <v/>
      </c>
      <c r="M380" s="17"/>
      <c r="N380" s="82" t="str">
        <f t="shared" si="29"/>
        <v/>
      </c>
      <c r="O380" s="82">
        <f t="shared" si="30"/>
        <v>0</v>
      </c>
      <c r="P380" s="82" t="str">
        <f t="shared" si="31"/>
        <v/>
      </c>
      <c r="Q380" s="82" t="str">
        <f t="shared" si="32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8"/>
        <v/>
      </c>
      <c r="M381" s="17"/>
      <c r="N381" s="82" t="str">
        <f t="shared" si="29"/>
        <v/>
      </c>
      <c r="O381" s="82">
        <f t="shared" si="30"/>
        <v>0</v>
      </c>
      <c r="P381" s="82" t="str">
        <f t="shared" si="31"/>
        <v/>
      </c>
      <c r="Q381" s="82" t="str">
        <f t="shared" si="32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8"/>
        <v/>
      </c>
      <c r="M382" s="17"/>
      <c r="N382" s="82" t="str">
        <f t="shared" si="29"/>
        <v/>
      </c>
      <c r="O382" s="82">
        <f t="shared" si="30"/>
        <v>0</v>
      </c>
      <c r="P382" s="82" t="str">
        <f t="shared" si="31"/>
        <v/>
      </c>
      <c r="Q382" s="82" t="str">
        <f t="shared" si="32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8"/>
        <v/>
      </c>
      <c r="M383" s="17"/>
      <c r="N383" s="82" t="str">
        <f t="shared" si="29"/>
        <v/>
      </c>
      <c r="O383" s="82">
        <f t="shared" si="30"/>
        <v>0</v>
      </c>
      <c r="P383" s="82" t="str">
        <f t="shared" si="31"/>
        <v/>
      </c>
      <c r="Q383" s="82" t="str">
        <f t="shared" si="32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8"/>
        <v/>
      </c>
      <c r="M384" s="17"/>
      <c r="N384" s="82" t="str">
        <f t="shared" si="29"/>
        <v/>
      </c>
      <c r="O384" s="82">
        <f t="shared" si="30"/>
        <v>0</v>
      </c>
      <c r="P384" s="82" t="str">
        <f t="shared" si="31"/>
        <v/>
      </c>
      <c r="Q384" s="82" t="str">
        <f t="shared" si="32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8"/>
        <v/>
      </c>
      <c r="M385" s="17"/>
      <c r="N385" s="82" t="str">
        <f t="shared" si="29"/>
        <v/>
      </c>
      <c r="O385" s="82">
        <f t="shared" si="30"/>
        <v>0</v>
      </c>
      <c r="P385" s="82" t="str">
        <f t="shared" si="31"/>
        <v/>
      </c>
      <c r="Q385" s="82" t="str">
        <f t="shared" si="32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8"/>
        <v/>
      </c>
      <c r="M386" s="17"/>
      <c r="N386" s="82" t="str">
        <f t="shared" si="29"/>
        <v/>
      </c>
      <c r="O386" s="82">
        <f t="shared" si="30"/>
        <v>0</v>
      </c>
      <c r="P386" s="82" t="str">
        <f t="shared" si="31"/>
        <v/>
      </c>
      <c r="Q386" s="82" t="str">
        <f t="shared" si="32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8"/>
        <v/>
      </c>
      <c r="M387" s="17"/>
      <c r="N387" s="82" t="str">
        <f t="shared" si="29"/>
        <v/>
      </c>
      <c r="O387" s="82">
        <f t="shared" si="30"/>
        <v>0</v>
      </c>
      <c r="P387" s="82" t="str">
        <f t="shared" si="31"/>
        <v/>
      </c>
      <c r="Q387" s="82" t="str">
        <f t="shared" si="32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8"/>
        <v/>
      </c>
      <c r="M388" s="17"/>
      <c r="N388" s="82" t="str">
        <f t="shared" si="29"/>
        <v/>
      </c>
      <c r="O388" s="82">
        <f t="shared" si="30"/>
        <v>0</v>
      </c>
      <c r="P388" s="82" t="str">
        <f t="shared" si="31"/>
        <v/>
      </c>
      <c r="Q388" s="82" t="str">
        <f t="shared" si="32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8"/>
        <v/>
      </c>
      <c r="M389" s="17"/>
      <c r="N389" s="82" t="str">
        <f t="shared" si="29"/>
        <v/>
      </c>
      <c r="O389" s="82">
        <f t="shared" si="30"/>
        <v>0</v>
      </c>
      <c r="P389" s="82" t="str">
        <f t="shared" si="31"/>
        <v/>
      </c>
      <c r="Q389" s="82" t="str">
        <f t="shared" si="32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8"/>
        <v/>
      </c>
      <c r="M390" s="17"/>
      <c r="N390" s="82" t="str">
        <f t="shared" si="29"/>
        <v/>
      </c>
      <c r="O390" s="82">
        <f t="shared" si="30"/>
        <v>0</v>
      </c>
      <c r="P390" s="82" t="str">
        <f t="shared" si="31"/>
        <v/>
      </c>
      <c r="Q390" s="82" t="str">
        <f t="shared" si="32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8"/>
        <v/>
      </c>
      <c r="M391" s="17"/>
      <c r="N391" s="82" t="str">
        <f t="shared" si="29"/>
        <v/>
      </c>
      <c r="O391" s="82">
        <f t="shared" si="30"/>
        <v>0</v>
      </c>
      <c r="P391" s="82" t="str">
        <f t="shared" si="31"/>
        <v/>
      </c>
      <c r="Q391" s="82" t="str">
        <f t="shared" si="32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8"/>
        <v/>
      </c>
      <c r="M392" s="17"/>
      <c r="N392" s="82" t="str">
        <f t="shared" si="29"/>
        <v/>
      </c>
      <c r="O392" s="82">
        <f t="shared" si="30"/>
        <v>0</v>
      </c>
      <c r="P392" s="82" t="str">
        <f t="shared" si="31"/>
        <v/>
      </c>
      <c r="Q392" s="82" t="str">
        <f t="shared" si="32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8"/>
        <v/>
      </c>
      <c r="M393" s="17"/>
      <c r="N393" s="82" t="str">
        <f t="shared" si="29"/>
        <v/>
      </c>
      <c r="O393" s="82">
        <f t="shared" si="30"/>
        <v>0</v>
      </c>
      <c r="P393" s="82" t="str">
        <f t="shared" si="31"/>
        <v/>
      </c>
      <c r="Q393" s="82" t="str">
        <f t="shared" si="32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8"/>
        <v/>
      </c>
      <c r="M394" s="17"/>
      <c r="N394" s="82" t="str">
        <f t="shared" si="29"/>
        <v/>
      </c>
      <c r="O394" s="82">
        <f t="shared" si="30"/>
        <v>0</v>
      </c>
      <c r="P394" s="82" t="str">
        <f t="shared" si="31"/>
        <v/>
      </c>
      <c r="Q394" s="82" t="str">
        <f t="shared" si="32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8"/>
        <v/>
      </c>
      <c r="M395" s="17"/>
      <c r="N395" s="82" t="str">
        <f t="shared" si="29"/>
        <v/>
      </c>
      <c r="O395" s="82">
        <f t="shared" si="30"/>
        <v>0</v>
      </c>
      <c r="P395" s="82" t="str">
        <f t="shared" si="31"/>
        <v/>
      </c>
      <c r="Q395" s="82" t="str">
        <f t="shared" si="32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8"/>
        <v/>
      </c>
      <c r="M396" s="17"/>
      <c r="N396" s="82" t="str">
        <f t="shared" si="29"/>
        <v/>
      </c>
      <c r="O396" s="82">
        <f t="shared" si="30"/>
        <v>0</v>
      </c>
      <c r="P396" s="82" t="str">
        <f t="shared" si="31"/>
        <v/>
      </c>
      <c r="Q396" s="82" t="str">
        <f t="shared" si="32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8"/>
        <v/>
      </c>
      <c r="M397" s="17"/>
      <c r="N397" s="82" t="str">
        <f t="shared" si="29"/>
        <v/>
      </c>
      <c r="O397" s="82">
        <f t="shared" si="30"/>
        <v>0</v>
      </c>
      <c r="P397" s="82" t="str">
        <f t="shared" si="31"/>
        <v/>
      </c>
      <c r="Q397" s="82" t="str">
        <f t="shared" si="32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8"/>
        <v/>
      </c>
      <c r="M398" s="17"/>
      <c r="N398" s="82" t="str">
        <f t="shared" si="29"/>
        <v/>
      </c>
      <c r="O398" s="82">
        <f t="shared" si="30"/>
        <v>0</v>
      </c>
      <c r="P398" s="82" t="str">
        <f t="shared" si="31"/>
        <v/>
      </c>
      <c r="Q398" s="82" t="str">
        <f t="shared" si="32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8"/>
        <v/>
      </c>
      <c r="M399" s="17"/>
      <c r="N399" s="82" t="str">
        <f t="shared" si="29"/>
        <v/>
      </c>
      <c r="O399" s="82">
        <f t="shared" si="30"/>
        <v>0</v>
      </c>
      <c r="P399" s="82" t="str">
        <f t="shared" si="31"/>
        <v/>
      </c>
      <c r="Q399" s="82" t="str">
        <f t="shared" si="32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3">IF(F400&amp;H400&amp;I400&amp;J400&amp;K400="","",F400+H400+I400-J400-K400)</f>
        <v/>
      </c>
      <c r="M400" s="17"/>
      <c r="N400" s="82" t="str">
        <f t="shared" ref="N400:N463" si="34">IF($G400="E",F400,"")</f>
        <v/>
      </c>
      <c r="O400" s="82">
        <f t="shared" si="30"/>
        <v>0</v>
      </c>
      <c r="P400" s="82" t="str">
        <f t="shared" si="31"/>
        <v/>
      </c>
      <c r="Q400" s="82" t="str">
        <f t="shared" si="32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3"/>
        <v/>
      </c>
      <c r="M401" s="17"/>
      <c r="N401" s="82" t="str">
        <f t="shared" si="34"/>
        <v/>
      </c>
      <c r="O401" s="82">
        <f t="shared" ref="O401:O464" si="35">IF($G401=0%,F401,"")</f>
        <v>0</v>
      </c>
      <c r="P401" s="82" t="str">
        <f t="shared" ref="P401:P464" si="36">IF(OR($G401=8%,$G401=11%),$H401/$G401,"")</f>
        <v/>
      </c>
      <c r="Q401" s="82" t="str">
        <f t="shared" ref="Q401:Q464" si="37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3"/>
        <v/>
      </c>
      <c r="M402" s="17"/>
      <c r="N402" s="82" t="str">
        <f t="shared" si="34"/>
        <v/>
      </c>
      <c r="O402" s="82">
        <f t="shared" si="35"/>
        <v>0</v>
      </c>
      <c r="P402" s="82" t="str">
        <f t="shared" si="36"/>
        <v/>
      </c>
      <c r="Q402" s="82" t="str">
        <f t="shared" si="37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3"/>
        <v/>
      </c>
      <c r="M403" s="17"/>
      <c r="N403" s="82" t="str">
        <f t="shared" si="34"/>
        <v/>
      </c>
      <c r="O403" s="82">
        <f t="shared" si="35"/>
        <v>0</v>
      </c>
      <c r="P403" s="82" t="str">
        <f t="shared" si="36"/>
        <v/>
      </c>
      <c r="Q403" s="82" t="str">
        <f t="shared" si="37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3"/>
        <v/>
      </c>
      <c r="M404" s="17"/>
      <c r="N404" s="82" t="str">
        <f t="shared" si="34"/>
        <v/>
      </c>
      <c r="O404" s="82">
        <f t="shared" si="35"/>
        <v>0</v>
      </c>
      <c r="P404" s="82" t="str">
        <f t="shared" si="36"/>
        <v/>
      </c>
      <c r="Q404" s="82" t="str">
        <f t="shared" si="37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3"/>
        <v/>
      </c>
      <c r="M405" s="17"/>
      <c r="N405" s="82" t="str">
        <f t="shared" si="34"/>
        <v/>
      </c>
      <c r="O405" s="82">
        <f t="shared" si="35"/>
        <v>0</v>
      </c>
      <c r="P405" s="82" t="str">
        <f t="shared" si="36"/>
        <v/>
      </c>
      <c r="Q405" s="82" t="str">
        <f t="shared" si="37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3"/>
        <v/>
      </c>
      <c r="M406" s="17"/>
      <c r="N406" s="82" t="str">
        <f t="shared" si="34"/>
        <v/>
      </c>
      <c r="O406" s="82">
        <f t="shared" si="35"/>
        <v>0</v>
      </c>
      <c r="P406" s="82" t="str">
        <f t="shared" si="36"/>
        <v/>
      </c>
      <c r="Q406" s="82" t="str">
        <f t="shared" si="37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3"/>
        <v/>
      </c>
      <c r="M407" s="17"/>
      <c r="N407" s="82" t="str">
        <f t="shared" si="34"/>
        <v/>
      </c>
      <c r="O407" s="82">
        <f t="shared" si="35"/>
        <v>0</v>
      </c>
      <c r="P407" s="82" t="str">
        <f t="shared" si="36"/>
        <v/>
      </c>
      <c r="Q407" s="82" t="str">
        <f t="shared" si="37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3"/>
        <v/>
      </c>
      <c r="M408" s="17"/>
      <c r="N408" s="82" t="str">
        <f t="shared" si="34"/>
        <v/>
      </c>
      <c r="O408" s="82">
        <f t="shared" si="35"/>
        <v>0</v>
      </c>
      <c r="P408" s="82" t="str">
        <f t="shared" si="36"/>
        <v/>
      </c>
      <c r="Q408" s="82" t="str">
        <f t="shared" si="37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3"/>
        <v/>
      </c>
      <c r="M409" s="17"/>
      <c r="N409" s="82" t="str">
        <f t="shared" si="34"/>
        <v/>
      </c>
      <c r="O409" s="82">
        <f t="shared" si="35"/>
        <v>0</v>
      </c>
      <c r="P409" s="82" t="str">
        <f t="shared" si="36"/>
        <v/>
      </c>
      <c r="Q409" s="82" t="str">
        <f t="shared" si="37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3"/>
        <v/>
      </c>
      <c r="M410" s="17"/>
      <c r="N410" s="82" t="str">
        <f t="shared" si="34"/>
        <v/>
      </c>
      <c r="O410" s="82">
        <f t="shared" si="35"/>
        <v>0</v>
      </c>
      <c r="P410" s="82" t="str">
        <f t="shared" si="36"/>
        <v/>
      </c>
      <c r="Q410" s="82" t="str">
        <f t="shared" si="37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3"/>
        <v/>
      </c>
      <c r="M411" s="17"/>
      <c r="N411" s="82" t="str">
        <f t="shared" si="34"/>
        <v/>
      </c>
      <c r="O411" s="82">
        <f t="shared" si="35"/>
        <v>0</v>
      </c>
      <c r="P411" s="82" t="str">
        <f t="shared" si="36"/>
        <v/>
      </c>
      <c r="Q411" s="82" t="str">
        <f t="shared" si="37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3"/>
        <v/>
      </c>
      <c r="M412" s="17"/>
      <c r="N412" s="82" t="str">
        <f t="shared" si="34"/>
        <v/>
      </c>
      <c r="O412" s="82">
        <f t="shared" si="35"/>
        <v>0</v>
      </c>
      <c r="P412" s="82" t="str">
        <f t="shared" si="36"/>
        <v/>
      </c>
      <c r="Q412" s="82" t="str">
        <f t="shared" si="37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3"/>
        <v/>
      </c>
      <c r="M413" s="17"/>
      <c r="N413" s="82" t="str">
        <f t="shared" si="34"/>
        <v/>
      </c>
      <c r="O413" s="82">
        <f t="shared" si="35"/>
        <v>0</v>
      </c>
      <c r="P413" s="82" t="str">
        <f t="shared" si="36"/>
        <v/>
      </c>
      <c r="Q413" s="82" t="str">
        <f t="shared" si="37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3"/>
        <v/>
      </c>
      <c r="M414" s="17"/>
      <c r="N414" s="82" t="str">
        <f t="shared" si="34"/>
        <v/>
      </c>
      <c r="O414" s="82">
        <f t="shared" si="35"/>
        <v>0</v>
      </c>
      <c r="P414" s="82" t="str">
        <f t="shared" si="36"/>
        <v/>
      </c>
      <c r="Q414" s="82" t="str">
        <f t="shared" si="37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3"/>
        <v/>
      </c>
      <c r="M415" s="17"/>
      <c r="N415" s="82" t="str">
        <f t="shared" si="34"/>
        <v/>
      </c>
      <c r="O415" s="82">
        <f t="shared" si="35"/>
        <v>0</v>
      </c>
      <c r="P415" s="82" t="str">
        <f t="shared" si="36"/>
        <v/>
      </c>
      <c r="Q415" s="82" t="str">
        <f t="shared" si="37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3"/>
        <v/>
      </c>
      <c r="M416" s="17"/>
      <c r="N416" s="82" t="str">
        <f t="shared" si="34"/>
        <v/>
      </c>
      <c r="O416" s="82">
        <f t="shared" si="35"/>
        <v>0</v>
      </c>
      <c r="P416" s="82" t="str">
        <f t="shared" si="36"/>
        <v/>
      </c>
      <c r="Q416" s="82" t="str">
        <f t="shared" si="37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3"/>
        <v/>
      </c>
      <c r="M417" s="17"/>
      <c r="N417" s="82" t="str">
        <f t="shared" si="34"/>
        <v/>
      </c>
      <c r="O417" s="82">
        <f t="shared" si="35"/>
        <v>0</v>
      </c>
      <c r="P417" s="82" t="str">
        <f t="shared" si="36"/>
        <v/>
      </c>
      <c r="Q417" s="82" t="str">
        <f t="shared" si="37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3"/>
        <v/>
      </c>
      <c r="M418" s="17"/>
      <c r="N418" s="82" t="str">
        <f t="shared" si="34"/>
        <v/>
      </c>
      <c r="O418" s="82">
        <f t="shared" si="35"/>
        <v>0</v>
      </c>
      <c r="P418" s="82" t="str">
        <f t="shared" si="36"/>
        <v/>
      </c>
      <c r="Q418" s="82" t="str">
        <f t="shared" si="37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3"/>
        <v/>
      </c>
      <c r="M419" s="17"/>
      <c r="N419" s="82" t="str">
        <f t="shared" si="34"/>
        <v/>
      </c>
      <c r="O419" s="82">
        <f t="shared" si="35"/>
        <v>0</v>
      </c>
      <c r="P419" s="82" t="str">
        <f t="shared" si="36"/>
        <v/>
      </c>
      <c r="Q419" s="82" t="str">
        <f t="shared" si="37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3"/>
        <v/>
      </c>
      <c r="M420" s="17"/>
      <c r="N420" s="82" t="str">
        <f t="shared" si="34"/>
        <v/>
      </c>
      <c r="O420" s="82">
        <f t="shared" si="35"/>
        <v>0</v>
      </c>
      <c r="P420" s="82" t="str">
        <f t="shared" si="36"/>
        <v/>
      </c>
      <c r="Q420" s="82" t="str">
        <f t="shared" si="37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3"/>
        <v/>
      </c>
      <c r="M421" s="17"/>
      <c r="N421" s="82" t="str">
        <f t="shared" si="34"/>
        <v/>
      </c>
      <c r="O421" s="82">
        <f t="shared" si="35"/>
        <v>0</v>
      </c>
      <c r="P421" s="82" t="str">
        <f t="shared" si="36"/>
        <v/>
      </c>
      <c r="Q421" s="82" t="str">
        <f t="shared" si="37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3"/>
        <v/>
      </c>
      <c r="M422" s="17"/>
      <c r="N422" s="82" t="str">
        <f t="shared" si="34"/>
        <v/>
      </c>
      <c r="O422" s="82">
        <f t="shared" si="35"/>
        <v>0</v>
      </c>
      <c r="P422" s="82" t="str">
        <f t="shared" si="36"/>
        <v/>
      </c>
      <c r="Q422" s="82" t="str">
        <f t="shared" si="37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3"/>
        <v/>
      </c>
      <c r="M423" s="17"/>
      <c r="N423" s="82" t="str">
        <f t="shared" si="34"/>
        <v/>
      </c>
      <c r="O423" s="82">
        <f t="shared" si="35"/>
        <v>0</v>
      </c>
      <c r="P423" s="82" t="str">
        <f t="shared" si="36"/>
        <v/>
      </c>
      <c r="Q423" s="82" t="str">
        <f t="shared" si="37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3"/>
        <v/>
      </c>
      <c r="M424" s="17"/>
      <c r="N424" s="82" t="str">
        <f t="shared" si="34"/>
        <v/>
      </c>
      <c r="O424" s="82">
        <f t="shared" si="35"/>
        <v>0</v>
      </c>
      <c r="P424" s="82" t="str">
        <f t="shared" si="36"/>
        <v/>
      </c>
      <c r="Q424" s="82" t="str">
        <f t="shared" si="37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3"/>
        <v/>
      </c>
      <c r="M425" s="17"/>
      <c r="N425" s="82" t="str">
        <f t="shared" si="34"/>
        <v/>
      </c>
      <c r="O425" s="82">
        <f t="shared" si="35"/>
        <v>0</v>
      </c>
      <c r="P425" s="82" t="str">
        <f t="shared" si="36"/>
        <v/>
      </c>
      <c r="Q425" s="82" t="str">
        <f t="shared" si="37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3"/>
        <v/>
      </c>
      <c r="M426" s="17"/>
      <c r="N426" s="82" t="str">
        <f t="shared" si="34"/>
        <v/>
      </c>
      <c r="O426" s="82">
        <f t="shared" si="35"/>
        <v>0</v>
      </c>
      <c r="P426" s="82" t="str">
        <f t="shared" si="36"/>
        <v/>
      </c>
      <c r="Q426" s="82" t="str">
        <f t="shared" si="37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3"/>
        <v/>
      </c>
      <c r="M427" s="17"/>
      <c r="N427" s="82" t="str">
        <f t="shared" si="34"/>
        <v/>
      </c>
      <c r="O427" s="82">
        <f t="shared" si="35"/>
        <v>0</v>
      </c>
      <c r="P427" s="82" t="str">
        <f t="shared" si="36"/>
        <v/>
      </c>
      <c r="Q427" s="82" t="str">
        <f t="shared" si="37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3"/>
        <v/>
      </c>
      <c r="M428" s="17"/>
      <c r="N428" s="82" t="str">
        <f t="shared" si="34"/>
        <v/>
      </c>
      <c r="O428" s="82">
        <f t="shared" si="35"/>
        <v>0</v>
      </c>
      <c r="P428" s="82" t="str">
        <f t="shared" si="36"/>
        <v/>
      </c>
      <c r="Q428" s="82" t="str">
        <f t="shared" si="37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3"/>
        <v/>
      </c>
      <c r="M429" s="17"/>
      <c r="N429" s="82" t="str">
        <f t="shared" si="34"/>
        <v/>
      </c>
      <c r="O429" s="82">
        <f t="shared" si="35"/>
        <v>0</v>
      </c>
      <c r="P429" s="82" t="str">
        <f t="shared" si="36"/>
        <v/>
      </c>
      <c r="Q429" s="82" t="str">
        <f t="shared" si="37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3"/>
        <v/>
      </c>
      <c r="M430" s="17"/>
      <c r="N430" s="82" t="str">
        <f t="shared" si="34"/>
        <v/>
      </c>
      <c r="O430" s="82">
        <f t="shared" si="35"/>
        <v>0</v>
      </c>
      <c r="P430" s="82" t="str">
        <f t="shared" si="36"/>
        <v/>
      </c>
      <c r="Q430" s="82" t="str">
        <f t="shared" si="37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3"/>
        <v/>
      </c>
      <c r="M431" s="17"/>
      <c r="N431" s="82" t="str">
        <f t="shared" si="34"/>
        <v/>
      </c>
      <c r="O431" s="82">
        <f t="shared" si="35"/>
        <v>0</v>
      </c>
      <c r="P431" s="82" t="str">
        <f t="shared" si="36"/>
        <v/>
      </c>
      <c r="Q431" s="82" t="str">
        <f t="shared" si="37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3"/>
        <v/>
      </c>
      <c r="M432" s="17"/>
      <c r="N432" s="82" t="str">
        <f t="shared" si="34"/>
        <v/>
      </c>
      <c r="O432" s="82">
        <f t="shared" si="35"/>
        <v>0</v>
      </c>
      <c r="P432" s="82" t="str">
        <f t="shared" si="36"/>
        <v/>
      </c>
      <c r="Q432" s="82" t="str">
        <f t="shared" si="37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3"/>
        <v/>
      </c>
      <c r="M433" s="17"/>
      <c r="N433" s="82" t="str">
        <f t="shared" si="34"/>
        <v/>
      </c>
      <c r="O433" s="82">
        <f t="shared" si="35"/>
        <v>0</v>
      </c>
      <c r="P433" s="82" t="str">
        <f t="shared" si="36"/>
        <v/>
      </c>
      <c r="Q433" s="82" t="str">
        <f t="shared" si="37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3"/>
        <v/>
      </c>
      <c r="M434" s="17"/>
      <c r="N434" s="82" t="str">
        <f t="shared" si="34"/>
        <v/>
      </c>
      <c r="O434" s="82">
        <f t="shared" si="35"/>
        <v>0</v>
      </c>
      <c r="P434" s="82" t="str">
        <f t="shared" si="36"/>
        <v/>
      </c>
      <c r="Q434" s="82" t="str">
        <f t="shared" si="37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3"/>
        <v/>
      </c>
      <c r="M435" s="17"/>
      <c r="N435" s="82" t="str">
        <f t="shared" si="34"/>
        <v/>
      </c>
      <c r="O435" s="82">
        <f t="shared" si="35"/>
        <v>0</v>
      </c>
      <c r="P435" s="82" t="str">
        <f t="shared" si="36"/>
        <v/>
      </c>
      <c r="Q435" s="82" t="str">
        <f t="shared" si="37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3"/>
        <v/>
      </c>
      <c r="M436" s="17"/>
      <c r="N436" s="82" t="str">
        <f t="shared" si="34"/>
        <v/>
      </c>
      <c r="O436" s="82">
        <f t="shared" si="35"/>
        <v>0</v>
      </c>
      <c r="P436" s="82" t="str">
        <f t="shared" si="36"/>
        <v/>
      </c>
      <c r="Q436" s="82" t="str">
        <f t="shared" si="37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3"/>
        <v/>
      </c>
      <c r="M437" s="17"/>
      <c r="N437" s="82" t="str">
        <f t="shared" si="34"/>
        <v/>
      </c>
      <c r="O437" s="82">
        <f t="shared" si="35"/>
        <v>0</v>
      </c>
      <c r="P437" s="82" t="str">
        <f t="shared" si="36"/>
        <v/>
      </c>
      <c r="Q437" s="82" t="str">
        <f t="shared" si="37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3"/>
        <v/>
      </c>
      <c r="M438" s="17"/>
      <c r="N438" s="82" t="str">
        <f t="shared" si="34"/>
        <v/>
      </c>
      <c r="O438" s="82">
        <f t="shared" si="35"/>
        <v>0</v>
      </c>
      <c r="P438" s="82" t="str">
        <f t="shared" si="36"/>
        <v/>
      </c>
      <c r="Q438" s="82" t="str">
        <f t="shared" si="37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3"/>
        <v/>
      </c>
      <c r="M439" s="17"/>
      <c r="N439" s="82" t="str">
        <f t="shared" si="34"/>
        <v/>
      </c>
      <c r="O439" s="82">
        <f t="shared" si="35"/>
        <v>0</v>
      </c>
      <c r="P439" s="82" t="str">
        <f t="shared" si="36"/>
        <v/>
      </c>
      <c r="Q439" s="82" t="str">
        <f t="shared" si="37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3"/>
        <v/>
      </c>
      <c r="M440" s="17"/>
      <c r="N440" s="82" t="str">
        <f t="shared" si="34"/>
        <v/>
      </c>
      <c r="O440" s="82">
        <f t="shared" si="35"/>
        <v>0</v>
      </c>
      <c r="P440" s="82" t="str">
        <f t="shared" si="36"/>
        <v/>
      </c>
      <c r="Q440" s="82" t="str">
        <f t="shared" si="37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3"/>
        <v/>
      </c>
      <c r="M441" s="17"/>
      <c r="N441" s="82" t="str">
        <f t="shared" si="34"/>
        <v/>
      </c>
      <c r="O441" s="82">
        <f t="shared" si="35"/>
        <v>0</v>
      </c>
      <c r="P441" s="82" t="str">
        <f t="shared" si="36"/>
        <v/>
      </c>
      <c r="Q441" s="82" t="str">
        <f t="shared" si="37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3"/>
        <v/>
      </c>
      <c r="M442" s="17"/>
      <c r="N442" s="82" t="str">
        <f t="shared" si="34"/>
        <v/>
      </c>
      <c r="O442" s="82">
        <f t="shared" si="35"/>
        <v>0</v>
      </c>
      <c r="P442" s="82" t="str">
        <f t="shared" si="36"/>
        <v/>
      </c>
      <c r="Q442" s="82" t="str">
        <f t="shared" si="37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3"/>
        <v/>
      </c>
      <c r="M443" s="17"/>
      <c r="N443" s="82" t="str">
        <f t="shared" si="34"/>
        <v/>
      </c>
      <c r="O443" s="82">
        <f t="shared" si="35"/>
        <v>0</v>
      </c>
      <c r="P443" s="82" t="str">
        <f t="shared" si="36"/>
        <v/>
      </c>
      <c r="Q443" s="82" t="str">
        <f t="shared" si="37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3"/>
        <v/>
      </c>
      <c r="M444" s="17"/>
      <c r="N444" s="82" t="str">
        <f t="shared" si="34"/>
        <v/>
      </c>
      <c r="O444" s="82">
        <f t="shared" si="35"/>
        <v>0</v>
      </c>
      <c r="P444" s="82" t="str">
        <f t="shared" si="36"/>
        <v/>
      </c>
      <c r="Q444" s="82" t="str">
        <f t="shared" si="37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3"/>
        <v/>
      </c>
      <c r="M445" s="17"/>
      <c r="N445" s="82" t="str">
        <f t="shared" si="34"/>
        <v/>
      </c>
      <c r="O445" s="82">
        <f t="shared" si="35"/>
        <v>0</v>
      </c>
      <c r="P445" s="82" t="str">
        <f t="shared" si="36"/>
        <v/>
      </c>
      <c r="Q445" s="82" t="str">
        <f t="shared" si="37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3"/>
        <v/>
      </c>
      <c r="M446" s="17"/>
      <c r="N446" s="82" t="str">
        <f t="shared" si="34"/>
        <v/>
      </c>
      <c r="O446" s="82">
        <f t="shared" si="35"/>
        <v>0</v>
      </c>
      <c r="P446" s="82" t="str">
        <f t="shared" si="36"/>
        <v/>
      </c>
      <c r="Q446" s="82" t="str">
        <f t="shared" si="37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3"/>
        <v/>
      </c>
      <c r="M447" s="17"/>
      <c r="N447" s="82" t="str">
        <f t="shared" si="34"/>
        <v/>
      </c>
      <c r="O447" s="82">
        <f t="shared" si="35"/>
        <v>0</v>
      </c>
      <c r="P447" s="82" t="str">
        <f t="shared" si="36"/>
        <v/>
      </c>
      <c r="Q447" s="82" t="str">
        <f t="shared" si="37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3"/>
        <v/>
      </c>
      <c r="M448" s="17"/>
      <c r="N448" s="82" t="str">
        <f t="shared" si="34"/>
        <v/>
      </c>
      <c r="O448" s="82">
        <f t="shared" si="35"/>
        <v>0</v>
      </c>
      <c r="P448" s="82" t="str">
        <f t="shared" si="36"/>
        <v/>
      </c>
      <c r="Q448" s="82" t="str">
        <f t="shared" si="37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3"/>
        <v/>
      </c>
      <c r="M449" s="17"/>
      <c r="N449" s="82" t="str">
        <f t="shared" si="34"/>
        <v/>
      </c>
      <c r="O449" s="82">
        <f t="shared" si="35"/>
        <v>0</v>
      </c>
      <c r="P449" s="82" t="str">
        <f t="shared" si="36"/>
        <v/>
      </c>
      <c r="Q449" s="82" t="str">
        <f t="shared" si="37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3"/>
        <v/>
      </c>
      <c r="M450" s="17"/>
      <c r="N450" s="82" t="str">
        <f t="shared" si="34"/>
        <v/>
      </c>
      <c r="O450" s="82">
        <f t="shared" si="35"/>
        <v>0</v>
      </c>
      <c r="P450" s="82" t="str">
        <f t="shared" si="36"/>
        <v/>
      </c>
      <c r="Q450" s="82" t="str">
        <f t="shared" si="37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3"/>
        <v/>
      </c>
      <c r="M451" s="17"/>
      <c r="N451" s="82" t="str">
        <f t="shared" si="34"/>
        <v/>
      </c>
      <c r="O451" s="82">
        <f t="shared" si="35"/>
        <v>0</v>
      </c>
      <c r="P451" s="82" t="str">
        <f t="shared" si="36"/>
        <v/>
      </c>
      <c r="Q451" s="82" t="str">
        <f t="shared" si="37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3"/>
        <v/>
      </c>
      <c r="M452" s="17"/>
      <c r="N452" s="82" t="str">
        <f t="shared" si="34"/>
        <v/>
      </c>
      <c r="O452" s="82">
        <f t="shared" si="35"/>
        <v>0</v>
      </c>
      <c r="P452" s="82" t="str">
        <f t="shared" si="36"/>
        <v/>
      </c>
      <c r="Q452" s="82" t="str">
        <f t="shared" si="37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3"/>
        <v/>
      </c>
      <c r="M453" s="17"/>
      <c r="N453" s="82" t="str">
        <f t="shared" si="34"/>
        <v/>
      </c>
      <c r="O453" s="82">
        <f t="shared" si="35"/>
        <v>0</v>
      </c>
      <c r="P453" s="82" t="str">
        <f t="shared" si="36"/>
        <v/>
      </c>
      <c r="Q453" s="82" t="str">
        <f t="shared" si="37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3"/>
        <v/>
      </c>
      <c r="M454" s="17"/>
      <c r="N454" s="82" t="str">
        <f t="shared" si="34"/>
        <v/>
      </c>
      <c r="O454" s="82">
        <f t="shared" si="35"/>
        <v>0</v>
      </c>
      <c r="P454" s="82" t="str">
        <f t="shared" si="36"/>
        <v/>
      </c>
      <c r="Q454" s="82" t="str">
        <f t="shared" si="37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3"/>
        <v/>
      </c>
      <c r="M455" s="17"/>
      <c r="N455" s="82" t="str">
        <f t="shared" si="34"/>
        <v/>
      </c>
      <c r="O455" s="82">
        <f t="shared" si="35"/>
        <v>0</v>
      </c>
      <c r="P455" s="82" t="str">
        <f t="shared" si="36"/>
        <v/>
      </c>
      <c r="Q455" s="82" t="str">
        <f t="shared" si="37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3"/>
        <v/>
      </c>
      <c r="M456" s="17"/>
      <c r="N456" s="82" t="str">
        <f t="shared" si="34"/>
        <v/>
      </c>
      <c r="O456" s="82">
        <f t="shared" si="35"/>
        <v>0</v>
      </c>
      <c r="P456" s="82" t="str">
        <f t="shared" si="36"/>
        <v/>
      </c>
      <c r="Q456" s="82" t="str">
        <f t="shared" si="37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3"/>
        <v/>
      </c>
      <c r="M457" s="17"/>
      <c r="N457" s="82" t="str">
        <f t="shared" si="34"/>
        <v/>
      </c>
      <c r="O457" s="82">
        <f t="shared" si="35"/>
        <v>0</v>
      </c>
      <c r="P457" s="82" t="str">
        <f t="shared" si="36"/>
        <v/>
      </c>
      <c r="Q457" s="82" t="str">
        <f t="shared" si="37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3"/>
        <v/>
      </c>
      <c r="M458" s="17"/>
      <c r="N458" s="82" t="str">
        <f t="shared" si="34"/>
        <v/>
      </c>
      <c r="O458" s="82">
        <f t="shared" si="35"/>
        <v>0</v>
      </c>
      <c r="P458" s="82" t="str">
        <f t="shared" si="36"/>
        <v/>
      </c>
      <c r="Q458" s="82" t="str">
        <f t="shared" si="37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3"/>
        <v/>
      </c>
      <c r="M459" s="17"/>
      <c r="N459" s="82" t="str">
        <f t="shared" si="34"/>
        <v/>
      </c>
      <c r="O459" s="82">
        <f t="shared" si="35"/>
        <v>0</v>
      </c>
      <c r="P459" s="82" t="str">
        <f t="shared" si="36"/>
        <v/>
      </c>
      <c r="Q459" s="82" t="str">
        <f t="shared" si="37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3"/>
        <v/>
      </c>
      <c r="M460" s="17"/>
      <c r="N460" s="82" t="str">
        <f t="shared" si="34"/>
        <v/>
      </c>
      <c r="O460" s="82">
        <f t="shared" si="35"/>
        <v>0</v>
      </c>
      <c r="P460" s="82" t="str">
        <f t="shared" si="36"/>
        <v/>
      </c>
      <c r="Q460" s="82" t="str">
        <f t="shared" si="37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3"/>
        <v/>
      </c>
      <c r="M461" s="17"/>
      <c r="N461" s="82" t="str">
        <f t="shared" si="34"/>
        <v/>
      </c>
      <c r="O461" s="82">
        <f t="shared" si="35"/>
        <v>0</v>
      </c>
      <c r="P461" s="82" t="str">
        <f t="shared" si="36"/>
        <v/>
      </c>
      <c r="Q461" s="82" t="str">
        <f t="shared" si="37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3"/>
        <v/>
      </c>
      <c r="M462" s="17"/>
      <c r="N462" s="82" t="str">
        <f t="shared" si="34"/>
        <v/>
      </c>
      <c r="O462" s="82">
        <f t="shared" si="35"/>
        <v>0</v>
      </c>
      <c r="P462" s="82" t="str">
        <f t="shared" si="36"/>
        <v/>
      </c>
      <c r="Q462" s="82" t="str">
        <f t="shared" si="37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3"/>
        <v/>
      </c>
      <c r="M463" s="17"/>
      <c r="N463" s="82" t="str">
        <f t="shared" si="34"/>
        <v/>
      </c>
      <c r="O463" s="82">
        <f t="shared" si="35"/>
        <v>0</v>
      </c>
      <c r="P463" s="82" t="str">
        <f t="shared" si="36"/>
        <v/>
      </c>
      <c r="Q463" s="82" t="str">
        <f t="shared" si="37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8">IF(F464&amp;H464&amp;I464&amp;J464&amp;K464="","",F464+H464+I464-J464-K464)</f>
        <v/>
      </c>
      <c r="M464" s="17"/>
      <c r="N464" s="82" t="str">
        <f t="shared" ref="N464:N514" si="39">IF($G464="E",F464,"")</f>
        <v/>
      </c>
      <c r="O464" s="82">
        <f t="shared" si="35"/>
        <v>0</v>
      </c>
      <c r="P464" s="82" t="str">
        <f t="shared" si="36"/>
        <v/>
      </c>
      <c r="Q464" s="82" t="str">
        <f t="shared" si="37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8"/>
        <v/>
      </c>
      <c r="M465" s="17"/>
      <c r="N465" s="82" t="str">
        <f t="shared" si="39"/>
        <v/>
      </c>
      <c r="O465" s="82">
        <f t="shared" ref="O465:O514" si="40">IF($G465=0%,F465,"")</f>
        <v>0</v>
      </c>
      <c r="P465" s="82" t="str">
        <f t="shared" ref="P465:P514" si="41">IF(OR($G465=8%,$G465=11%),$H465/$G465,"")</f>
        <v/>
      </c>
      <c r="Q465" s="82" t="str">
        <f t="shared" ref="Q465:Q514" si="42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8"/>
        <v/>
      </c>
      <c r="M466" s="17"/>
      <c r="N466" s="82" t="str">
        <f t="shared" si="39"/>
        <v/>
      </c>
      <c r="O466" s="82">
        <f t="shared" si="40"/>
        <v>0</v>
      </c>
      <c r="P466" s="82" t="str">
        <f t="shared" si="41"/>
        <v/>
      </c>
      <c r="Q466" s="82" t="str">
        <f t="shared" si="42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8"/>
        <v/>
      </c>
      <c r="M467" s="17"/>
      <c r="N467" s="82" t="str">
        <f t="shared" si="39"/>
        <v/>
      </c>
      <c r="O467" s="82">
        <f t="shared" si="40"/>
        <v>0</v>
      </c>
      <c r="P467" s="82" t="str">
        <f t="shared" si="41"/>
        <v/>
      </c>
      <c r="Q467" s="82" t="str">
        <f t="shared" si="42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8"/>
        <v/>
      </c>
      <c r="M468" s="17"/>
      <c r="N468" s="82" t="str">
        <f t="shared" si="39"/>
        <v/>
      </c>
      <c r="O468" s="82">
        <f t="shared" si="40"/>
        <v>0</v>
      </c>
      <c r="P468" s="82" t="str">
        <f t="shared" si="41"/>
        <v/>
      </c>
      <c r="Q468" s="82" t="str">
        <f t="shared" si="42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8"/>
        <v/>
      </c>
      <c r="M469" s="17"/>
      <c r="N469" s="82" t="str">
        <f t="shared" si="39"/>
        <v/>
      </c>
      <c r="O469" s="82">
        <f t="shared" si="40"/>
        <v>0</v>
      </c>
      <c r="P469" s="82" t="str">
        <f t="shared" si="41"/>
        <v/>
      </c>
      <c r="Q469" s="82" t="str">
        <f t="shared" si="42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8"/>
        <v/>
      </c>
      <c r="M470" s="17"/>
      <c r="N470" s="82" t="str">
        <f t="shared" si="39"/>
        <v/>
      </c>
      <c r="O470" s="82">
        <f t="shared" si="40"/>
        <v>0</v>
      </c>
      <c r="P470" s="82" t="str">
        <f t="shared" si="41"/>
        <v/>
      </c>
      <c r="Q470" s="82" t="str">
        <f t="shared" si="42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8"/>
        <v/>
      </c>
      <c r="M471" s="17"/>
      <c r="N471" s="82" t="str">
        <f t="shared" si="39"/>
        <v/>
      </c>
      <c r="O471" s="82">
        <f t="shared" si="40"/>
        <v>0</v>
      </c>
      <c r="P471" s="82" t="str">
        <f t="shared" si="41"/>
        <v/>
      </c>
      <c r="Q471" s="82" t="str">
        <f t="shared" si="42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8"/>
        <v/>
      </c>
      <c r="M472" s="17"/>
      <c r="N472" s="82" t="str">
        <f t="shared" si="39"/>
        <v/>
      </c>
      <c r="O472" s="82">
        <f t="shared" si="40"/>
        <v>0</v>
      </c>
      <c r="P472" s="82" t="str">
        <f t="shared" si="41"/>
        <v/>
      </c>
      <c r="Q472" s="82" t="str">
        <f t="shared" si="42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8"/>
        <v/>
      </c>
      <c r="M473" s="17"/>
      <c r="N473" s="82" t="str">
        <f t="shared" si="39"/>
        <v/>
      </c>
      <c r="O473" s="82">
        <f t="shared" si="40"/>
        <v>0</v>
      </c>
      <c r="P473" s="82" t="str">
        <f t="shared" si="41"/>
        <v/>
      </c>
      <c r="Q473" s="82" t="str">
        <f t="shared" si="42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8"/>
        <v/>
      </c>
      <c r="M474" s="17"/>
      <c r="N474" s="82" t="str">
        <f t="shared" si="39"/>
        <v/>
      </c>
      <c r="O474" s="82">
        <f t="shared" si="40"/>
        <v>0</v>
      </c>
      <c r="P474" s="82" t="str">
        <f t="shared" si="41"/>
        <v/>
      </c>
      <c r="Q474" s="82" t="str">
        <f t="shared" si="42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8"/>
        <v/>
      </c>
      <c r="M475" s="17"/>
      <c r="N475" s="82" t="str">
        <f t="shared" si="39"/>
        <v/>
      </c>
      <c r="O475" s="82">
        <f t="shared" si="40"/>
        <v>0</v>
      </c>
      <c r="P475" s="82" t="str">
        <f t="shared" si="41"/>
        <v/>
      </c>
      <c r="Q475" s="82" t="str">
        <f t="shared" si="42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8"/>
        <v/>
      </c>
      <c r="M476" s="17"/>
      <c r="N476" s="82" t="str">
        <f t="shared" si="39"/>
        <v/>
      </c>
      <c r="O476" s="82">
        <f t="shared" si="40"/>
        <v>0</v>
      </c>
      <c r="P476" s="82" t="str">
        <f t="shared" si="41"/>
        <v/>
      </c>
      <c r="Q476" s="82" t="str">
        <f t="shared" si="42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8"/>
        <v/>
      </c>
      <c r="M477" s="17"/>
      <c r="N477" s="82" t="str">
        <f t="shared" si="39"/>
        <v/>
      </c>
      <c r="O477" s="82">
        <f t="shared" si="40"/>
        <v>0</v>
      </c>
      <c r="P477" s="82" t="str">
        <f t="shared" si="41"/>
        <v/>
      </c>
      <c r="Q477" s="82" t="str">
        <f t="shared" si="42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8"/>
        <v/>
      </c>
      <c r="M478" s="17"/>
      <c r="N478" s="82" t="str">
        <f t="shared" si="39"/>
        <v/>
      </c>
      <c r="O478" s="82">
        <f t="shared" si="40"/>
        <v>0</v>
      </c>
      <c r="P478" s="82" t="str">
        <f t="shared" si="41"/>
        <v/>
      </c>
      <c r="Q478" s="82" t="str">
        <f t="shared" si="42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8"/>
        <v/>
      </c>
      <c r="M479" s="17"/>
      <c r="N479" s="82" t="str">
        <f t="shared" si="39"/>
        <v/>
      </c>
      <c r="O479" s="82">
        <f t="shared" si="40"/>
        <v>0</v>
      </c>
      <c r="P479" s="82" t="str">
        <f t="shared" si="41"/>
        <v/>
      </c>
      <c r="Q479" s="82" t="str">
        <f t="shared" si="42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8"/>
        <v/>
      </c>
      <c r="M480" s="17"/>
      <c r="N480" s="82" t="str">
        <f t="shared" si="39"/>
        <v/>
      </c>
      <c r="O480" s="82">
        <f t="shared" si="40"/>
        <v>0</v>
      </c>
      <c r="P480" s="82" t="str">
        <f t="shared" si="41"/>
        <v/>
      </c>
      <c r="Q480" s="82" t="str">
        <f t="shared" si="42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8"/>
        <v/>
      </c>
      <c r="M481" s="17"/>
      <c r="N481" s="82" t="str">
        <f t="shared" si="39"/>
        <v/>
      </c>
      <c r="O481" s="82">
        <f t="shared" si="40"/>
        <v>0</v>
      </c>
      <c r="P481" s="82" t="str">
        <f t="shared" si="41"/>
        <v/>
      </c>
      <c r="Q481" s="82" t="str">
        <f t="shared" si="42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8"/>
        <v/>
      </c>
      <c r="M482" s="17"/>
      <c r="N482" s="82" t="str">
        <f t="shared" si="39"/>
        <v/>
      </c>
      <c r="O482" s="82">
        <f t="shared" si="40"/>
        <v>0</v>
      </c>
      <c r="P482" s="82" t="str">
        <f t="shared" si="41"/>
        <v/>
      </c>
      <c r="Q482" s="82" t="str">
        <f t="shared" si="42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8"/>
        <v/>
      </c>
      <c r="M483" s="17"/>
      <c r="N483" s="82" t="str">
        <f t="shared" si="39"/>
        <v/>
      </c>
      <c r="O483" s="82">
        <f t="shared" si="40"/>
        <v>0</v>
      </c>
      <c r="P483" s="82" t="str">
        <f t="shared" si="41"/>
        <v/>
      </c>
      <c r="Q483" s="82" t="str">
        <f t="shared" si="42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8"/>
        <v/>
      </c>
      <c r="M484" s="17"/>
      <c r="N484" s="82" t="str">
        <f t="shared" si="39"/>
        <v/>
      </c>
      <c r="O484" s="82">
        <f t="shared" si="40"/>
        <v>0</v>
      </c>
      <c r="P484" s="82" t="str">
        <f t="shared" si="41"/>
        <v/>
      </c>
      <c r="Q484" s="82" t="str">
        <f t="shared" si="42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8"/>
        <v/>
      </c>
      <c r="M485" s="17"/>
      <c r="N485" s="82" t="str">
        <f t="shared" si="39"/>
        <v/>
      </c>
      <c r="O485" s="82">
        <f t="shared" si="40"/>
        <v>0</v>
      </c>
      <c r="P485" s="82" t="str">
        <f t="shared" si="41"/>
        <v/>
      </c>
      <c r="Q485" s="82" t="str">
        <f t="shared" si="42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8"/>
        <v/>
      </c>
      <c r="M486" s="17"/>
      <c r="N486" s="82" t="str">
        <f t="shared" si="39"/>
        <v/>
      </c>
      <c r="O486" s="82">
        <f t="shared" si="40"/>
        <v>0</v>
      </c>
      <c r="P486" s="82" t="str">
        <f t="shared" si="41"/>
        <v/>
      </c>
      <c r="Q486" s="82" t="str">
        <f t="shared" si="42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8"/>
        <v/>
      </c>
      <c r="M487" s="17"/>
      <c r="N487" s="82" t="str">
        <f t="shared" si="39"/>
        <v/>
      </c>
      <c r="O487" s="82">
        <f t="shared" si="40"/>
        <v>0</v>
      </c>
      <c r="P487" s="82" t="str">
        <f t="shared" si="41"/>
        <v/>
      </c>
      <c r="Q487" s="82" t="str">
        <f t="shared" si="42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8"/>
        <v/>
      </c>
      <c r="M488" s="17"/>
      <c r="N488" s="82" t="str">
        <f t="shared" si="39"/>
        <v/>
      </c>
      <c r="O488" s="82">
        <f t="shared" si="40"/>
        <v>0</v>
      </c>
      <c r="P488" s="82" t="str">
        <f t="shared" si="41"/>
        <v/>
      </c>
      <c r="Q488" s="82" t="str">
        <f t="shared" si="42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8"/>
        <v/>
      </c>
      <c r="M489" s="17"/>
      <c r="N489" s="82" t="str">
        <f t="shared" si="39"/>
        <v/>
      </c>
      <c r="O489" s="82">
        <f t="shared" si="40"/>
        <v>0</v>
      </c>
      <c r="P489" s="82" t="str">
        <f t="shared" si="41"/>
        <v/>
      </c>
      <c r="Q489" s="82" t="str">
        <f t="shared" si="42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8"/>
        <v/>
      </c>
      <c r="M490" s="17"/>
      <c r="N490" s="82" t="str">
        <f t="shared" si="39"/>
        <v/>
      </c>
      <c r="O490" s="82">
        <f t="shared" si="40"/>
        <v>0</v>
      </c>
      <c r="P490" s="82" t="str">
        <f t="shared" si="41"/>
        <v/>
      </c>
      <c r="Q490" s="82" t="str">
        <f t="shared" si="42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8"/>
        <v/>
      </c>
      <c r="M491" s="17"/>
      <c r="N491" s="82" t="str">
        <f t="shared" si="39"/>
        <v/>
      </c>
      <c r="O491" s="82">
        <f t="shared" si="40"/>
        <v>0</v>
      </c>
      <c r="P491" s="82" t="str">
        <f t="shared" si="41"/>
        <v/>
      </c>
      <c r="Q491" s="82" t="str">
        <f t="shared" si="42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8"/>
        <v/>
      </c>
      <c r="M492" s="17"/>
      <c r="N492" s="82" t="str">
        <f t="shared" si="39"/>
        <v/>
      </c>
      <c r="O492" s="82">
        <f t="shared" si="40"/>
        <v>0</v>
      </c>
      <c r="P492" s="82" t="str">
        <f t="shared" si="41"/>
        <v/>
      </c>
      <c r="Q492" s="82" t="str">
        <f t="shared" si="42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8"/>
        <v/>
      </c>
      <c r="M493" s="17"/>
      <c r="N493" s="82" t="str">
        <f t="shared" si="39"/>
        <v/>
      </c>
      <c r="O493" s="82">
        <f t="shared" si="40"/>
        <v>0</v>
      </c>
      <c r="P493" s="82" t="str">
        <f t="shared" si="41"/>
        <v/>
      </c>
      <c r="Q493" s="82" t="str">
        <f t="shared" si="42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8"/>
        <v/>
      </c>
      <c r="M494" s="17"/>
      <c r="N494" s="82" t="str">
        <f t="shared" si="39"/>
        <v/>
      </c>
      <c r="O494" s="82">
        <f t="shared" si="40"/>
        <v>0</v>
      </c>
      <c r="P494" s="82" t="str">
        <f t="shared" si="41"/>
        <v/>
      </c>
      <c r="Q494" s="82" t="str">
        <f t="shared" si="42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8"/>
        <v/>
      </c>
      <c r="M495" s="17"/>
      <c r="N495" s="82" t="str">
        <f t="shared" si="39"/>
        <v/>
      </c>
      <c r="O495" s="82">
        <f t="shared" si="40"/>
        <v>0</v>
      </c>
      <c r="P495" s="82" t="str">
        <f t="shared" si="41"/>
        <v/>
      </c>
      <c r="Q495" s="82" t="str">
        <f t="shared" si="42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8"/>
        <v/>
      </c>
      <c r="M496" s="17"/>
      <c r="N496" s="82" t="str">
        <f t="shared" si="39"/>
        <v/>
      </c>
      <c r="O496" s="82">
        <f t="shared" si="40"/>
        <v>0</v>
      </c>
      <c r="P496" s="82" t="str">
        <f t="shared" si="41"/>
        <v/>
      </c>
      <c r="Q496" s="82" t="str">
        <f t="shared" si="42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8"/>
        <v/>
      </c>
      <c r="M497" s="17"/>
      <c r="N497" s="82" t="str">
        <f t="shared" si="39"/>
        <v/>
      </c>
      <c r="O497" s="82">
        <f t="shared" si="40"/>
        <v>0</v>
      </c>
      <c r="P497" s="82" t="str">
        <f t="shared" si="41"/>
        <v/>
      </c>
      <c r="Q497" s="82" t="str">
        <f t="shared" si="42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8"/>
        <v/>
      </c>
      <c r="M498" s="17"/>
      <c r="N498" s="82" t="str">
        <f t="shared" si="39"/>
        <v/>
      </c>
      <c r="O498" s="82">
        <f t="shared" si="40"/>
        <v>0</v>
      </c>
      <c r="P498" s="82" t="str">
        <f t="shared" si="41"/>
        <v/>
      </c>
      <c r="Q498" s="82" t="str">
        <f t="shared" si="42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8"/>
        <v/>
      </c>
      <c r="M499" s="17"/>
      <c r="N499" s="82" t="str">
        <f t="shared" si="39"/>
        <v/>
      </c>
      <c r="O499" s="82">
        <f t="shared" si="40"/>
        <v>0</v>
      </c>
      <c r="P499" s="82" t="str">
        <f t="shared" si="41"/>
        <v/>
      </c>
      <c r="Q499" s="82" t="str">
        <f t="shared" si="42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8"/>
        <v/>
      </c>
      <c r="M500" s="17"/>
      <c r="N500" s="82" t="str">
        <f t="shared" si="39"/>
        <v/>
      </c>
      <c r="O500" s="82">
        <f t="shared" si="40"/>
        <v>0</v>
      </c>
      <c r="P500" s="82" t="str">
        <f t="shared" si="41"/>
        <v/>
      </c>
      <c r="Q500" s="82" t="str">
        <f t="shared" si="42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8"/>
        <v/>
      </c>
      <c r="M501" s="17"/>
      <c r="N501" s="82" t="str">
        <f t="shared" si="39"/>
        <v/>
      </c>
      <c r="O501" s="82">
        <f t="shared" si="40"/>
        <v>0</v>
      </c>
      <c r="P501" s="82" t="str">
        <f t="shared" si="41"/>
        <v/>
      </c>
      <c r="Q501" s="82" t="str">
        <f t="shared" si="42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8"/>
        <v/>
      </c>
      <c r="M502" s="17"/>
      <c r="N502" s="82" t="str">
        <f t="shared" si="39"/>
        <v/>
      </c>
      <c r="O502" s="82">
        <f t="shared" si="40"/>
        <v>0</v>
      </c>
      <c r="P502" s="82" t="str">
        <f t="shared" si="41"/>
        <v/>
      </c>
      <c r="Q502" s="82" t="str">
        <f t="shared" si="42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8"/>
        <v/>
      </c>
      <c r="M503" s="17"/>
      <c r="N503" s="82" t="str">
        <f t="shared" si="39"/>
        <v/>
      </c>
      <c r="O503" s="82">
        <f t="shared" si="40"/>
        <v>0</v>
      </c>
      <c r="P503" s="82" t="str">
        <f t="shared" si="41"/>
        <v/>
      </c>
      <c r="Q503" s="82" t="str">
        <f t="shared" si="42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8"/>
        <v/>
      </c>
      <c r="M504" s="17"/>
      <c r="N504" s="82" t="str">
        <f t="shared" si="39"/>
        <v/>
      </c>
      <c r="O504" s="82">
        <f t="shared" si="40"/>
        <v>0</v>
      </c>
      <c r="P504" s="82" t="str">
        <f t="shared" si="41"/>
        <v/>
      </c>
      <c r="Q504" s="82" t="str">
        <f t="shared" si="42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8"/>
        <v/>
      </c>
      <c r="M505" s="17"/>
      <c r="N505" s="82" t="str">
        <f t="shared" si="39"/>
        <v/>
      </c>
      <c r="O505" s="82">
        <f t="shared" si="40"/>
        <v>0</v>
      </c>
      <c r="P505" s="82" t="str">
        <f t="shared" si="41"/>
        <v/>
      </c>
      <c r="Q505" s="82" t="str">
        <f t="shared" si="42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8"/>
        <v/>
      </c>
      <c r="M506" s="17"/>
      <c r="N506" s="82" t="str">
        <f t="shared" si="39"/>
        <v/>
      </c>
      <c r="O506" s="82">
        <f t="shared" si="40"/>
        <v>0</v>
      </c>
      <c r="P506" s="82" t="str">
        <f t="shared" si="41"/>
        <v/>
      </c>
      <c r="Q506" s="82" t="str">
        <f t="shared" si="42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8"/>
        <v/>
      </c>
      <c r="M507" s="17"/>
      <c r="N507" s="82" t="str">
        <f t="shared" si="39"/>
        <v/>
      </c>
      <c r="O507" s="82">
        <f t="shared" si="40"/>
        <v>0</v>
      </c>
      <c r="P507" s="82" t="str">
        <f t="shared" si="41"/>
        <v/>
      </c>
      <c r="Q507" s="82" t="str">
        <f t="shared" si="42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8"/>
        <v/>
      </c>
      <c r="M508" s="17"/>
      <c r="N508" s="82" t="str">
        <f t="shared" si="39"/>
        <v/>
      </c>
      <c r="O508" s="82">
        <f t="shared" si="40"/>
        <v>0</v>
      </c>
      <c r="P508" s="82" t="str">
        <f t="shared" si="41"/>
        <v/>
      </c>
      <c r="Q508" s="82" t="str">
        <f t="shared" si="42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8"/>
        <v/>
      </c>
      <c r="M509" s="17"/>
      <c r="N509" s="82" t="str">
        <f t="shared" si="39"/>
        <v/>
      </c>
      <c r="O509" s="82">
        <f t="shared" si="40"/>
        <v>0</v>
      </c>
      <c r="P509" s="82" t="str">
        <f t="shared" si="41"/>
        <v/>
      </c>
      <c r="Q509" s="82" t="str">
        <f t="shared" si="42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8"/>
        <v/>
      </c>
      <c r="M510" s="17"/>
      <c r="N510" s="82" t="str">
        <f t="shared" si="39"/>
        <v/>
      </c>
      <c r="O510" s="82">
        <f t="shared" si="40"/>
        <v>0</v>
      </c>
      <c r="P510" s="82" t="str">
        <f t="shared" si="41"/>
        <v/>
      </c>
      <c r="Q510" s="82" t="str">
        <f t="shared" si="42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8"/>
        <v/>
      </c>
      <c r="M511" s="17"/>
      <c r="N511" s="82" t="str">
        <f t="shared" si="39"/>
        <v/>
      </c>
      <c r="O511" s="82">
        <f t="shared" si="40"/>
        <v>0</v>
      </c>
      <c r="P511" s="82" t="str">
        <f t="shared" si="41"/>
        <v/>
      </c>
      <c r="Q511" s="82" t="str">
        <f t="shared" si="42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8"/>
        <v/>
      </c>
      <c r="M512" s="17"/>
      <c r="N512" s="82" t="str">
        <f t="shared" si="39"/>
        <v/>
      </c>
      <c r="O512" s="82">
        <f t="shared" si="40"/>
        <v>0</v>
      </c>
      <c r="P512" s="82" t="str">
        <f t="shared" si="41"/>
        <v/>
      </c>
      <c r="Q512" s="82" t="str">
        <f t="shared" si="42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8"/>
        <v/>
      </c>
      <c r="M513" s="17"/>
      <c r="N513" s="82" t="str">
        <f t="shared" si="39"/>
        <v/>
      </c>
      <c r="O513" s="82">
        <f t="shared" si="40"/>
        <v>0</v>
      </c>
      <c r="P513" s="82" t="str">
        <f t="shared" si="41"/>
        <v/>
      </c>
      <c r="Q513" s="82" t="str">
        <f t="shared" si="42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8"/>
        <v/>
      </c>
      <c r="M514" s="17"/>
      <c r="N514" s="82" t="str">
        <f t="shared" si="39"/>
        <v/>
      </c>
      <c r="O514" s="82">
        <f t="shared" si="40"/>
        <v>0</v>
      </c>
      <c r="P514" s="82" t="str">
        <f t="shared" si="41"/>
        <v/>
      </c>
      <c r="Q514" s="82" t="str">
        <f t="shared" si="42"/>
        <v/>
      </c>
    </row>
  </sheetData>
  <sheetProtection algorithmName="SHA-512" hashValue="KtEMYHZ/yWGxkVxiQduDjsn3Dx3bnKRtvrnlh6UNbjJojo41Io6uRL5Q2mf7gue0J0N5oYIqxXlWJ3CYKlIGBw==" saltValue="yDvU/B6WDbd0uApuLSwHWA==" spinCount="100000" sheet="1" formatColumns="0" formatRows="0" autoFilter="0"/>
  <autoFilter ref="K14:L14" xr:uid="{00000000-0009-0000-0000-00001D000000}"/>
  <mergeCells count="19">
    <mergeCell ref="A15:A16"/>
    <mergeCell ref="Q6:Q7"/>
    <mergeCell ref="G6:G7"/>
    <mergeCell ref="C6:C7"/>
    <mergeCell ref="D6:D7"/>
    <mergeCell ref="F6:F7"/>
    <mergeCell ref="N6:N7"/>
    <mergeCell ref="O6:O7"/>
    <mergeCell ref="P6:P7"/>
    <mergeCell ref="E6:E7"/>
    <mergeCell ref="A1:A4"/>
    <mergeCell ref="A5:A6"/>
    <mergeCell ref="H6:H7"/>
    <mergeCell ref="L6:L7"/>
    <mergeCell ref="J6:J7"/>
    <mergeCell ref="K6:K7"/>
    <mergeCell ref="I6:I7"/>
    <mergeCell ref="J1:L1"/>
    <mergeCell ref="J4:L4"/>
  </mergeCells>
  <phoneticPr fontId="13" type="noConversion"/>
  <dataValidations count="1">
    <dataValidation type="list" allowBlank="1" showInputMessage="1" showErrorMessage="1" sqref="G15:G514" xr:uid="{2D4D745A-F4F3-4425-B102-B9E5B50BD2BF}">
      <formula1>"E, 0%, 8%, 16%"</formula1>
    </dataValidation>
  </dataValidations>
  <hyperlinks>
    <hyperlink ref="A15:A16" location="CONTACTO!A1" display="Contacto" xr:uid="{F47CD88F-4E48-4850-B1FB-6211188AA41D}"/>
    <hyperlink ref="A5:A6" location="MENU!A1" display="M e n ú" xr:uid="{5EB111FE-D9FE-48B4-93C1-9D1BA43E977E}"/>
    <hyperlink ref="A8" location="'INGRESOS Y EGRESOS'!A1" display="Ingresos y Egresos" xr:uid="{013DAB29-B8A0-46FF-87B9-8FD5FA54122F}"/>
    <hyperlink ref="A7" location="DATOS!A1" display="Datos de la Empresa" xr:uid="{994D73ED-D174-4B42-BFE3-544A6A9D4F69}"/>
    <hyperlink ref="A10" location="TARIFAS!A1" display="Tablas y Tarifas de ISR" xr:uid="{61A81B83-09CA-4AF1-BF80-3239381CC694}"/>
    <hyperlink ref="A9" location="IMPUESTOS!A1" display="Impuestos" xr:uid="{A64CB398-9D19-4AAF-91CD-661F4D52390B}"/>
    <hyperlink ref="A1:A4" location="MENU!A1" display="PROGRAMA REGIMEN SIMPLIFICADO DE CONFIANZA" xr:uid="{2D22FDD5-56D3-4498-A473-563F1060C628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9"/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8.7109375" style="11" customWidth="1"/>
    <col min="5" max="5" width="40.7109375" style="11" customWidth="1"/>
    <col min="6" max="6" width="12.28515625" style="17" customWidth="1"/>
    <col min="7" max="7" width="4.7109375" style="17" customWidth="1"/>
    <col min="8" max="12" width="12.28515625" style="17" customWidth="1"/>
    <col min="13" max="13" width="0.85546875" style="17" customWidth="1"/>
    <col min="14" max="17" width="11.7109375" style="17" customWidth="1"/>
    <col min="18" max="18" width="10.7109375" style="11" customWidth="1"/>
    <col min="19" max="19" width="30.7109375" style="11" customWidth="1"/>
    <col min="20" max="20" width="11.7109375" style="11" customWidth="1"/>
    <col min="21" max="23" width="10.7109375" style="11" customWidth="1"/>
    <col min="24" max="25" width="11.7109375" style="11" customWidth="1"/>
    <col min="26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F1" s="29"/>
      <c r="J1" s="161" t="s">
        <v>96</v>
      </c>
      <c r="K1" s="161"/>
      <c r="L1" s="161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</row>
    <row r="3" spans="1:17" ht="17.45" customHeight="1" x14ac:dyDescent="0.2">
      <c r="A3" s="118"/>
      <c r="C3" s="18"/>
    </row>
    <row r="4" spans="1:17" ht="17.45" customHeight="1" x14ac:dyDescent="0.3">
      <c r="A4" s="119"/>
      <c r="C4" s="46" t="s">
        <v>68</v>
      </c>
      <c r="J4" s="162" t="str">
        <f>"JUNIO "&amp;DATOS!$E$10</f>
        <v>JUNIO 2023</v>
      </c>
      <c r="K4" s="162"/>
      <c r="L4" s="162"/>
      <c r="M4" s="35"/>
      <c r="N4" s="34"/>
      <c r="O4" s="34"/>
      <c r="P4" s="34"/>
      <c r="Q4" s="34"/>
    </row>
    <row r="5" spans="1:17" ht="17.45" customHeight="1" x14ac:dyDescent="0.2">
      <c r="A5" s="120" t="s">
        <v>1</v>
      </c>
      <c r="C5" s="18"/>
    </row>
    <row r="6" spans="1:17" ht="17.45" customHeight="1" x14ac:dyDescent="0.2">
      <c r="A6" s="120"/>
      <c r="C6" s="143" t="s">
        <v>69</v>
      </c>
      <c r="D6" s="143" t="s">
        <v>70</v>
      </c>
      <c r="E6" s="143" t="s">
        <v>71</v>
      </c>
      <c r="F6" s="158" t="s">
        <v>72</v>
      </c>
      <c r="G6" s="143" t="s">
        <v>73</v>
      </c>
      <c r="H6" s="143" t="s">
        <v>52</v>
      </c>
      <c r="I6" s="143" t="s">
        <v>74</v>
      </c>
      <c r="J6" s="158" t="s">
        <v>75</v>
      </c>
      <c r="K6" s="158" t="s">
        <v>76</v>
      </c>
      <c r="L6" s="143" t="s">
        <v>77</v>
      </c>
      <c r="N6" s="158" t="s">
        <v>78</v>
      </c>
      <c r="O6" s="158" t="s">
        <v>79</v>
      </c>
      <c r="P6" s="158" t="s">
        <v>80</v>
      </c>
      <c r="Q6" s="158" t="s">
        <v>81</v>
      </c>
    </row>
    <row r="7" spans="1:17" ht="17.45" customHeight="1" x14ac:dyDescent="0.2">
      <c r="A7" s="53" t="s">
        <v>5</v>
      </c>
      <c r="C7" s="143"/>
      <c r="D7" s="143"/>
      <c r="E7" s="143"/>
      <c r="F7" s="158"/>
      <c r="G7" s="143"/>
      <c r="H7" s="160"/>
      <c r="I7" s="160"/>
      <c r="J7" s="158"/>
      <c r="K7" s="158"/>
      <c r="L7" s="160"/>
      <c r="N7" s="159"/>
      <c r="O7" s="159"/>
      <c r="P7" s="159"/>
      <c r="Q7" s="159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164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'ING-MAY'!F11+'ING-JUN'!F9</f>
        <v>0</v>
      </c>
      <c r="G11" s="69"/>
      <c r="H11" s="69">
        <f>'ING-MAY'!H11+'ING-JUN'!H9</f>
        <v>0</v>
      </c>
      <c r="I11" s="69">
        <f>'ING-MAY'!I11+'ING-JUN'!I9</f>
        <v>0</v>
      </c>
      <c r="J11" s="69">
        <f>'ING-MAY'!J11+'ING-JUN'!J9</f>
        <v>0</v>
      </c>
      <c r="K11" s="69">
        <f>'ING-MAY'!K11+'ING-JUN'!K9</f>
        <v>0</v>
      </c>
      <c r="L11" s="69">
        <f>F11+H11+I11-J11-K11</f>
        <v>0</v>
      </c>
      <c r="N11" s="69">
        <f>'ING-MAY'!N11+'ING-JUN'!N9</f>
        <v>0</v>
      </c>
      <c r="O11" s="69">
        <f>'ING-MAY'!O11+'ING-JUN'!O9</f>
        <v>0</v>
      </c>
      <c r="P11" s="69">
        <f>'ING-MAY'!P11+'ING-JUN'!P9</f>
        <v>0</v>
      </c>
      <c r="Q11" s="69">
        <f>'ING-MAY'!Q11+'ING-JUN'!Q9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99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4"/>
      <c r="N15" s="82" t="str">
        <f>IF($G15="E",F15,"")</f>
        <v/>
      </c>
      <c r="O15" s="82">
        <f t="shared" ref="O15:O78" si="0">IF($G15=0%,F15,"")</f>
        <v>0</v>
      </c>
      <c r="P15" s="82" t="str">
        <f>IF(OR($G15=8%,$G15=11%),$H15/$G15,"")</f>
        <v/>
      </c>
      <c r="Q15" s="82" t="str">
        <f t="shared" ref="Q15:Q80" si="1">IF(OR($G15=15%,$G15=16%),$H15/$G15,"")</f>
        <v/>
      </c>
    </row>
    <row r="16" spans="1:17" ht="17.45" customHeight="1" x14ac:dyDescent="0.2">
      <c r="A16" s="117"/>
      <c r="C16" s="99"/>
      <c r="D16" s="100"/>
      <c r="E16" s="90"/>
      <c r="F16" s="90"/>
      <c r="G16" s="101"/>
      <c r="H16" s="90"/>
      <c r="I16" s="90"/>
      <c r="J16" s="90"/>
      <c r="K16" s="90"/>
      <c r="L16" s="82" t="str">
        <f t="shared" ref="L16:L79" si="2">IF(F16&amp;H16&amp;I16&amp;J16&amp;K16="","",F16+H16+I16-J16-K16)</f>
        <v/>
      </c>
      <c r="M16" s="14"/>
      <c r="N16" s="82" t="str">
        <f t="shared" ref="N16:N79" si="3">IF($G16="E",F16,"")</f>
        <v/>
      </c>
      <c r="O16" s="82">
        <f t="shared" si="0"/>
        <v>0</v>
      </c>
      <c r="P16" s="82" t="str">
        <f t="shared" ref="P16:P79" si="4">IF(OR($G16=8%,$G16=11%),$H16/$G16,"")</f>
        <v/>
      </c>
      <c r="Q16" s="82" t="str">
        <f t="shared" si="1"/>
        <v/>
      </c>
    </row>
    <row r="17" spans="1:17" ht="17.45" customHeight="1" x14ac:dyDescent="0.2">
      <c r="A17" s="49"/>
      <c r="C17" s="99"/>
      <c r="D17" s="100"/>
      <c r="E17" s="90"/>
      <c r="F17" s="90"/>
      <c r="G17" s="101"/>
      <c r="H17" s="90"/>
      <c r="I17" s="90"/>
      <c r="J17" s="90"/>
      <c r="K17" s="90"/>
      <c r="L17" s="82" t="str">
        <f t="shared" si="2"/>
        <v/>
      </c>
      <c r="M17" s="14"/>
      <c r="N17" s="82" t="str">
        <f t="shared" si="3"/>
        <v/>
      </c>
      <c r="O17" s="82">
        <f t="shared" si="0"/>
        <v>0</v>
      </c>
      <c r="P17" s="82" t="str">
        <f t="shared" si="4"/>
        <v/>
      </c>
      <c r="Q17" s="82" t="str">
        <f t="shared" si="1"/>
        <v/>
      </c>
    </row>
    <row r="18" spans="1:17" ht="17.45" customHeight="1" x14ac:dyDescent="0.2">
      <c r="A18" s="49"/>
      <c r="C18" s="99"/>
      <c r="D18" s="100"/>
      <c r="E18" s="90"/>
      <c r="F18" s="90"/>
      <c r="G18" s="101"/>
      <c r="H18" s="90"/>
      <c r="I18" s="90"/>
      <c r="J18" s="90"/>
      <c r="K18" s="90"/>
      <c r="L18" s="82" t="str">
        <f t="shared" si="2"/>
        <v/>
      </c>
      <c r="M18" s="14"/>
      <c r="N18" s="82" t="str">
        <f t="shared" si="3"/>
        <v/>
      </c>
      <c r="O18" s="82">
        <f t="shared" si="0"/>
        <v>0</v>
      </c>
      <c r="P18" s="82" t="str">
        <f t="shared" si="4"/>
        <v/>
      </c>
      <c r="Q18" s="82" t="str">
        <f t="shared" si="1"/>
        <v/>
      </c>
    </row>
    <row r="19" spans="1:17" ht="17.45" customHeight="1" x14ac:dyDescent="0.2">
      <c r="A19" s="49"/>
      <c r="C19" s="99"/>
      <c r="D19" s="100"/>
      <c r="E19" s="90"/>
      <c r="F19" s="90"/>
      <c r="G19" s="101"/>
      <c r="H19" s="90"/>
      <c r="I19" s="90"/>
      <c r="J19" s="90"/>
      <c r="K19" s="90"/>
      <c r="L19" s="82" t="str">
        <f t="shared" si="2"/>
        <v/>
      </c>
      <c r="M19" s="14"/>
      <c r="N19" s="82" t="str">
        <f t="shared" si="3"/>
        <v/>
      </c>
      <c r="O19" s="82">
        <f t="shared" si="0"/>
        <v>0</v>
      </c>
      <c r="P19" s="82" t="str">
        <f t="shared" si="4"/>
        <v/>
      </c>
      <c r="Q19" s="82" t="str">
        <f t="shared" si="1"/>
        <v/>
      </c>
    </row>
    <row r="20" spans="1:17" ht="17.45" customHeight="1" x14ac:dyDescent="0.2">
      <c r="A20" s="49"/>
      <c r="C20" s="99"/>
      <c r="D20" s="100"/>
      <c r="E20" s="90"/>
      <c r="F20" s="90"/>
      <c r="G20" s="101"/>
      <c r="H20" s="90"/>
      <c r="I20" s="90"/>
      <c r="J20" s="90"/>
      <c r="K20" s="90"/>
      <c r="L20" s="82" t="str">
        <f t="shared" si="2"/>
        <v/>
      </c>
      <c r="M20" s="14"/>
      <c r="N20" s="82" t="str">
        <f t="shared" si="3"/>
        <v/>
      </c>
      <c r="O20" s="82">
        <f t="shared" si="0"/>
        <v>0</v>
      </c>
      <c r="P20" s="82" t="str">
        <f t="shared" si="4"/>
        <v/>
      </c>
      <c r="Q20" s="82" t="str">
        <f t="shared" si="1"/>
        <v/>
      </c>
    </row>
    <row r="21" spans="1:17" ht="17.45" customHeight="1" x14ac:dyDescent="0.2">
      <c r="A21" s="49"/>
      <c r="C21" s="99"/>
      <c r="D21" s="100"/>
      <c r="E21" s="90"/>
      <c r="F21" s="90"/>
      <c r="G21" s="101"/>
      <c r="H21" s="90"/>
      <c r="I21" s="90"/>
      <c r="J21" s="90"/>
      <c r="K21" s="90"/>
      <c r="L21" s="82" t="str">
        <f t="shared" si="2"/>
        <v/>
      </c>
      <c r="M21" s="14"/>
      <c r="N21" s="82" t="str">
        <f t="shared" si="3"/>
        <v/>
      </c>
      <c r="O21" s="82">
        <f t="shared" si="0"/>
        <v>0</v>
      </c>
      <c r="P21" s="82" t="str">
        <f t="shared" si="4"/>
        <v/>
      </c>
      <c r="Q21" s="82" t="str">
        <f t="shared" si="1"/>
        <v/>
      </c>
    </row>
    <row r="22" spans="1:17" ht="17.45" customHeight="1" x14ac:dyDescent="0.2">
      <c r="A22" s="49"/>
      <c r="C22" s="99"/>
      <c r="D22" s="100"/>
      <c r="E22" s="90"/>
      <c r="F22" s="90"/>
      <c r="G22" s="101"/>
      <c r="H22" s="90"/>
      <c r="I22" s="90"/>
      <c r="J22" s="90"/>
      <c r="K22" s="90"/>
      <c r="L22" s="82" t="str">
        <f t="shared" si="2"/>
        <v/>
      </c>
      <c r="M22" s="14"/>
      <c r="N22" s="82" t="str">
        <f t="shared" si="3"/>
        <v/>
      </c>
      <c r="O22" s="82">
        <f t="shared" si="0"/>
        <v>0</v>
      </c>
      <c r="P22" s="82" t="str">
        <f t="shared" si="4"/>
        <v/>
      </c>
      <c r="Q22" s="82" t="str">
        <f t="shared" si="1"/>
        <v/>
      </c>
    </row>
    <row r="23" spans="1:17" ht="17.45" customHeight="1" x14ac:dyDescent="0.2">
      <c r="A23" s="49"/>
      <c r="C23" s="99"/>
      <c r="D23" s="100"/>
      <c r="E23" s="90"/>
      <c r="F23" s="90"/>
      <c r="G23" s="101"/>
      <c r="H23" s="90"/>
      <c r="I23" s="90"/>
      <c r="J23" s="90"/>
      <c r="K23" s="90"/>
      <c r="L23" s="82" t="str">
        <f t="shared" si="2"/>
        <v/>
      </c>
      <c r="M23" s="14"/>
      <c r="N23" s="82" t="str">
        <f t="shared" si="3"/>
        <v/>
      </c>
      <c r="O23" s="82">
        <f t="shared" si="0"/>
        <v>0</v>
      </c>
      <c r="P23" s="82" t="str">
        <f t="shared" si="4"/>
        <v/>
      </c>
      <c r="Q23" s="82" t="str">
        <f t="shared" si="1"/>
        <v/>
      </c>
    </row>
    <row r="24" spans="1:17" ht="17.45" customHeight="1" x14ac:dyDescent="0.2">
      <c r="A24" s="49"/>
      <c r="C24" s="99"/>
      <c r="D24" s="100"/>
      <c r="E24" s="90"/>
      <c r="F24" s="90"/>
      <c r="G24" s="101"/>
      <c r="H24" s="90"/>
      <c r="I24" s="90"/>
      <c r="J24" s="90"/>
      <c r="K24" s="90"/>
      <c r="L24" s="82" t="str">
        <f t="shared" si="2"/>
        <v/>
      </c>
      <c r="M24" s="14"/>
      <c r="N24" s="82" t="str">
        <f t="shared" si="3"/>
        <v/>
      </c>
      <c r="O24" s="82">
        <f t="shared" si="0"/>
        <v>0</v>
      </c>
      <c r="P24" s="82" t="str">
        <f t="shared" si="4"/>
        <v/>
      </c>
      <c r="Q24" s="82" t="str">
        <f t="shared" si="1"/>
        <v/>
      </c>
    </row>
    <row r="25" spans="1:17" ht="17.45" customHeight="1" x14ac:dyDescent="0.2">
      <c r="A25" s="49"/>
      <c r="C25" s="99"/>
      <c r="D25" s="100"/>
      <c r="E25" s="90"/>
      <c r="F25" s="90"/>
      <c r="G25" s="101"/>
      <c r="H25" s="90"/>
      <c r="I25" s="90"/>
      <c r="J25" s="90"/>
      <c r="K25" s="90"/>
      <c r="L25" s="82" t="str">
        <f t="shared" si="2"/>
        <v/>
      </c>
      <c r="M25" s="14"/>
      <c r="N25" s="82" t="str">
        <f t="shared" si="3"/>
        <v/>
      </c>
      <c r="O25" s="82">
        <f t="shared" si="0"/>
        <v>0</v>
      </c>
      <c r="P25" s="82" t="str">
        <f t="shared" si="4"/>
        <v/>
      </c>
      <c r="Q25" s="82" t="str">
        <f t="shared" si="1"/>
        <v/>
      </c>
    </row>
    <row r="26" spans="1:17" ht="17.45" customHeight="1" x14ac:dyDescent="0.2">
      <c r="A26" s="50"/>
      <c r="C26" s="99"/>
      <c r="D26" s="100"/>
      <c r="E26" s="90"/>
      <c r="F26" s="90"/>
      <c r="G26" s="101"/>
      <c r="H26" s="90"/>
      <c r="I26" s="90"/>
      <c r="J26" s="90"/>
      <c r="K26" s="90"/>
      <c r="L26" s="82" t="str">
        <f t="shared" si="2"/>
        <v/>
      </c>
      <c r="M26" s="14"/>
      <c r="N26" s="82" t="str">
        <f t="shared" si="3"/>
        <v/>
      </c>
      <c r="O26" s="82">
        <f t="shared" si="0"/>
        <v>0</v>
      </c>
      <c r="P26" s="82" t="str">
        <f t="shared" si="4"/>
        <v/>
      </c>
      <c r="Q26" s="82" t="str">
        <f t="shared" si="1"/>
        <v/>
      </c>
    </row>
    <row r="27" spans="1:17" ht="17.45" customHeight="1" x14ac:dyDescent="0.2">
      <c r="A27" s="50"/>
      <c r="C27" s="99"/>
      <c r="D27" s="100"/>
      <c r="E27" s="90"/>
      <c r="F27" s="90"/>
      <c r="G27" s="101"/>
      <c r="H27" s="90"/>
      <c r="I27" s="90"/>
      <c r="J27" s="90"/>
      <c r="K27" s="90"/>
      <c r="L27" s="82" t="str">
        <f t="shared" si="2"/>
        <v/>
      </c>
      <c r="M27" s="14"/>
      <c r="N27" s="82" t="str">
        <f t="shared" si="3"/>
        <v/>
      </c>
      <c r="O27" s="82">
        <f t="shared" si="0"/>
        <v>0</v>
      </c>
      <c r="P27" s="82" t="str">
        <f t="shared" si="4"/>
        <v/>
      </c>
      <c r="Q27" s="82" t="str">
        <f t="shared" si="1"/>
        <v/>
      </c>
    </row>
    <row r="28" spans="1:17" ht="17.45" customHeight="1" x14ac:dyDescent="0.2">
      <c r="A28" s="50"/>
      <c r="C28" s="99"/>
      <c r="D28" s="100"/>
      <c r="E28" s="90"/>
      <c r="F28" s="90"/>
      <c r="G28" s="101"/>
      <c r="H28" s="90"/>
      <c r="I28" s="90"/>
      <c r="J28" s="90"/>
      <c r="K28" s="90"/>
      <c r="L28" s="82" t="str">
        <f t="shared" si="2"/>
        <v/>
      </c>
      <c r="M28" s="14"/>
      <c r="N28" s="82" t="str">
        <f t="shared" si="3"/>
        <v/>
      </c>
      <c r="O28" s="82">
        <f t="shared" si="0"/>
        <v>0</v>
      </c>
      <c r="P28" s="82" t="str">
        <f t="shared" si="4"/>
        <v/>
      </c>
      <c r="Q28" s="82" t="str">
        <f t="shared" si="1"/>
        <v/>
      </c>
    </row>
    <row r="29" spans="1:17" ht="17.45" customHeight="1" x14ac:dyDescent="0.2">
      <c r="A29" s="50"/>
      <c r="C29" s="99"/>
      <c r="D29" s="100"/>
      <c r="E29" s="90"/>
      <c r="F29" s="90"/>
      <c r="G29" s="101"/>
      <c r="H29" s="90"/>
      <c r="I29" s="90"/>
      <c r="J29" s="90"/>
      <c r="K29" s="90"/>
      <c r="L29" s="82" t="str">
        <f t="shared" si="2"/>
        <v/>
      </c>
      <c r="M29" s="14"/>
      <c r="N29" s="82" t="str">
        <f t="shared" si="3"/>
        <v/>
      </c>
      <c r="O29" s="82">
        <f t="shared" si="0"/>
        <v>0</v>
      </c>
      <c r="P29" s="82" t="str">
        <f t="shared" si="4"/>
        <v/>
      </c>
      <c r="Q29" s="82" t="str">
        <f t="shared" si="1"/>
        <v/>
      </c>
    </row>
    <row r="30" spans="1:17" ht="17.45" customHeight="1" x14ac:dyDescent="0.2">
      <c r="A30" s="50"/>
      <c r="C30" s="99"/>
      <c r="D30" s="100"/>
      <c r="E30" s="90"/>
      <c r="F30" s="90"/>
      <c r="G30" s="101"/>
      <c r="H30" s="90"/>
      <c r="I30" s="90"/>
      <c r="J30" s="90"/>
      <c r="K30" s="90"/>
      <c r="L30" s="82" t="str">
        <f t="shared" si="2"/>
        <v/>
      </c>
      <c r="M30" s="14"/>
      <c r="N30" s="82" t="str">
        <f t="shared" si="3"/>
        <v/>
      </c>
      <c r="O30" s="82">
        <f t="shared" si="0"/>
        <v>0</v>
      </c>
      <c r="P30" s="82" t="str">
        <f t="shared" si="4"/>
        <v/>
      </c>
      <c r="Q30" s="82" t="str">
        <f t="shared" si="1"/>
        <v/>
      </c>
    </row>
    <row r="31" spans="1:17" ht="17.45" customHeight="1" x14ac:dyDescent="0.2">
      <c r="A31" s="50"/>
      <c r="C31" s="99"/>
      <c r="D31" s="100"/>
      <c r="E31" s="90"/>
      <c r="F31" s="90"/>
      <c r="G31" s="101"/>
      <c r="H31" s="90"/>
      <c r="I31" s="90"/>
      <c r="J31" s="90"/>
      <c r="K31" s="90"/>
      <c r="L31" s="82" t="str">
        <f t="shared" si="2"/>
        <v/>
      </c>
      <c r="M31" s="14"/>
      <c r="N31" s="82" t="str">
        <f t="shared" si="3"/>
        <v/>
      </c>
      <c r="O31" s="82">
        <f t="shared" si="0"/>
        <v>0</v>
      </c>
      <c r="P31" s="82" t="str">
        <f t="shared" si="4"/>
        <v/>
      </c>
      <c r="Q31" s="82" t="str">
        <f t="shared" si="1"/>
        <v/>
      </c>
    </row>
    <row r="32" spans="1:17" ht="17.45" customHeight="1" x14ac:dyDescent="0.2">
      <c r="A32" s="50"/>
      <c r="C32" s="99"/>
      <c r="D32" s="100"/>
      <c r="E32" s="90"/>
      <c r="F32" s="90"/>
      <c r="G32" s="101"/>
      <c r="H32" s="90"/>
      <c r="I32" s="90"/>
      <c r="J32" s="90"/>
      <c r="K32" s="90"/>
      <c r="L32" s="82" t="str">
        <f t="shared" si="2"/>
        <v/>
      </c>
      <c r="M32" s="14"/>
      <c r="N32" s="82" t="str">
        <f t="shared" si="3"/>
        <v/>
      </c>
      <c r="O32" s="82">
        <f t="shared" si="0"/>
        <v>0</v>
      </c>
      <c r="P32" s="82" t="str">
        <f t="shared" si="4"/>
        <v/>
      </c>
      <c r="Q32" s="82" t="str">
        <f t="shared" si="1"/>
        <v/>
      </c>
    </row>
    <row r="33" spans="1:17" ht="17.45" customHeight="1" x14ac:dyDescent="0.2">
      <c r="A33" s="50"/>
      <c r="C33" s="99"/>
      <c r="D33" s="100"/>
      <c r="E33" s="90"/>
      <c r="F33" s="90"/>
      <c r="G33" s="101"/>
      <c r="H33" s="90"/>
      <c r="I33" s="90"/>
      <c r="J33" s="90"/>
      <c r="K33" s="90"/>
      <c r="L33" s="82" t="str">
        <f t="shared" si="2"/>
        <v/>
      </c>
      <c r="M33" s="14"/>
      <c r="N33" s="82" t="str">
        <f t="shared" si="3"/>
        <v/>
      </c>
      <c r="O33" s="82">
        <f t="shared" si="0"/>
        <v>0</v>
      </c>
      <c r="P33" s="82" t="str">
        <f t="shared" si="4"/>
        <v/>
      </c>
      <c r="Q33" s="82" t="str">
        <f t="shared" si="1"/>
        <v/>
      </c>
    </row>
    <row r="34" spans="1:17" ht="17.45" customHeight="1" x14ac:dyDescent="0.2">
      <c r="A34" s="50"/>
      <c r="C34" s="99"/>
      <c r="D34" s="100"/>
      <c r="E34" s="90"/>
      <c r="F34" s="90"/>
      <c r="G34" s="101"/>
      <c r="H34" s="90"/>
      <c r="I34" s="90"/>
      <c r="J34" s="90"/>
      <c r="K34" s="90"/>
      <c r="L34" s="82" t="str">
        <f t="shared" si="2"/>
        <v/>
      </c>
      <c r="M34" s="14"/>
      <c r="N34" s="82" t="str">
        <f t="shared" si="3"/>
        <v/>
      </c>
      <c r="O34" s="82">
        <f t="shared" si="0"/>
        <v>0</v>
      </c>
      <c r="P34" s="82" t="str">
        <f t="shared" si="4"/>
        <v/>
      </c>
      <c r="Q34" s="82" t="str">
        <f t="shared" si="1"/>
        <v/>
      </c>
    </row>
    <row r="35" spans="1:17" ht="17.45" customHeight="1" x14ac:dyDescent="0.2">
      <c r="A35" s="50"/>
      <c r="C35" s="99"/>
      <c r="D35" s="100"/>
      <c r="E35" s="90"/>
      <c r="F35" s="90"/>
      <c r="G35" s="101"/>
      <c r="H35" s="90"/>
      <c r="I35" s="90"/>
      <c r="J35" s="90"/>
      <c r="K35" s="90"/>
      <c r="L35" s="82" t="str">
        <f t="shared" si="2"/>
        <v/>
      </c>
      <c r="M35" s="14"/>
      <c r="N35" s="82" t="str">
        <f t="shared" si="3"/>
        <v/>
      </c>
      <c r="O35" s="82">
        <f t="shared" si="0"/>
        <v>0</v>
      </c>
      <c r="P35" s="82" t="str">
        <f t="shared" si="4"/>
        <v/>
      </c>
      <c r="Q35" s="82" t="str">
        <f t="shared" si="1"/>
        <v/>
      </c>
    </row>
    <row r="36" spans="1:17" ht="17.45" customHeight="1" x14ac:dyDescent="0.2">
      <c r="A36" s="50"/>
      <c r="C36" s="99"/>
      <c r="D36" s="100"/>
      <c r="E36" s="90"/>
      <c r="F36" s="90"/>
      <c r="G36" s="101"/>
      <c r="H36" s="90"/>
      <c r="I36" s="90"/>
      <c r="J36" s="90"/>
      <c r="K36" s="90"/>
      <c r="L36" s="82" t="str">
        <f t="shared" si="2"/>
        <v/>
      </c>
      <c r="M36" s="14"/>
      <c r="N36" s="82" t="str">
        <f t="shared" si="3"/>
        <v/>
      </c>
      <c r="O36" s="82">
        <f t="shared" si="0"/>
        <v>0</v>
      </c>
      <c r="P36" s="82" t="str">
        <f t="shared" si="4"/>
        <v/>
      </c>
      <c r="Q36" s="82" t="str">
        <f t="shared" si="1"/>
        <v/>
      </c>
    </row>
    <row r="37" spans="1:17" ht="17.45" customHeight="1" x14ac:dyDescent="0.2">
      <c r="A37" s="50"/>
      <c r="C37" s="99"/>
      <c r="D37" s="100"/>
      <c r="E37" s="90"/>
      <c r="F37" s="90"/>
      <c r="G37" s="101"/>
      <c r="H37" s="90"/>
      <c r="I37" s="90"/>
      <c r="J37" s="90"/>
      <c r="K37" s="90"/>
      <c r="L37" s="82" t="str">
        <f t="shared" si="2"/>
        <v/>
      </c>
      <c r="M37" s="14"/>
      <c r="N37" s="82" t="str">
        <f t="shared" si="3"/>
        <v/>
      </c>
      <c r="O37" s="82">
        <f t="shared" si="0"/>
        <v>0</v>
      </c>
      <c r="P37" s="82" t="str">
        <f t="shared" si="4"/>
        <v/>
      </c>
      <c r="Q37" s="82" t="str">
        <f t="shared" si="1"/>
        <v/>
      </c>
    </row>
    <row r="38" spans="1:17" ht="17.45" customHeight="1" x14ac:dyDescent="0.2">
      <c r="A38" s="50"/>
      <c r="C38" s="99"/>
      <c r="D38" s="100"/>
      <c r="E38" s="90"/>
      <c r="F38" s="90"/>
      <c r="G38" s="101"/>
      <c r="H38" s="90"/>
      <c r="I38" s="90"/>
      <c r="J38" s="90"/>
      <c r="K38" s="90"/>
      <c r="L38" s="82" t="str">
        <f t="shared" si="2"/>
        <v/>
      </c>
      <c r="M38" s="14"/>
      <c r="N38" s="82" t="str">
        <f t="shared" si="3"/>
        <v/>
      </c>
      <c r="O38" s="82">
        <f t="shared" si="0"/>
        <v>0</v>
      </c>
      <c r="P38" s="82" t="str">
        <f t="shared" si="4"/>
        <v/>
      </c>
      <c r="Q38" s="82" t="str">
        <f t="shared" si="1"/>
        <v/>
      </c>
    </row>
    <row r="39" spans="1:17" ht="17.45" customHeight="1" x14ac:dyDescent="0.2">
      <c r="A39" s="50"/>
      <c r="C39" s="99"/>
      <c r="D39" s="100"/>
      <c r="E39" s="90"/>
      <c r="F39" s="90"/>
      <c r="G39" s="101"/>
      <c r="H39" s="90"/>
      <c r="I39" s="90"/>
      <c r="J39" s="90"/>
      <c r="K39" s="90"/>
      <c r="L39" s="82" t="str">
        <f t="shared" si="2"/>
        <v/>
      </c>
      <c r="M39" s="14"/>
      <c r="N39" s="82" t="str">
        <f t="shared" si="3"/>
        <v/>
      </c>
      <c r="O39" s="82">
        <f t="shared" si="0"/>
        <v>0</v>
      </c>
      <c r="P39" s="82" t="str">
        <f t="shared" si="4"/>
        <v/>
      </c>
      <c r="Q39" s="82" t="str">
        <f t="shared" si="1"/>
        <v/>
      </c>
    </row>
    <row r="40" spans="1:17" ht="17.45" customHeight="1" x14ac:dyDescent="0.2">
      <c r="A40" s="50"/>
      <c r="C40" s="99"/>
      <c r="D40" s="100"/>
      <c r="E40" s="90"/>
      <c r="F40" s="90"/>
      <c r="G40" s="101"/>
      <c r="H40" s="90"/>
      <c r="I40" s="90"/>
      <c r="J40" s="90"/>
      <c r="K40" s="90"/>
      <c r="L40" s="82" t="str">
        <f t="shared" si="2"/>
        <v/>
      </c>
      <c r="M40" s="14"/>
      <c r="N40" s="82" t="str">
        <f t="shared" si="3"/>
        <v/>
      </c>
      <c r="O40" s="82">
        <f t="shared" si="0"/>
        <v>0</v>
      </c>
      <c r="P40" s="82" t="str">
        <f t="shared" si="4"/>
        <v/>
      </c>
      <c r="Q40" s="82" t="str">
        <f t="shared" si="1"/>
        <v/>
      </c>
    </row>
    <row r="41" spans="1:17" ht="17.45" customHeight="1" x14ac:dyDescent="0.2">
      <c r="A41" s="50"/>
      <c r="C41" s="99"/>
      <c r="D41" s="100"/>
      <c r="E41" s="90"/>
      <c r="F41" s="90"/>
      <c r="G41" s="101"/>
      <c r="H41" s="90"/>
      <c r="I41" s="90"/>
      <c r="J41" s="90"/>
      <c r="K41" s="90"/>
      <c r="L41" s="82" t="str">
        <f t="shared" si="2"/>
        <v/>
      </c>
      <c r="M41" s="14"/>
      <c r="N41" s="82" t="str">
        <f t="shared" si="3"/>
        <v/>
      </c>
      <c r="O41" s="82">
        <f t="shared" si="0"/>
        <v>0</v>
      </c>
      <c r="P41" s="82" t="str">
        <f t="shared" si="4"/>
        <v/>
      </c>
      <c r="Q41" s="82" t="str">
        <f t="shared" si="1"/>
        <v/>
      </c>
    </row>
    <row r="42" spans="1:17" ht="17.45" customHeight="1" x14ac:dyDescent="0.2">
      <c r="A42" s="50"/>
      <c r="C42" s="99"/>
      <c r="D42" s="100"/>
      <c r="E42" s="90"/>
      <c r="F42" s="90"/>
      <c r="G42" s="101"/>
      <c r="H42" s="90"/>
      <c r="I42" s="90"/>
      <c r="J42" s="90"/>
      <c r="K42" s="90"/>
      <c r="L42" s="82" t="str">
        <f t="shared" si="2"/>
        <v/>
      </c>
      <c r="M42" s="14"/>
      <c r="N42" s="82" t="str">
        <f t="shared" si="3"/>
        <v/>
      </c>
      <c r="O42" s="82">
        <f t="shared" si="0"/>
        <v>0</v>
      </c>
      <c r="P42" s="82" t="str">
        <f t="shared" si="4"/>
        <v/>
      </c>
      <c r="Q42" s="82" t="str">
        <f t="shared" si="1"/>
        <v/>
      </c>
    </row>
    <row r="43" spans="1:17" ht="17.45" customHeight="1" x14ac:dyDescent="0.2">
      <c r="A43" s="50"/>
      <c r="C43" s="99"/>
      <c r="D43" s="100"/>
      <c r="E43" s="90"/>
      <c r="F43" s="90"/>
      <c r="G43" s="101"/>
      <c r="H43" s="90"/>
      <c r="I43" s="90"/>
      <c r="J43" s="90"/>
      <c r="K43" s="90"/>
      <c r="L43" s="82" t="str">
        <f t="shared" si="2"/>
        <v/>
      </c>
      <c r="M43" s="14"/>
      <c r="N43" s="82" t="str">
        <f t="shared" si="3"/>
        <v/>
      </c>
      <c r="O43" s="82">
        <f t="shared" si="0"/>
        <v>0</v>
      </c>
      <c r="P43" s="82" t="str">
        <f t="shared" si="4"/>
        <v/>
      </c>
      <c r="Q43" s="82" t="str">
        <f t="shared" si="1"/>
        <v/>
      </c>
    </row>
    <row r="44" spans="1:17" ht="17.45" customHeight="1" x14ac:dyDescent="0.2">
      <c r="C44" s="99"/>
      <c r="D44" s="100"/>
      <c r="E44" s="90"/>
      <c r="F44" s="90"/>
      <c r="G44" s="101"/>
      <c r="H44" s="90"/>
      <c r="I44" s="90"/>
      <c r="J44" s="90"/>
      <c r="K44" s="90"/>
      <c r="L44" s="82" t="str">
        <f t="shared" si="2"/>
        <v/>
      </c>
      <c r="M44" s="14"/>
      <c r="N44" s="82" t="str">
        <f t="shared" si="3"/>
        <v/>
      </c>
      <c r="O44" s="82">
        <f t="shared" si="0"/>
        <v>0</v>
      </c>
      <c r="P44" s="82" t="str">
        <f t="shared" si="4"/>
        <v/>
      </c>
      <c r="Q44" s="82" t="str">
        <f t="shared" si="1"/>
        <v/>
      </c>
    </row>
    <row r="45" spans="1:17" ht="17.45" customHeight="1" x14ac:dyDescent="0.2">
      <c r="C45" s="99"/>
      <c r="D45" s="100"/>
      <c r="E45" s="90"/>
      <c r="F45" s="90"/>
      <c r="G45" s="101"/>
      <c r="H45" s="90"/>
      <c r="I45" s="90"/>
      <c r="J45" s="90"/>
      <c r="K45" s="90"/>
      <c r="L45" s="82" t="str">
        <f t="shared" si="2"/>
        <v/>
      </c>
      <c r="M45" s="14"/>
      <c r="N45" s="82" t="str">
        <f t="shared" si="3"/>
        <v/>
      </c>
      <c r="O45" s="82">
        <f t="shared" si="0"/>
        <v>0</v>
      </c>
      <c r="P45" s="82" t="str">
        <f t="shared" si="4"/>
        <v/>
      </c>
      <c r="Q45" s="82" t="str">
        <f t="shared" si="1"/>
        <v/>
      </c>
    </row>
    <row r="46" spans="1:17" ht="17.45" customHeight="1" x14ac:dyDescent="0.2">
      <c r="C46" s="99"/>
      <c r="D46" s="100"/>
      <c r="E46" s="90"/>
      <c r="F46" s="90"/>
      <c r="G46" s="101"/>
      <c r="H46" s="90"/>
      <c r="I46" s="90"/>
      <c r="J46" s="90"/>
      <c r="K46" s="90"/>
      <c r="L46" s="82" t="str">
        <f t="shared" si="2"/>
        <v/>
      </c>
      <c r="M46" s="14"/>
      <c r="N46" s="82" t="str">
        <f t="shared" si="3"/>
        <v/>
      </c>
      <c r="O46" s="82">
        <f t="shared" si="0"/>
        <v>0</v>
      </c>
      <c r="P46" s="82" t="str">
        <f t="shared" si="4"/>
        <v/>
      </c>
      <c r="Q46" s="82" t="str">
        <f t="shared" si="1"/>
        <v/>
      </c>
    </row>
    <row r="47" spans="1:17" ht="17.45" customHeight="1" x14ac:dyDescent="0.2">
      <c r="C47" s="99"/>
      <c r="D47" s="100"/>
      <c r="E47" s="90"/>
      <c r="F47" s="90"/>
      <c r="G47" s="101"/>
      <c r="H47" s="90"/>
      <c r="I47" s="90"/>
      <c r="J47" s="90"/>
      <c r="K47" s="90"/>
      <c r="L47" s="82" t="str">
        <f t="shared" si="2"/>
        <v/>
      </c>
      <c r="M47" s="14"/>
      <c r="N47" s="82" t="str">
        <f t="shared" si="3"/>
        <v/>
      </c>
      <c r="O47" s="82">
        <f t="shared" si="0"/>
        <v>0</v>
      </c>
      <c r="P47" s="82" t="str">
        <f t="shared" si="4"/>
        <v/>
      </c>
      <c r="Q47" s="82" t="str">
        <f t="shared" si="1"/>
        <v/>
      </c>
    </row>
    <row r="48" spans="1:17" ht="17.45" customHeight="1" x14ac:dyDescent="0.2">
      <c r="C48" s="99"/>
      <c r="D48" s="100"/>
      <c r="E48" s="90"/>
      <c r="F48" s="90"/>
      <c r="G48" s="101"/>
      <c r="H48" s="90"/>
      <c r="I48" s="90"/>
      <c r="J48" s="90"/>
      <c r="K48" s="90"/>
      <c r="L48" s="82" t="str">
        <f t="shared" si="2"/>
        <v/>
      </c>
      <c r="M48" s="14"/>
      <c r="N48" s="82" t="str">
        <f t="shared" si="3"/>
        <v/>
      </c>
      <c r="O48" s="82">
        <f t="shared" si="0"/>
        <v>0</v>
      </c>
      <c r="P48" s="82" t="str">
        <f t="shared" si="4"/>
        <v/>
      </c>
      <c r="Q48" s="82" t="str">
        <f t="shared" si="1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2"/>
        <v/>
      </c>
      <c r="M49" s="14"/>
      <c r="N49" s="82" t="str">
        <f t="shared" si="3"/>
        <v/>
      </c>
      <c r="O49" s="82">
        <f t="shared" si="0"/>
        <v>0</v>
      </c>
      <c r="P49" s="82" t="str">
        <f t="shared" si="4"/>
        <v/>
      </c>
      <c r="Q49" s="82" t="str">
        <f t="shared" si="1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2"/>
        <v/>
      </c>
      <c r="M50" s="14"/>
      <c r="N50" s="82" t="str">
        <f t="shared" si="3"/>
        <v/>
      </c>
      <c r="O50" s="82">
        <f t="shared" si="0"/>
        <v>0</v>
      </c>
      <c r="P50" s="82" t="str">
        <f t="shared" si="4"/>
        <v/>
      </c>
      <c r="Q50" s="82" t="str">
        <f t="shared" si="1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2"/>
        <v/>
      </c>
      <c r="M51" s="14"/>
      <c r="N51" s="82" t="str">
        <f t="shared" si="3"/>
        <v/>
      </c>
      <c r="O51" s="82">
        <f t="shared" si="0"/>
        <v>0</v>
      </c>
      <c r="P51" s="82" t="str">
        <f t="shared" si="4"/>
        <v/>
      </c>
      <c r="Q51" s="82" t="str">
        <f t="shared" si="1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2"/>
        <v/>
      </c>
      <c r="M52" s="14"/>
      <c r="N52" s="82" t="str">
        <f t="shared" si="3"/>
        <v/>
      </c>
      <c r="O52" s="82">
        <f t="shared" si="0"/>
        <v>0</v>
      </c>
      <c r="P52" s="82" t="str">
        <f t="shared" si="4"/>
        <v/>
      </c>
      <c r="Q52" s="82" t="str">
        <f t="shared" si="1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2"/>
        <v/>
      </c>
      <c r="M53" s="14"/>
      <c r="N53" s="82" t="str">
        <f t="shared" si="3"/>
        <v/>
      </c>
      <c r="O53" s="82">
        <f t="shared" si="0"/>
        <v>0</v>
      </c>
      <c r="P53" s="82" t="str">
        <f t="shared" si="4"/>
        <v/>
      </c>
      <c r="Q53" s="82" t="str">
        <f t="shared" si="1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2"/>
        <v/>
      </c>
      <c r="M54" s="14"/>
      <c r="N54" s="82" t="str">
        <f t="shared" si="3"/>
        <v/>
      </c>
      <c r="O54" s="82">
        <f t="shared" si="0"/>
        <v>0</v>
      </c>
      <c r="P54" s="82" t="str">
        <f t="shared" si="4"/>
        <v/>
      </c>
      <c r="Q54" s="82" t="str">
        <f t="shared" si="1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2"/>
        <v/>
      </c>
      <c r="N55" s="82" t="str">
        <f t="shared" si="3"/>
        <v/>
      </c>
      <c r="O55" s="82">
        <f t="shared" si="0"/>
        <v>0</v>
      </c>
      <c r="P55" s="82" t="str">
        <f t="shared" si="4"/>
        <v/>
      </c>
      <c r="Q55" s="82" t="str">
        <f t="shared" si="1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2"/>
        <v/>
      </c>
      <c r="N56" s="82" t="str">
        <f t="shared" si="3"/>
        <v/>
      </c>
      <c r="O56" s="82">
        <f t="shared" si="0"/>
        <v>0</v>
      </c>
      <c r="P56" s="82" t="str">
        <f t="shared" si="4"/>
        <v/>
      </c>
      <c r="Q56" s="82" t="str">
        <f t="shared" si="1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2"/>
        <v/>
      </c>
      <c r="N57" s="82" t="str">
        <f t="shared" si="3"/>
        <v/>
      </c>
      <c r="O57" s="82">
        <f t="shared" si="0"/>
        <v>0</v>
      </c>
      <c r="P57" s="82" t="str">
        <f t="shared" si="4"/>
        <v/>
      </c>
      <c r="Q57" s="82" t="str">
        <f t="shared" si="1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2"/>
        <v/>
      </c>
      <c r="N58" s="82" t="str">
        <f t="shared" si="3"/>
        <v/>
      </c>
      <c r="O58" s="82">
        <f t="shared" si="0"/>
        <v>0</v>
      </c>
      <c r="P58" s="82" t="str">
        <f t="shared" si="4"/>
        <v/>
      </c>
      <c r="Q58" s="82" t="str">
        <f t="shared" si="1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2"/>
        <v/>
      </c>
      <c r="N59" s="82" t="str">
        <f t="shared" si="3"/>
        <v/>
      </c>
      <c r="O59" s="82">
        <f t="shared" si="0"/>
        <v>0</v>
      </c>
      <c r="P59" s="82" t="str">
        <f t="shared" si="4"/>
        <v/>
      </c>
      <c r="Q59" s="82" t="str">
        <f t="shared" si="1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2"/>
        <v/>
      </c>
      <c r="N60" s="82" t="str">
        <f t="shared" si="3"/>
        <v/>
      </c>
      <c r="O60" s="82">
        <f t="shared" si="0"/>
        <v>0</v>
      </c>
      <c r="P60" s="82" t="str">
        <f t="shared" si="4"/>
        <v/>
      </c>
      <c r="Q60" s="82" t="str">
        <f t="shared" si="1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2"/>
        <v/>
      </c>
      <c r="N61" s="82" t="str">
        <f t="shared" si="3"/>
        <v/>
      </c>
      <c r="O61" s="82">
        <f t="shared" si="0"/>
        <v>0</v>
      </c>
      <c r="P61" s="82" t="str">
        <f t="shared" si="4"/>
        <v/>
      </c>
      <c r="Q61" s="82" t="str">
        <f t="shared" si="1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2"/>
        <v/>
      </c>
      <c r="N62" s="82" t="str">
        <f t="shared" si="3"/>
        <v/>
      </c>
      <c r="O62" s="82">
        <f t="shared" si="0"/>
        <v>0</v>
      </c>
      <c r="P62" s="82" t="str">
        <f t="shared" si="4"/>
        <v/>
      </c>
      <c r="Q62" s="82" t="str">
        <f t="shared" si="1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2"/>
        <v/>
      </c>
      <c r="N63" s="82" t="str">
        <f t="shared" si="3"/>
        <v/>
      </c>
      <c r="O63" s="82">
        <f t="shared" si="0"/>
        <v>0</v>
      </c>
      <c r="P63" s="82" t="str">
        <f t="shared" si="4"/>
        <v/>
      </c>
      <c r="Q63" s="82" t="str">
        <f t="shared" si="1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2"/>
        <v/>
      </c>
      <c r="N64" s="82" t="str">
        <f t="shared" si="3"/>
        <v/>
      </c>
      <c r="O64" s="82">
        <f t="shared" si="0"/>
        <v>0</v>
      </c>
      <c r="P64" s="82" t="str">
        <f t="shared" si="4"/>
        <v/>
      </c>
      <c r="Q64" s="82" t="str">
        <f t="shared" si="1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2"/>
        <v/>
      </c>
      <c r="N65" s="82" t="str">
        <f t="shared" si="3"/>
        <v/>
      </c>
      <c r="O65" s="82">
        <f t="shared" si="0"/>
        <v>0</v>
      </c>
      <c r="P65" s="82" t="str">
        <f t="shared" si="4"/>
        <v/>
      </c>
      <c r="Q65" s="82" t="str">
        <f t="shared" si="1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2"/>
        <v/>
      </c>
      <c r="N66" s="82" t="str">
        <f t="shared" si="3"/>
        <v/>
      </c>
      <c r="O66" s="82">
        <f t="shared" si="0"/>
        <v>0</v>
      </c>
      <c r="P66" s="82" t="str">
        <f t="shared" si="4"/>
        <v/>
      </c>
      <c r="Q66" s="82" t="str">
        <f t="shared" si="1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2"/>
        <v/>
      </c>
      <c r="N67" s="82" t="str">
        <f t="shared" si="3"/>
        <v/>
      </c>
      <c r="O67" s="82">
        <f t="shared" si="0"/>
        <v>0</v>
      </c>
      <c r="P67" s="82" t="str">
        <f t="shared" si="4"/>
        <v/>
      </c>
      <c r="Q67" s="82" t="str">
        <f t="shared" si="1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2"/>
        <v/>
      </c>
      <c r="N68" s="82" t="str">
        <f t="shared" si="3"/>
        <v/>
      </c>
      <c r="O68" s="82">
        <f t="shared" si="0"/>
        <v>0</v>
      </c>
      <c r="P68" s="82" t="str">
        <f t="shared" si="4"/>
        <v/>
      </c>
      <c r="Q68" s="82" t="str">
        <f t="shared" si="1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2"/>
        <v/>
      </c>
      <c r="N69" s="82" t="str">
        <f t="shared" si="3"/>
        <v/>
      </c>
      <c r="O69" s="82">
        <f t="shared" si="0"/>
        <v>0</v>
      </c>
      <c r="P69" s="82" t="str">
        <f t="shared" si="4"/>
        <v/>
      </c>
      <c r="Q69" s="82" t="str">
        <f t="shared" si="1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2"/>
        <v/>
      </c>
      <c r="N70" s="82" t="str">
        <f t="shared" si="3"/>
        <v/>
      </c>
      <c r="O70" s="82">
        <f t="shared" si="0"/>
        <v>0</v>
      </c>
      <c r="P70" s="82" t="str">
        <f t="shared" si="4"/>
        <v/>
      </c>
      <c r="Q70" s="82" t="str">
        <f t="shared" si="1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2"/>
        <v/>
      </c>
      <c r="N71" s="82" t="str">
        <f t="shared" si="3"/>
        <v/>
      </c>
      <c r="O71" s="82">
        <f t="shared" si="0"/>
        <v>0</v>
      </c>
      <c r="P71" s="82" t="str">
        <f t="shared" si="4"/>
        <v/>
      </c>
      <c r="Q71" s="82" t="str">
        <f t="shared" si="1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2"/>
        <v/>
      </c>
      <c r="N72" s="82" t="str">
        <f t="shared" si="3"/>
        <v/>
      </c>
      <c r="O72" s="82">
        <f t="shared" si="0"/>
        <v>0</v>
      </c>
      <c r="P72" s="82" t="str">
        <f t="shared" si="4"/>
        <v/>
      </c>
      <c r="Q72" s="82" t="str">
        <f t="shared" si="1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2"/>
        <v/>
      </c>
      <c r="N73" s="82" t="str">
        <f t="shared" si="3"/>
        <v/>
      </c>
      <c r="O73" s="82">
        <f t="shared" si="0"/>
        <v>0</v>
      </c>
      <c r="P73" s="82" t="str">
        <f t="shared" si="4"/>
        <v/>
      </c>
      <c r="Q73" s="82" t="str">
        <f t="shared" si="1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2"/>
        <v/>
      </c>
      <c r="N74" s="82" t="str">
        <f t="shared" si="3"/>
        <v/>
      </c>
      <c r="O74" s="82">
        <f t="shared" si="0"/>
        <v>0</v>
      </c>
      <c r="P74" s="82" t="str">
        <f t="shared" si="4"/>
        <v/>
      </c>
      <c r="Q74" s="82" t="str">
        <f t="shared" si="1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2"/>
        <v/>
      </c>
      <c r="N75" s="82" t="str">
        <f t="shared" si="3"/>
        <v/>
      </c>
      <c r="O75" s="82">
        <f t="shared" si="0"/>
        <v>0</v>
      </c>
      <c r="P75" s="82" t="str">
        <f t="shared" si="4"/>
        <v/>
      </c>
      <c r="Q75" s="82" t="str">
        <f t="shared" si="1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2"/>
        <v/>
      </c>
      <c r="N76" s="82" t="str">
        <f t="shared" si="3"/>
        <v/>
      </c>
      <c r="O76" s="82">
        <f t="shared" si="0"/>
        <v>0</v>
      </c>
      <c r="P76" s="82" t="str">
        <f t="shared" si="4"/>
        <v/>
      </c>
      <c r="Q76" s="82" t="str">
        <f t="shared" si="1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2"/>
        <v/>
      </c>
      <c r="N77" s="82" t="str">
        <f t="shared" si="3"/>
        <v/>
      </c>
      <c r="O77" s="82">
        <f t="shared" si="0"/>
        <v>0</v>
      </c>
      <c r="P77" s="82" t="str">
        <f t="shared" si="4"/>
        <v/>
      </c>
      <c r="Q77" s="82" t="str">
        <f t="shared" si="1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2"/>
        <v/>
      </c>
      <c r="N78" s="82" t="str">
        <f t="shared" si="3"/>
        <v/>
      </c>
      <c r="O78" s="82">
        <f t="shared" si="0"/>
        <v>0</v>
      </c>
      <c r="P78" s="82" t="str">
        <f t="shared" si="4"/>
        <v/>
      </c>
      <c r="Q78" s="82" t="str">
        <f t="shared" si="1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2"/>
        <v/>
      </c>
      <c r="N79" s="82" t="str">
        <f t="shared" si="3"/>
        <v/>
      </c>
      <c r="O79" s="82">
        <f t="shared" ref="O79:O142" si="5">IF($G79=0%,F79,"")</f>
        <v>0</v>
      </c>
      <c r="P79" s="82" t="str">
        <f t="shared" si="4"/>
        <v/>
      </c>
      <c r="Q79" s="82" t="str">
        <f t="shared" si="1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6">IF(F80&amp;H80&amp;I80&amp;J80&amp;K80="","",F80+H80+I80-J80-K80)</f>
        <v/>
      </c>
      <c r="N80" s="82" t="str">
        <f t="shared" ref="N80:N143" si="7">IF($G80="E",F80,"")</f>
        <v/>
      </c>
      <c r="O80" s="82">
        <f t="shared" si="5"/>
        <v>0</v>
      </c>
      <c r="P80" s="82" t="str">
        <f t="shared" ref="P80:P143" si="8">IF(OR($G80=8%,$G80=11%),$H80/$G80,"")</f>
        <v/>
      </c>
      <c r="Q80" s="82" t="str">
        <f t="shared" si="1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6"/>
        <v/>
      </c>
      <c r="N81" s="82" t="str">
        <f t="shared" si="7"/>
        <v/>
      </c>
      <c r="O81" s="82">
        <f t="shared" si="5"/>
        <v>0</v>
      </c>
      <c r="P81" s="82" t="str">
        <f t="shared" si="8"/>
        <v/>
      </c>
      <c r="Q81" s="82" t="str">
        <f t="shared" ref="Q81:Q144" si="9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6"/>
        <v/>
      </c>
      <c r="N82" s="82" t="str">
        <f t="shared" si="7"/>
        <v/>
      </c>
      <c r="O82" s="82">
        <f t="shared" si="5"/>
        <v>0</v>
      </c>
      <c r="P82" s="82" t="str">
        <f t="shared" si="8"/>
        <v/>
      </c>
      <c r="Q82" s="82" t="str">
        <f t="shared" si="9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6"/>
        <v/>
      </c>
      <c r="N83" s="82" t="str">
        <f t="shared" si="7"/>
        <v/>
      </c>
      <c r="O83" s="82">
        <f t="shared" si="5"/>
        <v>0</v>
      </c>
      <c r="P83" s="82" t="str">
        <f t="shared" si="8"/>
        <v/>
      </c>
      <c r="Q83" s="82" t="str">
        <f t="shared" si="9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6"/>
        <v/>
      </c>
      <c r="N84" s="82" t="str">
        <f t="shared" si="7"/>
        <v/>
      </c>
      <c r="O84" s="82">
        <f t="shared" si="5"/>
        <v>0</v>
      </c>
      <c r="P84" s="82" t="str">
        <f t="shared" si="8"/>
        <v/>
      </c>
      <c r="Q84" s="82" t="str">
        <f t="shared" si="9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6"/>
        <v/>
      </c>
      <c r="N85" s="82" t="str">
        <f t="shared" si="7"/>
        <v/>
      </c>
      <c r="O85" s="82">
        <f t="shared" si="5"/>
        <v>0</v>
      </c>
      <c r="P85" s="82" t="str">
        <f t="shared" si="8"/>
        <v/>
      </c>
      <c r="Q85" s="82" t="str">
        <f t="shared" si="9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6"/>
        <v/>
      </c>
      <c r="N86" s="82" t="str">
        <f t="shared" si="7"/>
        <v/>
      </c>
      <c r="O86" s="82">
        <f t="shared" si="5"/>
        <v>0</v>
      </c>
      <c r="P86" s="82" t="str">
        <f t="shared" si="8"/>
        <v/>
      </c>
      <c r="Q86" s="82" t="str">
        <f t="shared" si="9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6"/>
        <v/>
      </c>
      <c r="N87" s="82" t="str">
        <f t="shared" si="7"/>
        <v/>
      </c>
      <c r="O87" s="82">
        <f t="shared" si="5"/>
        <v>0</v>
      </c>
      <c r="P87" s="82" t="str">
        <f t="shared" si="8"/>
        <v/>
      </c>
      <c r="Q87" s="82" t="str">
        <f t="shared" si="9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6"/>
        <v/>
      </c>
      <c r="N88" s="82" t="str">
        <f t="shared" si="7"/>
        <v/>
      </c>
      <c r="O88" s="82">
        <f t="shared" si="5"/>
        <v>0</v>
      </c>
      <c r="P88" s="82" t="str">
        <f t="shared" si="8"/>
        <v/>
      </c>
      <c r="Q88" s="82" t="str">
        <f t="shared" si="9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6"/>
        <v/>
      </c>
      <c r="N89" s="82" t="str">
        <f t="shared" si="7"/>
        <v/>
      </c>
      <c r="O89" s="82">
        <f t="shared" si="5"/>
        <v>0</v>
      </c>
      <c r="P89" s="82" t="str">
        <f t="shared" si="8"/>
        <v/>
      </c>
      <c r="Q89" s="82" t="str">
        <f t="shared" si="9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6"/>
        <v/>
      </c>
      <c r="N90" s="82" t="str">
        <f t="shared" si="7"/>
        <v/>
      </c>
      <c r="O90" s="82">
        <f t="shared" si="5"/>
        <v>0</v>
      </c>
      <c r="P90" s="82" t="str">
        <f t="shared" si="8"/>
        <v/>
      </c>
      <c r="Q90" s="82" t="str">
        <f t="shared" si="9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6"/>
        <v/>
      </c>
      <c r="N91" s="82" t="str">
        <f t="shared" si="7"/>
        <v/>
      </c>
      <c r="O91" s="82">
        <f t="shared" si="5"/>
        <v>0</v>
      </c>
      <c r="P91" s="82" t="str">
        <f t="shared" si="8"/>
        <v/>
      </c>
      <c r="Q91" s="82" t="str">
        <f t="shared" si="9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6"/>
        <v/>
      </c>
      <c r="N92" s="82" t="str">
        <f t="shared" si="7"/>
        <v/>
      </c>
      <c r="O92" s="82">
        <f t="shared" si="5"/>
        <v>0</v>
      </c>
      <c r="P92" s="82" t="str">
        <f t="shared" si="8"/>
        <v/>
      </c>
      <c r="Q92" s="82" t="str">
        <f t="shared" si="9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6"/>
        <v/>
      </c>
      <c r="N93" s="82" t="str">
        <f t="shared" si="7"/>
        <v/>
      </c>
      <c r="O93" s="82">
        <f t="shared" si="5"/>
        <v>0</v>
      </c>
      <c r="P93" s="82" t="str">
        <f t="shared" si="8"/>
        <v/>
      </c>
      <c r="Q93" s="82" t="str">
        <f t="shared" si="9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6"/>
        <v/>
      </c>
      <c r="N94" s="82" t="str">
        <f t="shared" si="7"/>
        <v/>
      </c>
      <c r="O94" s="82">
        <f t="shared" si="5"/>
        <v>0</v>
      </c>
      <c r="P94" s="82" t="str">
        <f t="shared" si="8"/>
        <v/>
      </c>
      <c r="Q94" s="82" t="str">
        <f t="shared" si="9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6"/>
        <v/>
      </c>
      <c r="N95" s="82" t="str">
        <f t="shared" si="7"/>
        <v/>
      </c>
      <c r="O95" s="82">
        <f t="shared" si="5"/>
        <v>0</v>
      </c>
      <c r="P95" s="82" t="str">
        <f t="shared" si="8"/>
        <v/>
      </c>
      <c r="Q95" s="82" t="str">
        <f t="shared" si="9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6"/>
        <v/>
      </c>
      <c r="N96" s="82" t="str">
        <f t="shared" si="7"/>
        <v/>
      </c>
      <c r="O96" s="82">
        <f t="shared" si="5"/>
        <v>0</v>
      </c>
      <c r="P96" s="82" t="str">
        <f t="shared" si="8"/>
        <v/>
      </c>
      <c r="Q96" s="82" t="str">
        <f t="shared" si="9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6"/>
        <v/>
      </c>
      <c r="N97" s="82" t="str">
        <f t="shared" si="7"/>
        <v/>
      </c>
      <c r="O97" s="82">
        <f t="shared" si="5"/>
        <v>0</v>
      </c>
      <c r="P97" s="82" t="str">
        <f t="shared" si="8"/>
        <v/>
      </c>
      <c r="Q97" s="82" t="str">
        <f t="shared" si="9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6"/>
        <v/>
      </c>
      <c r="N98" s="82" t="str">
        <f t="shared" si="7"/>
        <v/>
      </c>
      <c r="O98" s="82">
        <f t="shared" si="5"/>
        <v>0</v>
      </c>
      <c r="P98" s="82" t="str">
        <f t="shared" si="8"/>
        <v/>
      </c>
      <c r="Q98" s="82" t="str">
        <f t="shared" si="9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6"/>
        <v/>
      </c>
      <c r="N99" s="82" t="str">
        <f t="shared" si="7"/>
        <v/>
      </c>
      <c r="O99" s="82">
        <f t="shared" si="5"/>
        <v>0</v>
      </c>
      <c r="P99" s="82" t="str">
        <f t="shared" si="8"/>
        <v/>
      </c>
      <c r="Q99" s="82" t="str">
        <f t="shared" si="9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6"/>
        <v/>
      </c>
      <c r="N100" s="82" t="str">
        <f t="shared" si="7"/>
        <v/>
      </c>
      <c r="O100" s="82">
        <f t="shared" si="5"/>
        <v>0</v>
      </c>
      <c r="P100" s="82" t="str">
        <f t="shared" si="8"/>
        <v/>
      </c>
      <c r="Q100" s="82" t="str">
        <f t="shared" si="9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6"/>
        <v/>
      </c>
      <c r="N101" s="82" t="str">
        <f t="shared" si="7"/>
        <v/>
      </c>
      <c r="O101" s="82">
        <f t="shared" si="5"/>
        <v>0</v>
      </c>
      <c r="P101" s="82" t="str">
        <f t="shared" si="8"/>
        <v/>
      </c>
      <c r="Q101" s="82" t="str">
        <f t="shared" si="9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6"/>
        <v/>
      </c>
      <c r="N102" s="82" t="str">
        <f t="shared" si="7"/>
        <v/>
      </c>
      <c r="O102" s="82">
        <f t="shared" si="5"/>
        <v>0</v>
      </c>
      <c r="P102" s="82" t="str">
        <f t="shared" si="8"/>
        <v/>
      </c>
      <c r="Q102" s="82" t="str">
        <f t="shared" si="9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6"/>
        <v/>
      </c>
      <c r="N103" s="82" t="str">
        <f t="shared" si="7"/>
        <v/>
      </c>
      <c r="O103" s="82">
        <f t="shared" si="5"/>
        <v>0</v>
      </c>
      <c r="P103" s="82" t="str">
        <f t="shared" si="8"/>
        <v/>
      </c>
      <c r="Q103" s="82" t="str">
        <f t="shared" si="9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6"/>
        <v/>
      </c>
      <c r="N104" s="82" t="str">
        <f t="shared" si="7"/>
        <v/>
      </c>
      <c r="O104" s="82">
        <f t="shared" si="5"/>
        <v>0</v>
      </c>
      <c r="P104" s="82" t="str">
        <f t="shared" si="8"/>
        <v/>
      </c>
      <c r="Q104" s="82" t="str">
        <f t="shared" si="9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6"/>
        <v/>
      </c>
      <c r="N105" s="82" t="str">
        <f t="shared" si="7"/>
        <v/>
      </c>
      <c r="O105" s="82">
        <f t="shared" si="5"/>
        <v>0</v>
      </c>
      <c r="P105" s="82" t="str">
        <f t="shared" si="8"/>
        <v/>
      </c>
      <c r="Q105" s="82" t="str">
        <f t="shared" si="9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6"/>
        <v/>
      </c>
      <c r="N106" s="82" t="str">
        <f t="shared" si="7"/>
        <v/>
      </c>
      <c r="O106" s="82">
        <f t="shared" si="5"/>
        <v>0</v>
      </c>
      <c r="P106" s="82" t="str">
        <f t="shared" si="8"/>
        <v/>
      </c>
      <c r="Q106" s="82" t="str">
        <f t="shared" si="9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6"/>
        <v/>
      </c>
      <c r="N107" s="82" t="str">
        <f t="shared" si="7"/>
        <v/>
      </c>
      <c r="O107" s="82">
        <f t="shared" si="5"/>
        <v>0</v>
      </c>
      <c r="P107" s="82" t="str">
        <f t="shared" si="8"/>
        <v/>
      </c>
      <c r="Q107" s="82" t="str">
        <f t="shared" si="9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6"/>
        <v/>
      </c>
      <c r="N108" s="82" t="str">
        <f t="shared" si="7"/>
        <v/>
      </c>
      <c r="O108" s="82">
        <f t="shared" si="5"/>
        <v>0</v>
      </c>
      <c r="P108" s="82" t="str">
        <f t="shared" si="8"/>
        <v/>
      </c>
      <c r="Q108" s="82" t="str">
        <f t="shared" si="9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6"/>
        <v/>
      </c>
      <c r="N109" s="82" t="str">
        <f t="shared" si="7"/>
        <v/>
      </c>
      <c r="O109" s="82">
        <f t="shared" si="5"/>
        <v>0</v>
      </c>
      <c r="P109" s="82" t="str">
        <f t="shared" si="8"/>
        <v/>
      </c>
      <c r="Q109" s="82" t="str">
        <f t="shared" si="9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6"/>
        <v/>
      </c>
      <c r="N110" s="82" t="str">
        <f t="shared" si="7"/>
        <v/>
      </c>
      <c r="O110" s="82">
        <f t="shared" si="5"/>
        <v>0</v>
      </c>
      <c r="P110" s="82" t="str">
        <f t="shared" si="8"/>
        <v/>
      </c>
      <c r="Q110" s="82" t="str">
        <f t="shared" si="9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6"/>
        <v/>
      </c>
      <c r="N111" s="82" t="str">
        <f t="shared" si="7"/>
        <v/>
      </c>
      <c r="O111" s="82">
        <f t="shared" si="5"/>
        <v>0</v>
      </c>
      <c r="P111" s="82" t="str">
        <f t="shared" si="8"/>
        <v/>
      </c>
      <c r="Q111" s="82" t="str">
        <f t="shared" si="9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6"/>
        <v/>
      </c>
      <c r="N112" s="82" t="str">
        <f t="shared" si="7"/>
        <v/>
      </c>
      <c r="O112" s="82">
        <f t="shared" si="5"/>
        <v>0</v>
      </c>
      <c r="P112" s="82" t="str">
        <f t="shared" si="8"/>
        <v/>
      </c>
      <c r="Q112" s="82" t="str">
        <f t="shared" si="9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6"/>
        <v/>
      </c>
      <c r="N113" s="82" t="str">
        <f t="shared" si="7"/>
        <v/>
      </c>
      <c r="O113" s="82">
        <f t="shared" si="5"/>
        <v>0</v>
      </c>
      <c r="P113" s="82" t="str">
        <f t="shared" si="8"/>
        <v/>
      </c>
      <c r="Q113" s="82" t="str">
        <f t="shared" si="9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6"/>
        <v/>
      </c>
      <c r="N114" s="82" t="str">
        <f t="shared" si="7"/>
        <v/>
      </c>
      <c r="O114" s="82">
        <f t="shared" si="5"/>
        <v>0</v>
      </c>
      <c r="P114" s="82" t="str">
        <f t="shared" si="8"/>
        <v/>
      </c>
      <c r="Q114" s="82" t="str">
        <f t="shared" si="9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6"/>
        <v/>
      </c>
      <c r="N115" s="82" t="str">
        <f t="shared" si="7"/>
        <v/>
      </c>
      <c r="O115" s="82">
        <f t="shared" si="5"/>
        <v>0</v>
      </c>
      <c r="P115" s="82" t="str">
        <f t="shared" si="8"/>
        <v/>
      </c>
      <c r="Q115" s="82" t="str">
        <f t="shared" si="9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6"/>
        <v/>
      </c>
      <c r="N116" s="82" t="str">
        <f t="shared" si="7"/>
        <v/>
      </c>
      <c r="O116" s="82">
        <f t="shared" si="5"/>
        <v>0</v>
      </c>
      <c r="P116" s="82" t="str">
        <f t="shared" si="8"/>
        <v/>
      </c>
      <c r="Q116" s="82" t="str">
        <f t="shared" si="9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6"/>
        <v/>
      </c>
      <c r="N117" s="82" t="str">
        <f t="shared" si="7"/>
        <v/>
      </c>
      <c r="O117" s="82">
        <f t="shared" si="5"/>
        <v>0</v>
      </c>
      <c r="P117" s="82" t="str">
        <f t="shared" si="8"/>
        <v/>
      </c>
      <c r="Q117" s="82" t="str">
        <f t="shared" si="9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6"/>
        <v/>
      </c>
      <c r="N118" s="82" t="str">
        <f t="shared" si="7"/>
        <v/>
      </c>
      <c r="O118" s="82">
        <f t="shared" si="5"/>
        <v>0</v>
      </c>
      <c r="P118" s="82" t="str">
        <f t="shared" si="8"/>
        <v/>
      </c>
      <c r="Q118" s="82" t="str">
        <f t="shared" si="9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6"/>
        <v/>
      </c>
      <c r="N119" s="82" t="str">
        <f t="shared" si="7"/>
        <v/>
      </c>
      <c r="O119" s="82">
        <f t="shared" si="5"/>
        <v>0</v>
      </c>
      <c r="P119" s="82" t="str">
        <f t="shared" si="8"/>
        <v/>
      </c>
      <c r="Q119" s="82" t="str">
        <f t="shared" si="9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6"/>
        <v/>
      </c>
      <c r="N120" s="82" t="str">
        <f t="shared" si="7"/>
        <v/>
      </c>
      <c r="O120" s="82">
        <f t="shared" si="5"/>
        <v>0</v>
      </c>
      <c r="P120" s="82" t="str">
        <f t="shared" si="8"/>
        <v/>
      </c>
      <c r="Q120" s="82" t="str">
        <f t="shared" si="9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6"/>
        <v/>
      </c>
      <c r="N121" s="82" t="str">
        <f t="shared" si="7"/>
        <v/>
      </c>
      <c r="O121" s="82">
        <f t="shared" si="5"/>
        <v>0</v>
      </c>
      <c r="P121" s="82" t="str">
        <f t="shared" si="8"/>
        <v/>
      </c>
      <c r="Q121" s="82" t="str">
        <f t="shared" si="9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6"/>
        <v/>
      </c>
      <c r="N122" s="82" t="str">
        <f t="shared" si="7"/>
        <v/>
      </c>
      <c r="O122" s="82">
        <f t="shared" si="5"/>
        <v>0</v>
      </c>
      <c r="P122" s="82" t="str">
        <f t="shared" si="8"/>
        <v/>
      </c>
      <c r="Q122" s="82" t="str">
        <f t="shared" si="9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6"/>
        <v/>
      </c>
      <c r="N123" s="82" t="str">
        <f t="shared" si="7"/>
        <v/>
      </c>
      <c r="O123" s="82">
        <f t="shared" si="5"/>
        <v>0</v>
      </c>
      <c r="P123" s="82" t="str">
        <f t="shared" si="8"/>
        <v/>
      </c>
      <c r="Q123" s="82" t="str">
        <f t="shared" si="9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6"/>
        <v/>
      </c>
      <c r="N124" s="82" t="str">
        <f t="shared" si="7"/>
        <v/>
      </c>
      <c r="O124" s="82">
        <f t="shared" si="5"/>
        <v>0</v>
      </c>
      <c r="P124" s="82" t="str">
        <f t="shared" si="8"/>
        <v/>
      </c>
      <c r="Q124" s="82" t="str">
        <f t="shared" si="9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6"/>
        <v/>
      </c>
      <c r="N125" s="82" t="str">
        <f t="shared" si="7"/>
        <v/>
      </c>
      <c r="O125" s="82">
        <f t="shared" si="5"/>
        <v>0</v>
      </c>
      <c r="P125" s="82" t="str">
        <f t="shared" si="8"/>
        <v/>
      </c>
      <c r="Q125" s="82" t="str">
        <f t="shared" si="9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6"/>
        <v/>
      </c>
      <c r="N126" s="82" t="str">
        <f t="shared" si="7"/>
        <v/>
      </c>
      <c r="O126" s="82">
        <f t="shared" si="5"/>
        <v>0</v>
      </c>
      <c r="P126" s="82" t="str">
        <f t="shared" si="8"/>
        <v/>
      </c>
      <c r="Q126" s="82" t="str">
        <f t="shared" si="9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6"/>
        <v/>
      </c>
      <c r="N127" s="82" t="str">
        <f t="shared" si="7"/>
        <v/>
      </c>
      <c r="O127" s="82">
        <f t="shared" si="5"/>
        <v>0</v>
      </c>
      <c r="P127" s="82" t="str">
        <f t="shared" si="8"/>
        <v/>
      </c>
      <c r="Q127" s="82" t="str">
        <f t="shared" si="9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6"/>
        <v/>
      </c>
      <c r="N128" s="82" t="str">
        <f t="shared" si="7"/>
        <v/>
      </c>
      <c r="O128" s="82">
        <f t="shared" si="5"/>
        <v>0</v>
      </c>
      <c r="P128" s="82" t="str">
        <f t="shared" si="8"/>
        <v/>
      </c>
      <c r="Q128" s="82" t="str">
        <f t="shared" si="9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6"/>
        <v/>
      </c>
      <c r="N129" s="82" t="str">
        <f t="shared" si="7"/>
        <v/>
      </c>
      <c r="O129" s="82">
        <f t="shared" si="5"/>
        <v>0</v>
      </c>
      <c r="P129" s="82" t="str">
        <f t="shared" si="8"/>
        <v/>
      </c>
      <c r="Q129" s="82" t="str">
        <f t="shared" si="9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6"/>
        <v/>
      </c>
      <c r="N130" s="82" t="str">
        <f t="shared" si="7"/>
        <v/>
      </c>
      <c r="O130" s="82">
        <f t="shared" si="5"/>
        <v>0</v>
      </c>
      <c r="P130" s="82" t="str">
        <f t="shared" si="8"/>
        <v/>
      </c>
      <c r="Q130" s="82" t="str">
        <f t="shared" si="9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6"/>
        <v/>
      </c>
      <c r="N131" s="82" t="str">
        <f t="shared" si="7"/>
        <v/>
      </c>
      <c r="O131" s="82">
        <f t="shared" si="5"/>
        <v>0</v>
      </c>
      <c r="P131" s="82" t="str">
        <f t="shared" si="8"/>
        <v/>
      </c>
      <c r="Q131" s="82" t="str">
        <f t="shared" si="9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6"/>
        <v/>
      </c>
      <c r="N132" s="82" t="str">
        <f t="shared" si="7"/>
        <v/>
      </c>
      <c r="O132" s="82">
        <f t="shared" si="5"/>
        <v>0</v>
      </c>
      <c r="P132" s="82" t="str">
        <f t="shared" si="8"/>
        <v/>
      </c>
      <c r="Q132" s="82" t="str">
        <f t="shared" si="9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6"/>
        <v/>
      </c>
      <c r="N133" s="82" t="str">
        <f t="shared" si="7"/>
        <v/>
      </c>
      <c r="O133" s="82">
        <f t="shared" si="5"/>
        <v>0</v>
      </c>
      <c r="P133" s="82" t="str">
        <f t="shared" si="8"/>
        <v/>
      </c>
      <c r="Q133" s="82" t="str">
        <f t="shared" si="9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6"/>
        <v/>
      </c>
      <c r="N134" s="82" t="str">
        <f t="shared" si="7"/>
        <v/>
      </c>
      <c r="O134" s="82">
        <f t="shared" si="5"/>
        <v>0</v>
      </c>
      <c r="P134" s="82" t="str">
        <f t="shared" si="8"/>
        <v/>
      </c>
      <c r="Q134" s="82" t="str">
        <f t="shared" si="9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6"/>
        <v/>
      </c>
      <c r="N135" s="82" t="str">
        <f t="shared" si="7"/>
        <v/>
      </c>
      <c r="O135" s="82">
        <f t="shared" si="5"/>
        <v>0</v>
      </c>
      <c r="P135" s="82" t="str">
        <f t="shared" si="8"/>
        <v/>
      </c>
      <c r="Q135" s="82" t="str">
        <f t="shared" si="9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6"/>
        <v/>
      </c>
      <c r="N136" s="82" t="str">
        <f t="shared" si="7"/>
        <v/>
      </c>
      <c r="O136" s="82">
        <f t="shared" si="5"/>
        <v>0</v>
      </c>
      <c r="P136" s="82" t="str">
        <f t="shared" si="8"/>
        <v/>
      </c>
      <c r="Q136" s="82" t="str">
        <f t="shared" si="9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6"/>
        <v/>
      </c>
      <c r="N137" s="82" t="str">
        <f t="shared" si="7"/>
        <v/>
      </c>
      <c r="O137" s="82">
        <f t="shared" si="5"/>
        <v>0</v>
      </c>
      <c r="P137" s="82" t="str">
        <f t="shared" si="8"/>
        <v/>
      </c>
      <c r="Q137" s="82" t="str">
        <f t="shared" si="9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6"/>
        <v/>
      </c>
      <c r="N138" s="82" t="str">
        <f t="shared" si="7"/>
        <v/>
      </c>
      <c r="O138" s="82">
        <f t="shared" si="5"/>
        <v>0</v>
      </c>
      <c r="P138" s="82" t="str">
        <f t="shared" si="8"/>
        <v/>
      </c>
      <c r="Q138" s="82" t="str">
        <f t="shared" si="9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6"/>
        <v/>
      </c>
      <c r="N139" s="82" t="str">
        <f t="shared" si="7"/>
        <v/>
      </c>
      <c r="O139" s="82">
        <f t="shared" si="5"/>
        <v>0</v>
      </c>
      <c r="P139" s="82" t="str">
        <f t="shared" si="8"/>
        <v/>
      </c>
      <c r="Q139" s="82" t="str">
        <f t="shared" si="9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6"/>
        <v/>
      </c>
      <c r="N140" s="82" t="str">
        <f t="shared" si="7"/>
        <v/>
      </c>
      <c r="O140" s="82">
        <f t="shared" si="5"/>
        <v>0</v>
      </c>
      <c r="P140" s="82" t="str">
        <f t="shared" si="8"/>
        <v/>
      </c>
      <c r="Q140" s="82" t="str">
        <f t="shared" si="9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6"/>
        <v/>
      </c>
      <c r="N141" s="82" t="str">
        <f t="shared" si="7"/>
        <v/>
      </c>
      <c r="O141" s="82">
        <f t="shared" si="5"/>
        <v>0</v>
      </c>
      <c r="P141" s="82" t="str">
        <f t="shared" si="8"/>
        <v/>
      </c>
      <c r="Q141" s="82" t="str">
        <f t="shared" si="9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6"/>
        <v/>
      </c>
      <c r="N142" s="82" t="str">
        <f t="shared" si="7"/>
        <v/>
      </c>
      <c r="O142" s="82">
        <f t="shared" si="5"/>
        <v>0</v>
      </c>
      <c r="P142" s="82" t="str">
        <f t="shared" si="8"/>
        <v/>
      </c>
      <c r="Q142" s="82" t="str">
        <f t="shared" si="9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6"/>
        <v/>
      </c>
      <c r="N143" s="82" t="str">
        <f t="shared" si="7"/>
        <v/>
      </c>
      <c r="O143" s="82">
        <f t="shared" ref="O143:O206" si="10">IF($G143=0%,F143,"")</f>
        <v>0</v>
      </c>
      <c r="P143" s="82" t="str">
        <f t="shared" si="8"/>
        <v/>
      </c>
      <c r="Q143" s="82" t="str">
        <f t="shared" si="9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1">IF(F144&amp;H144&amp;I144&amp;J144&amp;K144="","",F144+H144+I144-J144-K144)</f>
        <v/>
      </c>
      <c r="N144" s="82" t="str">
        <f t="shared" ref="N144:N207" si="12">IF($G144="E",F144,"")</f>
        <v/>
      </c>
      <c r="O144" s="82">
        <f t="shared" si="10"/>
        <v>0</v>
      </c>
      <c r="P144" s="82" t="str">
        <f t="shared" ref="P144:P207" si="13">IF(OR($G144=8%,$G144=11%),$H144/$G144,"")</f>
        <v/>
      </c>
      <c r="Q144" s="82" t="str">
        <f t="shared" si="9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1"/>
        <v/>
      </c>
      <c r="N145" s="82" t="str">
        <f t="shared" si="12"/>
        <v/>
      </c>
      <c r="O145" s="82">
        <f t="shared" si="10"/>
        <v>0</v>
      </c>
      <c r="P145" s="82" t="str">
        <f t="shared" si="13"/>
        <v/>
      </c>
      <c r="Q145" s="82" t="str">
        <f t="shared" ref="Q145:Q208" si="14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1"/>
        <v/>
      </c>
      <c r="N146" s="82" t="str">
        <f t="shared" si="12"/>
        <v/>
      </c>
      <c r="O146" s="82">
        <f t="shared" si="10"/>
        <v>0</v>
      </c>
      <c r="P146" s="82" t="str">
        <f t="shared" si="13"/>
        <v/>
      </c>
      <c r="Q146" s="82" t="str">
        <f t="shared" si="14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1"/>
        <v/>
      </c>
      <c r="N147" s="82" t="str">
        <f t="shared" si="12"/>
        <v/>
      </c>
      <c r="O147" s="82">
        <f t="shared" si="10"/>
        <v>0</v>
      </c>
      <c r="P147" s="82" t="str">
        <f t="shared" si="13"/>
        <v/>
      </c>
      <c r="Q147" s="82" t="str">
        <f t="shared" si="14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1"/>
        <v/>
      </c>
      <c r="N148" s="82" t="str">
        <f t="shared" si="12"/>
        <v/>
      </c>
      <c r="O148" s="82">
        <f t="shared" si="10"/>
        <v>0</v>
      </c>
      <c r="P148" s="82" t="str">
        <f t="shared" si="13"/>
        <v/>
      </c>
      <c r="Q148" s="82" t="str">
        <f t="shared" si="14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1"/>
        <v/>
      </c>
      <c r="N149" s="82" t="str">
        <f t="shared" si="12"/>
        <v/>
      </c>
      <c r="O149" s="82">
        <f t="shared" si="10"/>
        <v>0</v>
      </c>
      <c r="P149" s="82" t="str">
        <f t="shared" si="13"/>
        <v/>
      </c>
      <c r="Q149" s="82" t="str">
        <f t="shared" si="14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1"/>
        <v/>
      </c>
      <c r="N150" s="82" t="str">
        <f t="shared" si="12"/>
        <v/>
      </c>
      <c r="O150" s="82">
        <f t="shared" si="10"/>
        <v>0</v>
      </c>
      <c r="P150" s="82" t="str">
        <f t="shared" si="13"/>
        <v/>
      </c>
      <c r="Q150" s="82" t="str">
        <f t="shared" si="14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1"/>
        <v/>
      </c>
      <c r="N151" s="82" t="str">
        <f t="shared" si="12"/>
        <v/>
      </c>
      <c r="O151" s="82">
        <f t="shared" si="10"/>
        <v>0</v>
      </c>
      <c r="P151" s="82" t="str">
        <f t="shared" si="13"/>
        <v/>
      </c>
      <c r="Q151" s="82" t="str">
        <f t="shared" si="14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1"/>
        <v/>
      </c>
      <c r="N152" s="82" t="str">
        <f t="shared" si="12"/>
        <v/>
      </c>
      <c r="O152" s="82">
        <f t="shared" si="10"/>
        <v>0</v>
      </c>
      <c r="P152" s="82" t="str">
        <f t="shared" si="13"/>
        <v/>
      </c>
      <c r="Q152" s="82" t="str">
        <f t="shared" si="14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1"/>
        <v/>
      </c>
      <c r="N153" s="82" t="str">
        <f t="shared" si="12"/>
        <v/>
      </c>
      <c r="O153" s="82">
        <f t="shared" si="10"/>
        <v>0</v>
      </c>
      <c r="P153" s="82" t="str">
        <f t="shared" si="13"/>
        <v/>
      </c>
      <c r="Q153" s="82" t="str">
        <f t="shared" si="14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1"/>
        <v/>
      </c>
      <c r="N154" s="82" t="str">
        <f t="shared" si="12"/>
        <v/>
      </c>
      <c r="O154" s="82">
        <f t="shared" si="10"/>
        <v>0</v>
      </c>
      <c r="P154" s="82" t="str">
        <f t="shared" si="13"/>
        <v/>
      </c>
      <c r="Q154" s="82" t="str">
        <f t="shared" si="14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1"/>
        <v/>
      </c>
      <c r="N155" s="82" t="str">
        <f t="shared" si="12"/>
        <v/>
      </c>
      <c r="O155" s="82">
        <f t="shared" si="10"/>
        <v>0</v>
      </c>
      <c r="P155" s="82" t="str">
        <f t="shared" si="13"/>
        <v/>
      </c>
      <c r="Q155" s="82" t="str">
        <f t="shared" si="14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1"/>
        <v/>
      </c>
      <c r="N156" s="82" t="str">
        <f t="shared" si="12"/>
        <v/>
      </c>
      <c r="O156" s="82">
        <f t="shared" si="10"/>
        <v>0</v>
      </c>
      <c r="P156" s="82" t="str">
        <f t="shared" si="13"/>
        <v/>
      </c>
      <c r="Q156" s="82" t="str">
        <f t="shared" si="14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1"/>
        <v/>
      </c>
      <c r="N157" s="82" t="str">
        <f t="shared" si="12"/>
        <v/>
      </c>
      <c r="O157" s="82">
        <f t="shared" si="10"/>
        <v>0</v>
      </c>
      <c r="P157" s="82" t="str">
        <f t="shared" si="13"/>
        <v/>
      </c>
      <c r="Q157" s="82" t="str">
        <f t="shared" si="14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1"/>
        <v/>
      </c>
      <c r="N158" s="82" t="str">
        <f t="shared" si="12"/>
        <v/>
      </c>
      <c r="O158" s="82">
        <f t="shared" si="10"/>
        <v>0</v>
      </c>
      <c r="P158" s="82" t="str">
        <f t="shared" si="13"/>
        <v/>
      </c>
      <c r="Q158" s="82" t="str">
        <f t="shared" si="14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1"/>
        <v/>
      </c>
      <c r="N159" s="82" t="str">
        <f t="shared" si="12"/>
        <v/>
      </c>
      <c r="O159" s="82">
        <f t="shared" si="10"/>
        <v>0</v>
      </c>
      <c r="P159" s="82" t="str">
        <f t="shared" si="13"/>
        <v/>
      </c>
      <c r="Q159" s="82" t="str">
        <f t="shared" si="14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1"/>
        <v/>
      </c>
      <c r="N160" s="82" t="str">
        <f t="shared" si="12"/>
        <v/>
      </c>
      <c r="O160" s="82">
        <f t="shared" si="10"/>
        <v>0</v>
      </c>
      <c r="P160" s="82" t="str">
        <f t="shared" si="13"/>
        <v/>
      </c>
      <c r="Q160" s="82" t="str">
        <f t="shared" si="14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1"/>
        <v/>
      </c>
      <c r="N161" s="82" t="str">
        <f t="shared" si="12"/>
        <v/>
      </c>
      <c r="O161" s="82">
        <f t="shared" si="10"/>
        <v>0</v>
      </c>
      <c r="P161" s="82" t="str">
        <f t="shared" si="13"/>
        <v/>
      </c>
      <c r="Q161" s="82" t="str">
        <f t="shared" si="14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1"/>
        <v/>
      </c>
      <c r="N162" s="82" t="str">
        <f t="shared" si="12"/>
        <v/>
      </c>
      <c r="O162" s="82">
        <f t="shared" si="10"/>
        <v>0</v>
      </c>
      <c r="P162" s="82" t="str">
        <f t="shared" si="13"/>
        <v/>
      </c>
      <c r="Q162" s="82" t="str">
        <f t="shared" si="14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1"/>
        <v/>
      </c>
      <c r="N163" s="82" t="str">
        <f t="shared" si="12"/>
        <v/>
      </c>
      <c r="O163" s="82">
        <f t="shared" si="10"/>
        <v>0</v>
      </c>
      <c r="P163" s="82" t="str">
        <f t="shared" si="13"/>
        <v/>
      </c>
      <c r="Q163" s="82" t="str">
        <f t="shared" si="14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1"/>
        <v/>
      </c>
      <c r="N164" s="82" t="str">
        <f t="shared" si="12"/>
        <v/>
      </c>
      <c r="O164" s="82">
        <f t="shared" si="10"/>
        <v>0</v>
      </c>
      <c r="P164" s="82" t="str">
        <f t="shared" si="13"/>
        <v/>
      </c>
      <c r="Q164" s="82" t="str">
        <f t="shared" si="14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1"/>
        <v/>
      </c>
      <c r="N165" s="82" t="str">
        <f t="shared" si="12"/>
        <v/>
      </c>
      <c r="O165" s="82">
        <f t="shared" si="10"/>
        <v>0</v>
      </c>
      <c r="P165" s="82" t="str">
        <f t="shared" si="13"/>
        <v/>
      </c>
      <c r="Q165" s="82" t="str">
        <f t="shared" si="14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1"/>
        <v/>
      </c>
      <c r="N166" s="82" t="str">
        <f t="shared" si="12"/>
        <v/>
      </c>
      <c r="O166" s="82">
        <f t="shared" si="10"/>
        <v>0</v>
      </c>
      <c r="P166" s="82" t="str">
        <f t="shared" si="13"/>
        <v/>
      </c>
      <c r="Q166" s="82" t="str">
        <f t="shared" si="14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1"/>
        <v/>
      </c>
      <c r="N167" s="82" t="str">
        <f t="shared" si="12"/>
        <v/>
      </c>
      <c r="O167" s="82">
        <f t="shared" si="10"/>
        <v>0</v>
      </c>
      <c r="P167" s="82" t="str">
        <f t="shared" si="13"/>
        <v/>
      </c>
      <c r="Q167" s="82" t="str">
        <f t="shared" si="14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1"/>
        <v/>
      </c>
      <c r="N168" s="82" t="str">
        <f t="shared" si="12"/>
        <v/>
      </c>
      <c r="O168" s="82">
        <f t="shared" si="10"/>
        <v>0</v>
      </c>
      <c r="P168" s="82" t="str">
        <f t="shared" si="13"/>
        <v/>
      </c>
      <c r="Q168" s="82" t="str">
        <f t="shared" si="14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1"/>
        <v/>
      </c>
      <c r="N169" s="82" t="str">
        <f t="shared" si="12"/>
        <v/>
      </c>
      <c r="O169" s="82">
        <f t="shared" si="10"/>
        <v>0</v>
      </c>
      <c r="P169" s="82" t="str">
        <f t="shared" si="13"/>
        <v/>
      </c>
      <c r="Q169" s="82" t="str">
        <f t="shared" si="14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1"/>
        <v/>
      </c>
      <c r="N170" s="82" t="str">
        <f t="shared" si="12"/>
        <v/>
      </c>
      <c r="O170" s="82">
        <f t="shared" si="10"/>
        <v>0</v>
      </c>
      <c r="P170" s="82" t="str">
        <f t="shared" si="13"/>
        <v/>
      </c>
      <c r="Q170" s="82" t="str">
        <f t="shared" si="14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1"/>
        <v/>
      </c>
      <c r="N171" s="82" t="str">
        <f t="shared" si="12"/>
        <v/>
      </c>
      <c r="O171" s="82">
        <f t="shared" si="10"/>
        <v>0</v>
      </c>
      <c r="P171" s="82" t="str">
        <f t="shared" si="13"/>
        <v/>
      </c>
      <c r="Q171" s="82" t="str">
        <f t="shared" si="14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1"/>
        <v/>
      </c>
      <c r="N172" s="82" t="str">
        <f t="shared" si="12"/>
        <v/>
      </c>
      <c r="O172" s="82">
        <f t="shared" si="10"/>
        <v>0</v>
      </c>
      <c r="P172" s="82" t="str">
        <f t="shared" si="13"/>
        <v/>
      </c>
      <c r="Q172" s="82" t="str">
        <f t="shared" si="14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1"/>
        <v/>
      </c>
      <c r="N173" s="82" t="str">
        <f t="shared" si="12"/>
        <v/>
      </c>
      <c r="O173" s="82">
        <f t="shared" si="10"/>
        <v>0</v>
      </c>
      <c r="P173" s="82" t="str">
        <f t="shared" si="13"/>
        <v/>
      </c>
      <c r="Q173" s="82" t="str">
        <f t="shared" si="14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1"/>
        <v/>
      </c>
      <c r="N174" s="82" t="str">
        <f t="shared" si="12"/>
        <v/>
      </c>
      <c r="O174" s="82">
        <f t="shared" si="10"/>
        <v>0</v>
      </c>
      <c r="P174" s="82" t="str">
        <f t="shared" si="13"/>
        <v/>
      </c>
      <c r="Q174" s="82" t="str">
        <f t="shared" si="14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1"/>
        <v/>
      </c>
      <c r="N175" s="82" t="str">
        <f t="shared" si="12"/>
        <v/>
      </c>
      <c r="O175" s="82">
        <f t="shared" si="10"/>
        <v>0</v>
      </c>
      <c r="P175" s="82" t="str">
        <f t="shared" si="13"/>
        <v/>
      </c>
      <c r="Q175" s="82" t="str">
        <f t="shared" si="14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1"/>
        <v/>
      </c>
      <c r="N176" s="82" t="str">
        <f t="shared" si="12"/>
        <v/>
      </c>
      <c r="O176" s="82">
        <f t="shared" si="10"/>
        <v>0</v>
      </c>
      <c r="P176" s="82" t="str">
        <f t="shared" si="13"/>
        <v/>
      </c>
      <c r="Q176" s="82" t="str">
        <f t="shared" si="14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1"/>
        <v/>
      </c>
      <c r="N177" s="82" t="str">
        <f t="shared" si="12"/>
        <v/>
      </c>
      <c r="O177" s="82">
        <f t="shared" si="10"/>
        <v>0</v>
      </c>
      <c r="P177" s="82" t="str">
        <f t="shared" si="13"/>
        <v/>
      </c>
      <c r="Q177" s="82" t="str">
        <f t="shared" si="14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1"/>
        <v/>
      </c>
      <c r="N178" s="82" t="str">
        <f t="shared" si="12"/>
        <v/>
      </c>
      <c r="O178" s="82">
        <f t="shared" si="10"/>
        <v>0</v>
      </c>
      <c r="P178" s="82" t="str">
        <f t="shared" si="13"/>
        <v/>
      </c>
      <c r="Q178" s="82" t="str">
        <f t="shared" si="14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1"/>
        <v/>
      </c>
      <c r="N179" s="82" t="str">
        <f t="shared" si="12"/>
        <v/>
      </c>
      <c r="O179" s="82">
        <f t="shared" si="10"/>
        <v>0</v>
      </c>
      <c r="P179" s="82" t="str">
        <f t="shared" si="13"/>
        <v/>
      </c>
      <c r="Q179" s="82" t="str">
        <f t="shared" si="14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1"/>
        <v/>
      </c>
      <c r="N180" s="82" t="str">
        <f t="shared" si="12"/>
        <v/>
      </c>
      <c r="O180" s="82">
        <f t="shared" si="10"/>
        <v>0</v>
      </c>
      <c r="P180" s="82" t="str">
        <f t="shared" si="13"/>
        <v/>
      </c>
      <c r="Q180" s="82" t="str">
        <f t="shared" si="14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1"/>
        <v/>
      </c>
      <c r="N181" s="82" t="str">
        <f t="shared" si="12"/>
        <v/>
      </c>
      <c r="O181" s="82">
        <f t="shared" si="10"/>
        <v>0</v>
      </c>
      <c r="P181" s="82" t="str">
        <f t="shared" si="13"/>
        <v/>
      </c>
      <c r="Q181" s="82" t="str">
        <f t="shared" si="14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1"/>
        <v/>
      </c>
      <c r="N182" s="82" t="str">
        <f t="shared" si="12"/>
        <v/>
      </c>
      <c r="O182" s="82">
        <f t="shared" si="10"/>
        <v>0</v>
      </c>
      <c r="P182" s="82" t="str">
        <f t="shared" si="13"/>
        <v/>
      </c>
      <c r="Q182" s="82" t="str">
        <f t="shared" si="14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1"/>
        <v/>
      </c>
      <c r="N183" s="82" t="str">
        <f t="shared" si="12"/>
        <v/>
      </c>
      <c r="O183" s="82">
        <f t="shared" si="10"/>
        <v>0</v>
      </c>
      <c r="P183" s="82" t="str">
        <f t="shared" si="13"/>
        <v/>
      </c>
      <c r="Q183" s="82" t="str">
        <f t="shared" si="14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1"/>
        <v/>
      </c>
      <c r="N184" s="82" t="str">
        <f t="shared" si="12"/>
        <v/>
      </c>
      <c r="O184" s="82">
        <f t="shared" si="10"/>
        <v>0</v>
      </c>
      <c r="P184" s="82" t="str">
        <f t="shared" si="13"/>
        <v/>
      </c>
      <c r="Q184" s="82" t="str">
        <f t="shared" si="14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1"/>
        <v/>
      </c>
      <c r="N185" s="82" t="str">
        <f t="shared" si="12"/>
        <v/>
      </c>
      <c r="O185" s="82">
        <f t="shared" si="10"/>
        <v>0</v>
      </c>
      <c r="P185" s="82" t="str">
        <f t="shared" si="13"/>
        <v/>
      </c>
      <c r="Q185" s="82" t="str">
        <f t="shared" si="14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1"/>
        <v/>
      </c>
      <c r="N186" s="82" t="str">
        <f t="shared" si="12"/>
        <v/>
      </c>
      <c r="O186" s="82">
        <f t="shared" si="10"/>
        <v>0</v>
      </c>
      <c r="P186" s="82" t="str">
        <f t="shared" si="13"/>
        <v/>
      </c>
      <c r="Q186" s="82" t="str">
        <f t="shared" si="14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1"/>
        <v/>
      </c>
      <c r="N187" s="82" t="str">
        <f t="shared" si="12"/>
        <v/>
      </c>
      <c r="O187" s="82">
        <f t="shared" si="10"/>
        <v>0</v>
      </c>
      <c r="P187" s="82" t="str">
        <f t="shared" si="13"/>
        <v/>
      </c>
      <c r="Q187" s="82" t="str">
        <f t="shared" si="14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1"/>
        <v/>
      </c>
      <c r="N188" s="82" t="str">
        <f t="shared" si="12"/>
        <v/>
      </c>
      <c r="O188" s="82">
        <f t="shared" si="10"/>
        <v>0</v>
      </c>
      <c r="P188" s="82" t="str">
        <f t="shared" si="13"/>
        <v/>
      </c>
      <c r="Q188" s="82" t="str">
        <f t="shared" si="14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1"/>
        <v/>
      </c>
      <c r="N189" s="82" t="str">
        <f t="shared" si="12"/>
        <v/>
      </c>
      <c r="O189" s="82">
        <f t="shared" si="10"/>
        <v>0</v>
      </c>
      <c r="P189" s="82" t="str">
        <f t="shared" si="13"/>
        <v/>
      </c>
      <c r="Q189" s="82" t="str">
        <f t="shared" si="14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1"/>
        <v/>
      </c>
      <c r="N190" s="82" t="str">
        <f t="shared" si="12"/>
        <v/>
      </c>
      <c r="O190" s="82">
        <f t="shared" si="10"/>
        <v>0</v>
      </c>
      <c r="P190" s="82" t="str">
        <f t="shared" si="13"/>
        <v/>
      </c>
      <c r="Q190" s="82" t="str">
        <f t="shared" si="14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1"/>
        <v/>
      </c>
      <c r="N191" s="82" t="str">
        <f t="shared" si="12"/>
        <v/>
      </c>
      <c r="O191" s="82">
        <f t="shared" si="10"/>
        <v>0</v>
      </c>
      <c r="P191" s="82" t="str">
        <f t="shared" si="13"/>
        <v/>
      </c>
      <c r="Q191" s="82" t="str">
        <f t="shared" si="14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1"/>
        <v/>
      </c>
      <c r="N192" s="82" t="str">
        <f t="shared" si="12"/>
        <v/>
      </c>
      <c r="O192" s="82">
        <f t="shared" si="10"/>
        <v>0</v>
      </c>
      <c r="P192" s="82" t="str">
        <f t="shared" si="13"/>
        <v/>
      </c>
      <c r="Q192" s="82" t="str">
        <f t="shared" si="14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1"/>
        <v/>
      </c>
      <c r="N193" s="82" t="str">
        <f t="shared" si="12"/>
        <v/>
      </c>
      <c r="O193" s="82">
        <f t="shared" si="10"/>
        <v>0</v>
      </c>
      <c r="P193" s="82" t="str">
        <f t="shared" si="13"/>
        <v/>
      </c>
      <c r="Q193" s="82" t="str">
        <f t="shared" si="14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1"/>
        <v/>
      </c>
      <c r="N194" s="82" t="str">
        <f t="shared" si="12"/>
        <v/>
      </c>
      <c r="O194" s="82">
        <f t="shared" si="10"/>
        <v>0</v>
      </c>
      <c r="P194" s="82" t="str">
        <f t="shared" si="13"/>
        <v/>
      </c>
      <c r="Q194" s="82" t="str">
        <f t="shared" si="14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1"/>
        <v/>
      </c>
      <c r="N195" s="82" t="str">
        <f t="shared" si="12"/>
        <v/>
      </c>
      <c r="O195" s="82">
        <f t="shared" si="10"/>
        <v>0</v>
      </c>
      <c r="P195" s="82" t="str">
        <f t="shared" si="13"/>
        <v/>
      </c>
      <c r="Q195" s="82" t="str">
        <f t="shared" si="14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1"/>
        <v/>
      </c>
      <c r="N196" s="82" t="str">
        <f t="shared" si="12"/>
        <v/>
      </c>
      <c r="O196" s="82">
        <f t="shared" si="10"/>
        <v>0</v>
      </c>
      <c r="P196" s="82" t="str">
        <f t="shared" si="13"/>
        <v/>
      </c>
      <c r="Q196" s="82" t="str">
        <f t="shared" si="14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1"/>
        <v/>
      </c>
      <c r="N197" s="82" t="str">
        <f t="shared" si="12"/>
        <v/>
      </c>
      <c r="O197" s="82">
        <f t="shared" si="10"/>
        <v>0</v>
      </c>
      <c r="P197" s="82" t="str">
        <f t="shared" si="13"/>
        <v/>
      </c>
      <c r="Q197" s="82" t="str">
        <f t="shared" si="14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1"/>
        <v/>
      </c>
      <c r="N198" s="82" t="str">
        <f t="shared" si="12"/>
        <v/>
      </c>
      <c r="O198" s="82">
        <f t="shared" si="10"/>
        <v>0</v>
      </c>
      <c r="P198" s="82" t="str">
        <f t="shared" si="13"/>
        <v/>
      </c>
      <c r="Q198" s="82" t="str">
        <f t="shared" si="14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1"/>
        <v/>
      </c>
      <c r="N199" s="82" t="str">
        <f t="shared" si="12"/>
        <v/>
      </c>
      <c r="O199" s="82">
        <f t="shared" si="10"/>
        <v>0</v>
      </c>
      <c r="P199" s="82" t="str">
        <f t="shared" si="13"/>
        <v/>
      </c>
      <c r="Q199" s="82" t="str">
        <f t="shared" si="14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1"/>
        <v/>
      </c>
      <c r="N200" s="82" t="str">
        <f t="shared" si="12"/>
        <v/>
      </c>
      <c r="O200" s="82">
        <f t="shared" si="10"/>
        <v>0</v>
      </c>
      <c r="P200" s="82" t="str">
        <f t="shared" si="13"/>
        <v/>
      </c>
      <c r="Q200" s="82" t="str">
        <f t="shared" si="14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1"/>
        <v/>
      </c>
      <c r="N201" s="82" t="str">
        <f t="shared" si="12"/>
        <v/>
      </c>
      <c r="O201" s="82">
        <f t="shared" si="10"/>
        <v>0</v>
      </c>
      <c r="P201" s="82" t="str">
        <f t="shared" si="13"/>
        <v/>
      </c>
      <c r="Q201" s="82" t="str">
        <f t="shared" si="14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1"/>
        <v/>
      </c>
      <c r="N202" s="82" t="str">
        <f t="shared" si="12"/>
        <v/>
      </c>
      <c r="O202" s="82">
        <f t="shared" si="10"/>
        <v>0</v>
      </c>
      <c r="P202" s="82" t="str">
        <f t="shared" si="13"/>
        <v/>
      </c>
      <c r="Q202" s="82" t="str">
        <f t="shared" si="14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1"/>
        <v/>
      </c>
      <c r="N203" s="82" t="str">
        <f t="shared" si="12"/>
        <v/>
      </c>
      <c r="O203" s="82">
        <f t="shared" si="10"/>
        <v>0</v>
      </c>
      <c r="P203" s="82" t="str">
        <f t="shared" si="13"/>
        <v/>
      </c>
      <c r="Q203" s="82" t="str">
        <f t="shared" si="14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1"/>
        <v/>
      </c>
      <c r="N204" s="82" t="str">
        <f t="shared" si="12"/>
        <v/>
      </c>
      <c r="O204" s="82">
        <f t="shared" si="10"/>
        <v>0</v>
      </c>
      <c r="P204" s="82" t="str">
        <f t="shared" si="13"/>
        <v/>
      </c>
      <c r="Q204" s="82" t="str">
        <f t="shared" si="14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1"/>
        <v/>
      </c>
      <c r="N205" s="82" t="str">
        <f t="shared" si="12"/>
        <v/>
      </c>
      <c r="O205" s="82">
        <f t="shared" si="10"/>
        <v>0</v>
      </c>
      <c r="P205" s="82" t="str">
        <f t="shared" si="13"/>
        <v/>
      </c>
      <c r="Q205" s="82" t="str">
        <f t="shared" si="14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1"/>
        <v/>
      </c>
      <c r="N206" s="82" t="str">
        <f t="shared" si="12"/>
        <v/>
      </c>
      <c r="O206" s="82">
        <f t="shared" si="10"/>
        <v>0</v>
      </c>
      <c r="P206" s="82" t="str">
        <f t="shared" si="13"/>
        <v/>
      </c>
      <c r="Q206" s="82" t="str">
        <f t="shared" si="14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1"/>
        <v/>
      </c>
      <c r="N207" s="82" t="str">
        <f t="shared" si="12"/>
        <v/>
      </c>
      <c r="O207" s="82">
        <f t="shared" ref="O207:O270" si="15">IF($G207=0%,F207,"")</f>
        <v>0</v>
      </c>
      <c r="P207" s="82" t="str">
        <f t="shared" si="13"/>
        <v/>
      </c>
      <c r="Q207" s="82" t="str">
        <f t="shared" si="14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6">IF(F208&amp;H208&amp;I208&amp;J208&amp;K208="","",F208+H208+I208-J208-K208)</f>
        <v/>
      </c>
      <c r="N208" s="82" t="str">
        <f t="shared" ref="N208:N271" si="17">IF($G208="E",F208,"")</f>
        <v/>
      </c>
      <c r="O208" s="82">
        <f t="shared" si="15"/>
        <v>0</v>
      </c>
      <c r="P208" s="82" t="str">
        <f t="shared" ref="P208:P271" si="18">IF(OR($G208=8%,$G208=11%),$H208/$G208,"")</f>
        <v/>
      </c>
      <c r="Q208" s="82" t="str">
        <f t="shared" si="14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6"/>
        <v/>
      </c>
      <c r="N209" s="82" t="str">
        <f t="shared" si="17"/>
        <v/>
      </c>
      <c r="O209" s="82">
        <f t="shared" si="15"/>
        <v>0</v>
      </c>
      <c r="P209" s="82" t="str">
        <f t="shared" si="18"/>
        <v/>
      </c>
      <c r="Q209" s="82" t="str">
        <f t="shared" ref="Q209:Q272" si="19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6"/>
        <v/>
      </c>
      <c r="N210" s="82" t="str">
        <f t="shared" si="17"/>
        <v/>
      </c>
      <c r="O210" s="82">
        <f t="shared" si="15"/>
        <v>0</v>
      </c>
      <c r="P210" s="82" t="str">
        <f t="shared" si="18"/>
        <v/>
      </c>
      <c r="Q210" s="82" t="str">
        <f t="shared" si="19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6"/>
        <v/>
      </c>
      <c r="N211" s="82" t="str">
        <f t="shared" si="17"/>
        <v/>
      </c>
      <c r="O211" s="82">
        <f t="shared" si="15"/>
        <v>0</v>
      </c>
      <c r="P211" s="82" t="str">
        <f t="shared" si="18"/>
        <v/>
      </c>
      <c r="Q211" s="82" t="str">
        <f t="shared" si="19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6"/>
        <v/>
      </c>
      <c r="N212" s="82" t="str">
        <f t="shared" si="17"/>
        <v/>
      </c>
      <c r="O212" s="82">
        <f t="shared" si="15"/>
        <v>0</v>
      </c>
      <c r="P212" s="82" t="str">
        <f t="shared" si="18"/>
        <v/>
      </c>
      <c r="Q212" s="82" t="str">
        <f t="shared" si="19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6"/>
        <v/>
      </c>
      <c r="N213" s="82" t="str">
        <f t="shared" si="17"/>
        <v/>
      </c>
      <c r="O213" s="82">
        <f t="shared" si="15"/>
        <v>0</v>
      </c>
      <c r="P213" s="82" t="str">
        <f t="shared" si="18"/>
        <v/>
      </c>
      <c r="Q213" s="82" t="str">
        <f t="shared" si="19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6"/>
        <v/>
      </c>
      <c r="N214" s="82" t="str">
        <f t="shared" si="17"/>
        <v/>
      </c>
      <c r="O214" s="82">
        <f t="shared" si="15"/>
        <v>0</v>
      </c>
      <c r="P214" s="82" t="str">
        <f t="shared" si="18"/>
        <v/>
      </c>
      <c r="Q214" s="82" t="str">
        <f t="shared" si="19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6"/>
        <v/>
      </c>
      <c r="N215" s="82" t="str">
        <f t="shared" si="17"/>
        <v/>
      </c>
      <c r="O215" s="82">
        <f t="shared" si="15"/>
        <v>0</v>
      </c>
      <c r="P215" s="82" t="str">
        <f t="shared" si="18"/>
        <v/>
      </c>
      <c r="Q215" s="82" t="str">
        <f t="shared" si="19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6"/>
        <v/>
      </c>
      <c r="N216" s="82" t="str">
        <f t="shared" si="17"/>
        <v/>
      </c>
      <c r="O216" s="82">
        <f t="shared" si="15"/>
        <v>0</v>
      </c>
      <c r="P216" s="82" t="str">
        <f t="shared" si="18"/>
        <v/>
      </c>
      <c r="Q216" s="82" t="str">
        <f t="shared" si="19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6"/>
        <v/>
      </c>
      <c r="N217" s="82" t="str">
        <f t="shared" si="17"/>
        <v/>
      </c>
      <c r="O217" s="82">
        <f t="shared" si="15"/>
        <v>0</v>
      </c>
      <c r="P217" s="82" t="str">
        <f t="shared" si="18"/>
        <v/>
      </c>
      <c r="Q217" s="82" t="str">
        <f t="shared" si="19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6"/>
        <v/>
      </c>
      <c r="N218" s="82" t="str">
        <f t="shared" si="17"/>
        <v/>
      </c>
      <c r="O218" s="82">
        <f t="shared" si="15"/>
        <v>0</v>
      </c>
      <c r="P218" s="82" t="str">
        <f t="shared" si="18"/>
        <v/>
      </c>
      <c r="Q218" s="82" t="str">
        <f t="shared" si="19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6"/>
        <v/>
      </c>
      <c r="N219" s="82" t="str">
        <f t="shared" si="17"/>
        <v/>
      </c>
      <c r="O219" s="82">
        <f t="shared" si="15"/>
        <v>0</v>
      </c>
      <c r="P219" s="82" t="str">
        <f t="shared" si="18"/>
        <v/>
      </c>
      <c r="Q219" s="82" t="str">
        <f t="shared" si="19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6"/>
        <v/>
      </c>
      <c r="N220" s="82" t="str">
        <f t="shared" si="17"/>
        <v/>
      </c>
      <c r="O220" s="82">
        <f t="shared" si="15"/>
        <v>0</v>
      </c>
      <c r="P220" s="82" t="str">
        <f t="shared" si="18"/>
        <v/>
      </c>
      <c r="Q220" s="82" t="str">
        <f t="shared" si="19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6"/>
        <v/>
      </c>
      <c r="N221" s="82" t="str">
        <f t="shared" si="17"/>
        <v/>
      </c>
      <c r="O221" s="82">
        <f t="shared" si="15"/>
        <v>0</v>
      </c>
      <c r="P221" s="82" t="str">
        <f t="shared" si="18"/>
        <v/>
      </c>
      <c r="Q221" s="82" t="str">
        <f t="shared" si="19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6"/>
        <v/>
      </c>
      <c r="N222" s="82" t="str">
        <f t="shared" si="17"/>
        <v/>
      </c>
      <c r="O222" s="82">
        <f t="shared" si="15"/>
        <v>0</v>
      </c>
      <c r="P222" s="82" t="str">
        <f t="shared" si="18"/>
        <v/>
      </c>
      <c r="Q222" s="82" t="str">
        <f t="shared" si="19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6"/>
        <v/>
      </c>
      <c r="N223" s="82" t="str">
        <f t="shared" si="17"/>
        <v/>
      </c>
      <c r="O223" s="82">
        <f t="shared" si="15"/>
        <v>0</v>
      </c>
      <c r="P223" s="82" t="str">
        <f t="shared" si="18"/>
        <v/>
      </c>
      <c r="Q223" s="82" t="str">
        <f t="shared" si="19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6"/>
        <v/>
      </c>
      <c r="N224" s="82" t="str">
        <f t="shared" si="17"/>
        <v/>
      </c>
      <c r="O224" s="82">
        <f t="shared" si="15"/>
        <v>0</v>
      </c>
      <c r="P224" s="82" t="str">
        <f t="shared" si="18"/>
        <v/>
      </c>
      <c r="Q224" s="82" t="str">
        <f t="shared" si="19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6"/>
        <v/>
      </c>
      <c r="N225" s="82" t="str">
        <f t="shared" si="17"/>
        <v/>
      </c>
      <c r="O225" s="82">
        <f t="shared" si="15"/>
        <v>0</v>
      </c>
      <c r="P225" s="82" t="str">
        <f t="shared" si="18"/>
        <v/>
      </c>
      <c r="Q225" s="82" t="str">
        <f t="shared" si="19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6"/>
        <v/>
      </c>
      <c r="N226" s="82" t="str">
        <f t="shared" si="17"/>
        <v/>
      </c>
      <c r="O226" s="82">
        <f t="shared" si="15"/>
        <v>0</v>
      </c>
      <c r="P226" s="82" t="str">
        <f t="shared" si="18"/>
        <v/>
      </c>
      <c r="Q226" s="82" t="str">
        <f t="shared" si="19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6"/>
        <v/>
      </c>
      <c r="N227" s="82" t="str">
        <f t="shared" si="17"/>
        <v/>
      </c>
      <c r="O227" s="82">
        <f t="shared" si="15"/>
        <v>0</v>
      </c>
      <c r="P227" s="82" t="str">
        <f t="shared" si="18"/>
        <v/>
      </c>
      <c r="Q227" s="82" t="str">
        <f t="shared" si="19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6"/>
        <v/>
      </c>
      <c r="N228" s="82" t="str">
        <f t="shared" si="17"/>
        <v/>
      </c>
      <c r="O228" s="82">
        <f t="shared" si="15"/>
        <v>0</v>
      </c>
      <c r="P228" s="82" t="str">
        <f t="shared" si="18"/>
        <v/>
      </c>
      <c r="Q228" s="82" t="str">
        <f t="shared" si="19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6"/>
        <v/>
      </c>
      <c r="N229" s="82" t="str">
        <f t="shared" si="17"/>
        <v/>
      </c>
      <c r="O229" s="82">
        <f t="shared" si="15"/>
        <v>0</v>
      </c>
      <c r="P229" s="82" t="str">
        <f t="shared" si="18"/>
        <v/>
      </c>
      <c r="Q229" s="82" t="str">
        <f t="shared" si="19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6"/>
        <v/>
      </c>
      <c r="N230" s="82" t="str">
        <f t="shared" si="17"/>
        <v/>
      </c>
      <c r="O230" s="82">
        <f t="shared" si="15"/>
        <v>0</v>
      </c>
      <c r="P230" s="82" t="str">
        <f t="shared" si="18"/>
        <v/>
      </c>
      <c r="Q230" s="82" t="str">
        <f t="shared" si="19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6"/>
        <v/>
      </c>
      <c r="N231" s="82" t="str">
        <f t="shared" si="17"/>
        <v/>
      </c>
      <c r="O231" s="82">
        <f t="shared" si="15"/>
        <v>0</v>
      </c>
      <c r="P231" s="82" t="str">
        <f t="shared" si="18"/>
        <v/>
      </c>
      <c r="Q231" s="82" t="str">
        <f t="shared" si="19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6"/>
        <v/>
      </c>
      <c r="N232" s="82" t="str">
        <f t="shared" si="17"/>
        <v/>
      </c>
      <c r="O232" s="82">
        <f t="shared" si="15"/>
        <v>0</v>
      </c>
      <c r="P232" s="82" t="str">
        <f t="shared" si="18"/>
        <v/>
      </c>
      <c r="Q232" s="82" t="str">
        <f t="shared" si="19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6"/>
        <v/>
      </c>
      <c r="N233" s="82" t="str">
        <f t="shared" si="17"/>
        <v/>
      </c>
      <c r="O233" s="82">
        <f t="shared" si="15"/>
        <v>0</v>
      </c>
      <c r="P233" s="82" t="str">
        <f t="shared" si="18"/>
        <v/>
      </c>
      <c r="Q233" s="82" t="str">
        <f t="shared" si="19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6"/>
        <v/>
      </c>
      <c r="N234" s="82" t="str">
        <f t="shared" si="17"/>
        <v/>
      </c>
      <c r="O234" s="82">
        <f t="shared" si="15"/>
        <v>0</v>
      </c>
      <c r="P234" s="82" t="str">
        <f t="shared" si="18"/>
        <v/>
      </c>
      <c r="Q234" s="82" t="str">
        <f t="shared" si="19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6"/>
        <v/>
      </c>
      <c r="N235" s="82" t="str">
        <f t="shared" si="17"/>
        <v/>
      </c>
      <c r="O235" s="82">
        <f t="shared" si="15"/>
        <v>0</v>
      </c>
      <c r="P235" s="82" t="str">
        <f t="shared" si="18"/>
        <v/>
      </c>
      <c r="Q235" s="82" t="str">
        <f t="shared" si="19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6"/>
        <v/>
      </c>
      <c r="N236" s="82" t="str">
        <f t="shared" si="17"/>
        <v/>
      </c>
      <c r="O236" s="82">
        <f t="shared" si="15"/>
        <v>0</v>
      </c>
      <c r="P236" s="82" t="str">
        <f t="shared" si="18"/>
        <v/>
      </c>
      <c r="Q236" s="82" t="str">
        <f t="shared" si="19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6"/>
        <v/>
      </c>
      <c r="N237" s="82" t="str">
        <f t="shared" si="17"/>
        <v/>
      </c>
      <c r="O237" s="82">
        <f t="shared" si="15"/>
        <v>0</v>
      </c>
      <c r="P237" s="82" t="str">
        <f t="shared" si="18"/>
        <v/>
      </c>
      <c r="Q237" s="82" t="str">
        <f t="shared" si="19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6"/>
        <v/>
      </c>
      <c r="N238" s="82" t="str">
        <f t="shared" si="17"/>
        <v/>
      </c>
      <c r="O238" s="82">
        <f t="shared" si="15"/>
        <v>0</v>
      </c>
      <c r="P238" s="82" t="str">
        <f t="shared" si="18"/>
        <v/>
      </c>
      <c r="Q238" s="82" t="str">
        <f t="shared" si="19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6"/>
        <v/>
      </c>
      <c r="N239" s="82" t="str">
        <f t="shared" si="17"/>
        <v/>
      </c>
      <c r="O239" s="82">
        <f t="shared" si="15"/>
        <v>0</v>
      </c>
      <c r="P239" s="82" t="str">
        <f t="shared" si="18"/>
        <v/>
      </c>
      <c r="Q239" s="82" t="str">
        <f t="shared" si="19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6"/>
        <v/>
      </c>
      <c r="N240" s="82" t="str">
        <f t="shared" si="17"/>
        <v/>
      </c>
      <c r="O240" s="82">
        <f t="shared" si="15"/>
        <v>0</v>
      </c>
      <c r="P240" s="82" t="str">
        <f t="shared" si="18"/>
        <v/>
      </c>
      <c r="Q240" s="82" t="str">
        <f t="shared" si="19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6"/>
        <v/>
      </c>
      <c r="N241" s="82" t="str">
        <f t="shared" si="17"/>
        <v/>
      </c>
      <c r="O241" s="82">
        <f t="shared" si="15"/>
        <v>0</v>
      </c>
      <c r="P241" s="82" t="str">
        <f t="shared" si="18"/>
        <v/>
      </c>
      <c r="Q241" s="82" t="str">
        <f t="shared" si="19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6"/>
        <v/>
      </c>
      <c r="N242" s="82" t="str">
        <f t="shared" si="17"/>
        <v/>
      </c>
      <c r="O242" s="82">
        <f t="shared" si="15"/>
        <v>0</v>
      </c>
      <c r="P242" s="82" t="str">
        <f t="shared" si="18"/>
        <v/>
      </c>
      <c r="Q242" s="82" t="str">
        <f t="shared" si="19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6"/>
        <v/>
      </c>
      <c r="N243" s="82" t="str">
        <f t="shared" si="17"/>
        <v/>
      </c>
      <c r="O243" s="82">
        <f t="shared" si="15"/>
        <v>0</v>
      </c>
      <c r="P243" s="82" t="str">
        <f t="shared" si="18"/>
        <v/>
      </c>
      <c r="Q243" s="82" t="str">
        <f t="shared" si="19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6"/>
        <v/>
      </c>
      <c r="N244" s="82" t="str">
        <f t="shared" si="17"/>
        <v/>
      </c>
      <c r="O244" s="82">
        <f t="shared" si="15"/>
        <v>0</v>
      </c>
      <c r="P244" s="82" t="str">
        <f t="shared" si="18"/>
        <v/>
      </c>
      <c r="Q244" s="82" t="str">
        <f t="shared" si="19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6"/>
        <v/>
      </c>
      <c r="N245" s="82" t="str">
        <f t="shared" si="17"/>
        <v/>
      </c>
      <c r="O245" s="82">
        <f t="shared" si="15"/>
        <v>0</v>
      </c>
      <c r="P245" s="82" t="str">
        <f t="shared" si="18"/>
        <v/>
      </c>
      <c r="Q245" s="82" t="str">
        <f t="shared" si="19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6"/>
        <v/>
      </c>
      <c r="N246" s="82" t="str">
        <f t="shared" si="17"/>
        <v/>
      </c>
      <c r="O246" s="82">
        <f t="shared" si="15"/>
        <v>0</v>
      </c>
      <c r="P246" s="82" t="str">
        <f t="shared" si="18"/>
        <v/>
      </c>
      <c r="Q246" s="82" t="str">
        <f t="shared" si="19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6"/>
        <v/>
      </c>
      <c r="N247" s="82" t="str">
        <f t="shared" si="17"/>
        <v/>
      </c>
      <c r="O247" s="82">
        <f t="shared" si="15"/>
        <v>0</v>
      </c>
      <c r="P247" s="82" t="str">
        <f t="shared" si="18"/>
        <v/>
      </c>
      <c r="Q247" s="82" t="str">
        <f t="shared" si="19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6"/>
        <v/>
      </c>
      <c r="N248" s="82" t="str">
        <f t="shared" si="17"/>
        <v/>
      </c>
      <c r="O248" s="82">
        <f t="shared" si="15"/>
        <v>0</v>
      </c>
      <c r="P248" s="82" t="str">
        <f t="shared" si="18"/>
        <v/>
      </c>
      <c r="Q248" s="82" t="str">
        <f t="shared" si="19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6"/>
        <v/>
      </c>
      <c r="N249" s="82" t="str">
        <f t="shared" si="17"/>
        <v/>
      </c>
      <c r="O249" s="82">
        <f t="shared" si="15"/>
        <v>0</v>
      </c>
      <c r="P249" s="82" t="str">
        <f t="shared" si="18"/>
        <v/>
      </c>
      <c r="Q249" s="82" t="str">
        <f t="shared" si="19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6"/>
        <v/>
      </c>
      <c r="N250" s="82" t="str">
        <f t="shared" si="17"/>
        <v/>
      </c>
      <c r="O250" s="82">
        <f t="shared" si="15"/>
        <v>0</v>
      </c>
      <c r="P250" s="82" t="str">
        <f t="shared" si="18"/>
        <v/>
      </c>
      <c r="Q250" s="82" t="str">
        <f t="shared" si="19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6"/>
        <v/>
      </c>
      <c r="N251" s="82" t="str">
        <f t="shared" si="17"/>
        <v/>
      </c>
      <c r="O251" s="82">
        <f t="shared" si="15"/>
        <v>0</v>
      </c>
      <c r="P251" s="82" t="str">
        <f t="shared" si="18"/>
        <v/>
      </c>
      <c r="Q251" s="82" t="str">
        <f t="shared" si="19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6"/>
        <v/>
      </c>
      <c r="N252" s="82" t="str">
        <f t="shared" si="17"/>
        <v/>
      </c>
      <c r="O252" s="82">
        <f t="shared" si="15"/>
        <v>0</v>
      </c>
      <c r="P252" s="82" t="str">
        <f t="shared" si="18"/>
        <v/>
      </c>
      <c r="Q252" s="82" t="str">
        <f t="shared" si="19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6"/>
        <v/>
      </c>
      <c r="N253" s="82" t="str">
        <f t="shared" si="17"/>
        <v/>
      </c>
      <c r="O253" s="82">
        <f t="shared" si="15"/>
        <v>0</v>
      </c>
      <c r="P253" s="82" t="str">
        <f t="shared" si="18"/>
        <v/>
      </c>
      <c r="Q253" s="82" t="str">
        <f t="shared" si="19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6"/>
        <v/>
      </c>
      <c r="N254" s="82" t="str">
        <f t="shared" si="17"/>
        <v/>
      </c>
      <c r="O254" s="82">
        <f t="shared" si="15"/>
        <v>0</v>
      </c>
      <c r="P254" s="82" t="str">
        <f t="shared" si="18"/>
        <v/>
      </c>
      <c r="Q254" s="82" t="str">
        <f t="shared" si="19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6"/>
        <v/>
      </c>
      <c r="N255" s="82" t="str">
        <f t="shared" si="17"/>
        <v/>
      </c>
      <c r="O255" s="82">
        <f t="shared" si="15"/>
        <v>0</v>
      </c>
      <c r="P255" s="82" t="str">
        <f t="shared" si="18"/>
        <v/>
      </c>
      <c r="Q255" s="82" t="str">
        <f t="shared" si="19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6"/>
        <v/>
      </c>
      <c r="N256" s="82" t="str">
        <f t="shared" si="17"/>
        <v/>
      </c>
      <c r="O256" s="82">
        <f t="shared" si="15"/>
        <v>0</v>
      </c>
      <c r="P256" s="82" t="str">
        <f t="shared" si="18"/>
        <v/>
      </c>
      <c r="Q256" s="82" t="str">
        <f t="shared" si="19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6"/>
        <v/>
      </c>
      <c r="N257" s="82" t="str">
        <f t="shared" si="17"/>
        <v/>
      </c>
      <c r="O257" s="82">
        <f t="shared" si="15"/>
        <v>0</v>
      </c>
      <c r="P257" s="82" t="str">
        <f t="shared" si="18"/>
        <v/>
      </c>
      <c r="Q257" s="82" t="str">
        <f t="shared" si="19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6"/>
        <v/>
      </c>
      <c r="N258" s="82" t="str">
        <f t="shared" si="17"/>
        <v/>
      </c>
      <c r="O258" s="82">
        <f t="shared" si="15"/>
        <v>0</v>
      </c>
      <c r="P258" s="82" t="str">
        <f t="shared" si="18"/>
        <v/>
      </c>
      <c r="Q258" s="82" t="str">
        <f t="shared" si="19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6"/>
        <v/>
      </c>
      <c r="N259" s="82" t="str">
        <f t="shared" si="17"/>
        <v/>
      </c>
      <c r="O259" s="82">
        <f t="shared" si="15"/>
        <v>0</v>
      </c>
      <c r="P259" s="82" t="str">
        <f t="shared" si="18"/>
        <v/>
      </c>
      <c r="Q259" s="82" t="str">
        <f t="shared" si="19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6"/>
        <v/>
      </c>
      <c r="N260" s="82" t="str">
        <f t="shared" si="17"/>
        <v/>
      </c>
      <c r="O260" s="82">
        <f t="shared" si="15"/>
        <v>0</v>
      </c>
      <c r="P260" s="82" t="str">
        <f t="shared" si="18"/>
        <v/>
      </c>
      <c r="Q260" s="82" t="str">
        <f t="shared" si="19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6"/>
        <v/>
      </c>
      <c r="N261" s="82" t="str">
        <f t="shared" si="17"/>
        <v/>
      </c>
      <c r="O261" s="82">
        <f t="shared" si="15"/>
        <v>0</v>
      </c>
      <c r="P261" s="82" t="str">
        <f t="shared" si="18"/>
        <v/>
      </c>
      <c r="Q261" s="82" t="str">
        <f t="shared" si="19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6"/>
        <v/>
      </c>
      <c r="N262" s="82" t="str">
        <f t="shared" si="17"/>
        <v/>
      </c>
      <c r="O262" s="82">
        <f t="shared" si="15"/>
        <v>0</v>
      </c>
      <c r="P262" s="82" t="str">
        <f t="shared" si="18"/>
        <v/>
      </c>
      <c r="Q262" s="82" t="str">
        <f t="shared" si="19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6"/>
        <v/>
      </c>
      <c r="N263" s="82" t="str">
        <f t="shared" si="17"/>
        <v/>
      </c>
      <c r="O263" s="82">
        <f t="shared" si="15"/>
        <v>0</v>
      </c>
      <c r="P263" s="82" t="str">
        <f t="shared" si="18"/>
        <v/>
      </c>
      <c r="Q263" s="82" t="str">
        <f t="shared" si="19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6"/>
        <v/>
      </c>
      <c r="N264" s="82" t="str">
        <f t="shared" si="17"/>
        <v/>
      </c>
      <c r="O264" s="82">
        <f t="shared" si="15"/>
        <v>0</v>
      </c>
      <c r="P264" s="82" t="str">
        <f t="shared" si="18"/>
        <v/>
      </c>
      <c r="Q264" s="82" t="str">
        <f t="shared" si="19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6"/>
        <v/>
      </c>
      <c r="N265" s="82" t="str">
        <f t="shared" si="17"/>
        <v/>
      </c>
      <c r="O265" s="82">
        <f t="shared" si="15"/>
        <v>0</v>
      </c>
      <c r="P265" s="82" t="str">
        <f t="shared" si="18"/>
        <v/>
      </c>
      <c r="Q265" s="82" t="str">
        <f t="shared" si="19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6"/>
        <v/>
      </c>
      <c r="N266" s="82" t="str">
        <f t="shared" si="17"/>
        <v/>
      </c>
      <c r="O266" s="82">
        <f t="shared" si="15"/>
        <v>0</v>
      </c>
      <c r="P266" s="82" t="str">
        <f t="shared" si="18"/>
        <v/>
      </c>
      <c r="Q266" s="82" t="str">
        <f t="shared" si="19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6"/>
        <v/>
      </c>
      <c r="N267" s="82" t="str">
        <f t="shared" si="17"/>
        <v/>
      </c>
      <c r="O267" s="82">
        <f t="shared" si="15"/>
        <v>0</v>
      </c>
      <c r="P267" s="82" t="str">
        <f t="shared" si="18"/>
        <v/>
      </c>
      <c r="Q267" s="82" t="str">
        <f t="shared" si="19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6"/>
        <v/>
      </c>
      <c r="N268" s="82" t="str">
        <f t="shared" si="17"/>
        <v/>
      </c>
      <c r="O268" s="82">
        <f t="shared" si="15"/>
        <v>0</v>
      </c>
      <c r="P268" s="82" t="str">
        <f t="shared" si="18"/>
        <v/>
      </c>
      <c r="Q268" s="82" t="str">
        <f t="shared" si="19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6"/>
        <v/>
      </c>
      <c r="N269" s="82" t="str">
        <f t="shared" si="17"/>
        <v/>
      </c>
      <c r="O269" s="82">
        <f t="shared" si="15"/>
        <v>0</v>
      </c>
      <c r="P269" s="82" t="str">
        <f t="shared" si="18"/>
        <v/>
      </c>
      <c r="Q269" s="82" t="str">
        <f t="shared" si="19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6"/>
        <v/>
      </c>
      <c r="N270" s="82" t="str">
        <f t="shared" si="17"/>
        <v/>
      </c>
      <c r="O270" s="82">
        <f t="shared" si="15"/>
        <v>0</v>
      </c>
      <c r="P270" s="82" t="str">
        <f t="shared" si="18"/>
        <v/>
      </c>
      <c r="Q270" s="82" t="str">
        <f t="shared" si="19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6"/>
        <v/>
      </c>
      <c r="N271" s="82" t="str">
        <f t="shared" si="17"/>
        <v/>
      </c>
      <c r="O271" s="82">
        <f t="shared" ref="O271:O334" si="20">IF($G271=0%,F271,"")</f>
        <v>0</v>
      </c>
      <c r="P271" s="82" t="str">
        <f t="shared" si="18"/>
        <v/>
      </c>
      <c r="Q271" s="82" t="str">
        <f t="shared" si="19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1">IF(F272&amp;H272&amp;I272&amp;J272&amp;K272="","",F272+H272+I272-J272-K272)</f>
        <v/>
      </c>
      <c r="N272" s="82" t="str">
        <f t="shared" ref="N272:N335" si="22">IF($G272="E",F272,"")</f>
        <v/>
      </c>
      <c r="O272" s="82">
        <f t="shared" si="20"/>
        <v>0</v>
      </c>
      <c r="P272" s="82" t="str">
        <f t="shared" ref="P272:P335" si="23">IF(OR($G272=8%,$G272=11%),$H272/$G272,"")</f>
        <v/>
      </c>
      <c r="Q272" s="82" t="str">
        <f t="shared" si="19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1"/>
        <v/>
      </c>
      <c r="N273" s="82" t="str">
        <f t="shared" si="22"/>
        <v/>
      </c>
      <c r="O273" s="82">
        <f t="shared" si="20"/>
        <v>0</v>
      </c>
      <c r="P273" s="82" t="str">
        <f t="shared" si="23"/>
        <v/>
      </c>
      <c r="Q273" s="82" t="str">
        <f t="shared" ref="Q273:Q336" si="24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1"/>
        <v/>
      </c>
      <c r="N274" s="82" t="str">
        <f t="shared" si="22"/>
        <v/>
      </c>
      <c r="O274" s="82">
        <f t="shared" si="20"/>
        <v>0</v>
      </c>
      <c r="P274" s="82" t="str">
        <f t="shared" si="23"/>
        <v/>
      </c>
      <c r="Q274" s="82" t="str">
        <f t="shared" si="24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1"/>
        <v/>
      </c>
      <c r="N275" s="82" t="str">
        <f t="shared" si="22"/>
        <v/>
      </c>
      <c r="O275" s="82">
        <f t="shared" si="20"/>
        <v>0</v>
      </c>
      <c r="P275" s="82" t="str">
        <f t="shared" si="23"/>
        <v/>
      </c>
      <c r="Q275" s="82" t="str">
        <f t="shared" si="24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1"/>
        <v/>
      </c>
      <c r="N276" s="82" t="str">
        <f t="shared" si="22"/>
        <v/>
      </c>
      <c r="O276" s="82">
        <f t="shared" si="20"/>
        <v>0</v>
      </c>
      <c r="P276" s="82" t="str">
        <f t="shared" si="23"/>
        <v/>
      </c>
      <c r="Q276" s="82" t="str">
        <f t="shared" si="24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1"/>
        <v/>
      </c>
      <c r="N277" s="82" t="str">
        <f t="shared" si="22"/>
        <v/>
      </c>
      <c r="O277" s="82">
        <f t="shared" si="20"/>
        <v>0</v>
      </c>
      <c r="P277" s="82" t="str">
        <f t="shared" si="23"/>
        <v/>
      </c>
      <c r="Q277" s="82" t="str">
        <f t="shared" si="24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1"/>
        <v/>
      </c>
      <c r="N278" s="82" t="str">
        <f t="shared" si="22"/>
        <v/>
      </c>
      <c r="O278" s="82">
        <f t="shared" si="20"/>
        <v>0</v>
      </c>
      <c r="P278" s="82" t="str">
        <f t="shared" si="23"/>
        <v/>
      </c>
      <c r="Q278" s="82" t="str">
        <f t="shared" si="24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1"/>
        <v/>
      </c>
      <c r="N279" s="82" t="str">
        <f t="shared" si="22"/>
        <v/>
      </c>
      <c r="O279" s="82">
        <f t="shared" si="20"/>
        <v>0</v>
      </c>
      <c r="P279" s="82" t="str">
        <f t="shared" si="23"/>
        <v/>
      </c>
      <c r="Q279" s="82" t="str">
        <f t="shared" si="24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1"/>
        <v/>
      </c>
      <c r="N280" s="82" t="str">
        <f t="shared" si="22"/>
        <v/>
      </c>
      <c r="O280" s="82">
        <f t="shared" si="20"/>
        <v>0</v>
      </c>
      <c r="P280" s="82" t="str">
        <f t="shared" si="23"/>
        <v/>
      </c>
      <c r="Q280" s="82" t="str">
        <f t="shared" si="24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1"/>
        <v/>
      </c>
      <c r="N281" s="82" t="str">
        <f t="shared" si="22"/>
        <v/>
      </c>
      <c r="O281" s="82">
        <f t="shared" si="20"/>
        <v>0</v>
      </c>
      <c r="P281" s="82" t="str">
        <f t="shared" si="23"/>
        <v/>
      </c>
      <c r="Q281" s="82" t="str">
        <f t="shared" si="24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1"/>
        <v/>
      </c>
      <c r="N282" s="82" t="str">
        <f t="shared" si="22"/>
        <v/>
      </c>
      <c r="O282" s="82">
        <f t="shared" si="20"/>
        <v>0</v>
      </c>
      <c r="P282" s="82" t="str">
        <f t="shared" si="23"/>
        <v/>
      </c>
      <c r="Q282" s="82" t="str">
        <f t="shared" si="24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1"/>
        <v/>
      </c>
      <c r="N283" s="82" t="str">
        <f t="shared" si="22"/>
        <v/>
      </c>
      <c r="O283" s="82">
        <f t="shared" si="20"/>
        <v>0</v>
      </c>
      <c r="P283" s="82" t="str">
        <f t="shared" si="23"/>
        <v/>
      </c>
      <c r="Q283" s="82" t="str">
        <f t="shared" si="24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1"/>
        <v/>
      </c>
      <c r="N284" s="82" t="str">
        <f t="shared" si="22"/>
        <v/>
      </c>
      <c r="O284" s="82">
        <f t="shared" si="20"/>
        <v>0</v>
      </c>
      <c r="P284" s="82" t="str">
        <f t="shared" si="23"/>
        <v/>
      </c>
      <c r="Q284" s="82" t="str">
        <f t="shared" si="24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1"/>
        <v/>
      </c>
      <c r="N285" s="82" t="str">
        <f t="shared" si="22"/>
        <v/>
      </c>
      <c r="O285" s="82">
        <f t="shared" si="20"/>
        <v>0</v>
      </c>
      <c r="P285" s="82" t="str">
        <f t="shared" si="23"/>
        <v/>
      </c>
      <c r="Q285" s="82" t="str">
        <f t="shared" si="24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1"/>
        <v/>
      </c>
      <c r="N286" s="82" t="str">
        <f t="shared" si="22"/>
        <v/>
      </c>
      <c r="O286" s="82">
        <f t="shared" si="20"/>
        <v>0</v>
      </c>
      <c r="P286" s="82" t="str">
        <f t="shared" si="23"/>
        <v/>
      </c>
      <c r="Q286" s="82" t="str">
        <f t="shared" si="24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1"/>
        <v/>
      </c>
      <c r="N287" s="82" t="str">
        <f t="shared" si="22"/>
        <v/>
      </c>
      <c r="O287" s="82">
        <f t="shared" si="20"/>
        <v>0</v>
      </c>
      <c r="P287" s="82" t="str">
        <f t="shared" si="23"/>
        <v/>
      </c>
      <c r="Q287" s="82" t="str">
        <f t="shared" si="24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1"/>
        <v/>
      </c>
      <c r="N288" s="82" t="str">
        <f t="shared" si="22"/>
        <v/>
      </c>
      <c r="O288" s="82">
        <f t="shared" si="20"/>
        <v>0</v>
      </c>
      <c r="P288" s="82" t="str">
        <f t="shared" si="23"/>
        <v/>
      </c>
      <c r="Q288" s="82" t="str">
        <f t="shared" si="24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1"/>
        <v/>
      </c>
      <c r="N289" s="82" t="str">
        <f t="shared" si="22"/>
        <v/>
      </c>
      <c r="O289" s="82">
        <f t="shared" si="20"/>
        <v>0</v>
      </c>
      <c r="P289" s="82" t="str">
        <f t="shared" si="23"/>
        <v/>
      </c>
      <c r="Q289" s="82" t="str">
        <f t="shared" si="24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1"/>
        <v/>
      </c>
      <c r="N290" s="82" t="str">
        <f t="shared" si="22"/>
        <v/>
      </c>
      <c r="O290" s="82">
        <f t="shared" si="20"/>
        <v>0</v>
      </c>
      <c r="P290" s="82" t="str">
        <f t="shared" si="23"/>
        <v/>
      </c>
      <c r="Q290" s="82" t="str">
        <f t="shared" si="24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1"/>
        <v/>
      </c>
      <c r="N291" s="82" t="str">
        <f t="shared" si="22"/>
        <v/>
      </c>
      <c r="O291" s="82">
        <f t="shared" si="20"/>
        <v>0</v>
      </c>
      <c r="P291" s="82" t="str">
        <f t="shared" si="23"/>
        <v/>
      </c>
      <c r="Q291" s="82" t="str">
        <f t="shared" si="24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1"/>
        <v/>
      </c>
      <c r="N292" s="82" t="str">
        <f t="shared" si="22"/>
        <v/>
      </c>
      <c r="O292" s="82">
        <f t="shared" si="20"/>
        <v>0</v>
      </c>
      <c r="P292" s="82" t="str">
        <f t="shared" si="23"/>
        <v/>
      </c>
      <c r="Q292" s="82" t="str">
        <f t="shared" si="24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1"/>
        <v/>
      </c>
      <c r="N293" s="82" t="str">
        <f t="shared" si="22"/>
        <v/>
      </c>
      <c r="O293" s="82">
        <f t="shared" si="20"/>
        <v>0</v>
      </c>
      <c r="P293" s="82" t="str">
        <f t="shared" si="23"/>
        <v/>
      </c>
      <c r="Q293" s="82" t="str">
        <f t="shared" si="24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1"/>
        <v/>
      </c>
      <c r="N294" s="82" t="str">
        <f t="shared" si="22"/>
        <v/>
      </c>
      <c r="O294" s="82">
        <f t="shared" si="20"/>
        <v>0</v>
      </c>
      <c r="P294" s="82" t="str">
        <f t="shared" si="23"/>
        <v/>
      </c>
      <c r="Q294" s="82" t="str">
        <f t="shared" si="24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1"/>
        <v/>
      </c>
      <c r="N295" s="82" t="str">
        <f t="shared" si="22"/>
        <v/>
      </c>
      <c r="O295" s="82">
        <f t="shared" si="20"/>
        <v>0</v>
      </c>
      <c r="P295" s="82" t="str">
        <f t="shared" si="23"/>
        <v/>
      </c>
      <c r="Q295" s="82" t="str">
        <f t="shared" si="24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1"/>
        <v/>
      </c>
      <c r="N296" s="82" t="str">
        <f t="shared" si="22"/>
        <v/>
      </c>
      <c r="O296" s="82">
        <f t="shared" si="20"/>
        <v>0</v>
      </c>
      <c r="P296" s="82" t="str">
        <f t="shared" si="23"/>
        <v/>
      </c>
      <c r="Q296" s="82" t="str">
        <f t="shared" si="24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1"/>
        <v/>
      </c>
      <c r="N297" s="82" t="str">
        <f t="shared" si="22"/>
        <v/>
      </c>
      <c r="O297" s="82">
        <f t="shared" si="20"/>
        <v>0</v>
      </c>
      <c r="P297" s="82" t="str">
        <f t="shared" si="23"/>
        <v/>
      </c>
      <c r="Q297" s="82" t="str">
        <f t="shared" si="24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1"/>
        <v/>
      </c>
      <c r="N298" s="82" t="str">
        <f t="shared" si="22"/>
        <v/>
      </c>
      <c r="O298" s="82">
        <f t="shared" si="20"/>
        <v>0</v>
      </c>
      <c r="P298" s="82" t="str">
        <f t="shared" si="23"/>
        <v/>
      </c>
      <c r="Q298" s="82" t="str">
        <f t="shared" si="24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1"/>
        <v/>
      </c>
      <c r="N299" s="82" t="str">
        <f t="shared" si="22"/>
        <v/>
      </c>
      <c r="O299" s="82">
        <f t="shared" si="20"/>
        <v>0</v>
      </c>
      <c r="P299" s="82" t="str">
        <f t="shared" si="23"/>
        <v/>
      </c>
      <c r="Q299" s="82" t="str">
        <f t="shared" si="24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1"/>
        <v/>
      </c>
      <c r="N300" s="82" t="str">
        <f t="shared" si="22"/>
        <v/>
      </c>
      <c r="O300" s="82">
        <f t="shared" si="20"/>
        <v>0</v>
      </c>
      <c r="P300" s="82" t="str">
        <f t="shared" si="23"/>
        <v/>
      </c>
      <c r="Q300" s="82" t="str">
        <f t="shared" si="24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1"/>
        <v/>
      </c>
      <c r="N301" s="82" t="str">
        <f t="shared" si="22"/>
        <v/>
      </c>
      <c r="O301" s="82">
        <f t="shared" si="20"/>
        <v>0</v>
      </c>
      <c r="P301" s="82" t="str">
        <f t="shared" si="23"/>
        <v/>
      </c>
      <c r="Q301" s="82" t="str">
        <f t="shared" si="24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1"/>
        <v/>
      </c>
      <c r="N302" s="82" t="str">
        <f t="shared" si="22"/>
        <v/>
      </c>
      <c r="O302" s="82">
        <f t="shared" si="20"/>
        <v>0</v>
      </c>
      <c r="P302" s="82" t="str">
        <f t="shared" si="23"/>
        <v/>
      </c>
      <c r="Q302" s="82" t="str">
        <f t="shared" si="24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1"/>
        <v/>
      </c>
      <c r="N303" s="82" t="str">
        <f t="shared" si="22"/>
        <v/>
      </c>
      <c r="O303" s="82">
        <f t="shared" si="20"/>
        <v>0</v>
      </c>
      <c r="P303" s="82" t="str">
        <f t="shared" si="23"/>
        <v/>
      </c>
      <c r="Q303" s="82" t="str">
        <f t="shared" si="24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1"/>
        <v/>
      </c>
      <c r="N304" s="82" t="str">
        <f t="shared" si="22"/>
        <v/>
      </c>
      <c r="O304" s="82">
        <f t="shared" si="20"/>
        <v>0</v>
      </c>
      <c r="P304" s="82" t="str">
        <f t="shared" si="23"/>
        <v/>
      </c>
      <c r="Q304" s="82" t="str">
        <f t="shared" si="24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1"/>
        <v/>
      </c>
      <c r="N305" s="82" t="str">
        <f t="shared" si="22"/>
        <v/>
      </c>
      <c r="O305" s="82">
        <f t="shared" si="20"/>
        <v>0</v>
      </c>
      <c r="P305" s="82" t="str">
        <f t="shared" si="23"/>
        <v/>
      </c>
      <c r="Q305" s="82" t="str">
        <f t="shared" si="24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1"/>
        <v/>
      </c>
      <c r="N306" s="82" t="str">
        <f t="shared" si="22"/>
        <v/>
      </c>
      <c r="O306" s="82">
        <f t="shared" si="20"/>
        <v>0</v>
      </c>
      <c r="P306" s="82" t="str">
        <f t="shared" si="23"/>
        <v/>
      </c>
      <c r="Q306" s="82" t="str">
        <f t="shared" si="24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1"/>
        <v/>
      </c>
      <c r="N307" s="82" t="str">
        <f t="shared" si="22"/>
        <v/>
      </c>
      <c r="O307" s="82">
        <f t="shared" si="20"/>
        <v>0</v>
      </c>
      <c r="P307" s="82" t="str">
        <f t="shared" si="23"/>
        <v/>
      </c>
      <c r="Q307" s="82" t="str">
        <f t="shared" si="24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1"/>
        <v/>
      </c>
      <c r="N308" s="82" t="str">
        <f t="shared" si="22"/>
        <v/>
      </c>
      <c r="O308" s="82">
        <f t="shared" si="20"/>
        <v>0</v>
      </c>
      <c r="P308" s="82" t="str">
        <f t="shared" si="23"/>
        <v/>
      </c>
      <c r="Q308" s="82" t="str">
        <f t="shared" si="24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1"/>
        <v/>
      </c>
      <c r="N309" s="82" t="str">
        <f t="shared" si="22"/>
        <v/>
      </c>
      <c r="O309" s="82">
        <f t="shared" si="20"/>
        <v>0</v>
      </c>
      <c r="P309" s="82" t="str">
        <f t="shared" si="23"/>
        <v/>
      </c>
      <c r="Q309" s="82" t="str">
        <f t="shared" si="24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1"/>
        <v/>
      </c>
      <c r="N310" s="82" t="str">
        <f t="shared" si="22"/>
        <v/>
      </c>
      <c r="O310" s="82">
        <f t="shared" si="20"/>
        <v>0</v>
      </c>
      <c r="P310" s="82" t="str">
        <f t="shared" si="23"/>
        <v/>
      </c>
      <c r="Q310" s="82" t="str">
        <f t="shared" si="24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1"/>
        <v/>
      </c>
      <c r="N311" s="82" t="str">
        <f t="shared" si="22"/>
        <v/>
      </c>
      <c r="O311" s="82">
        <f t="shared" si="20"/>
        <v>0</v>
      </c>
      <c r="P311" s="82" t="str">
        <f t="shared" si="23"/>
        <v/>
      </c>
      <c r="Q311" s="82" t="str">
        <f t="shared" si="24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1"/>
        <v/>
      </c>
      <c r="N312" s="82" t="str">
        <f t="shared" si="22"/>
        <v/>
      </c>
      <c r="O312" s="82">
        <f t="shared" si="20"/>
        <v>0</v>
      </c>
      <c r="P312" s="82" t="str">
        <f t="shared" si="23"/>
        <v/>
      </c>
      <c r="Q312" s="82" t="str">
        <f t="shared" si="24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1"/>
        <v/>
      </c>
      <c r="N313" s="82" t="str">
        <f t="shared" si="22"/>
        <v/>
      </c>
      <c r="O313" s="82">
        <f t="shared" si="20"/>
        <v>0</v>
      </c>
      <c r="P313" s="82" t="str">
        <f t="shared" si="23"/>
        <v/>
      </c>
      <c r="Q313" s="82" t="str">
        <f t="shared" si="24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1"/>
        <v/>
      </c>
      <c r="N314" s="82" t="str">
        <f t="shared" si="22"/>
        <v/>
      </c>
      <c r="O314" s="82">
        <f t="shared" si="20"/>
        <v>0</v>
      </c>
      <c r="P314" s="82" t="str">
        <f t="shared" si="23"/>
        <v/>
      </c>
      <c r="Q314" s="82" t="str">
        <f t="shared" si="24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1"/>
        <v/>
      </c>
      <c r="N315" s="82" t="str">
        <f t="shared" si="22"/>
        <v/>
      </c>
      <c r="O315" s="82">
        <f t="shared" si="20"/>
        <v>0</v>
      </c>
      <c r="P315" s="82" t="str">
        <f t="shared" si="23"/>
        <v/>
      </c>
      <c r="Q315" s="82" t="str">
        <f t="shared" si="24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1"/>
        <v/>
      </c>
      <c r="N316" s="82" t="str">
        <f t="shared" si="22"/>
        <v/>
      </c>
      <c r="O316" s="82">
        <f t="shared" si="20"/>
        <v>0</v>
      </c>
      <c r="P316" s="82" t="str">
        <f t="shared" si="23"/>
        <v/>
      </c>
      <c r="Q316" s="82" t="str">
        <f t="shared" si="24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1"/>
        <v/>
      </c>
      <c r="N317" s="82" t="str">
        <f t="shared" si="22"/>
        <v/>
      </c>
      <c r="O317" s="82">
        <f t="shared" si="20"/>
        <v>0</v>
      </c>
      <c r="P317" s="82" t="str">
        <f t="shared" si="23"/>
        <v/>
      </c>
      <c r="Q317" s="82" t="str">
        <f t="shared" si="24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1"/>
        <v/>
      </c>
      <c r="N318" s="82" t="str">
        <f t="shared" si="22"/>
        <v/>
      </c>
      <c r="O318" s="82">
        <f t="shared" si="20"/>
        <v>0</v>
      </c>
      <c r="P318" s="82" t="str">
        <f t="shared" si="23"/>
        <v/>
      </c>
      <c r="Q318" s="82" t="str">
        <f t="shared" si="24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1"/>
        <v/>
      </c>
      <c r="N319" s="82" t="str">
        <f t="shared" si="22"/>
        <v/>
      </c>
      <c r="O319" s="82">
        <f t="shared" si="20"/>
        <v>0</v>
      </c>
      <c r="P319" s="82" t="str">
        <f t="shared" si="23"/>
        <v/>
      </c>
      <c r="Q319" s="82" t="str">
        <f t="shared" si="24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1"/>
        <v/>
      </c>
      <c r="N320" s="82" t="str">
        <f t="shared" si="22"/>
        <v/>
      </c>
      <c r="O320" s="82">
        <f t="shared" si="20"/>
        <v>0</v>
      </c>
      <c r="P320" s="82" t="str">
        <f t="shared" si="23"/>
        <v/>
      </c>
      <c r="Q320" s="82" t="str">
        <f t="shared" si="24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1"/>
        <v/>
      </c>
      <c r="N321" s="82" t="str">
        <f t="shared" si="22"/>
        <v/>
      </c>
      <c r="O321" s="82">
        <f t="shared" si="20"/>
        <v>0</v>
      </c>
      <c r="P321" s="82" t="str">
        <f t="shared" si="23"/>
        <v/>
      </c>
      <c r="Q321" s="82" t="str">
        <f t="shared" si="24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1"/>
        <v/>
      </c>
      <c r="N322" s="82" t="str">
        <f t="shared" si="22"/>
        <v/>
      </c>
      <c r="O322" s="82">
        <f t="shared" si="20"/>
        <v>0</v>
      </c>
      <c r="P322" s="82" t="str">
        <f t="shared" si="23"/>
        <v/>
      </c>
      <c r="Q322" s="82" t="str">
        <f t="shared" si="24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1"/>
        <v/>
      </c>
      <c r="N323" s="82" t="str">
        <f t="shared" si="22"/>
        <v/>
      </c>
      <c r="O323" s="82">
        <f t="shared" si="20"/>
        <v>0</v>
      </c>
      <c r="P323" s="82" t="str">
        <f t="shared" si="23"/>
        <v/>
      </c>
      <c r="Q323" s="82" t="str">
        <f t="shared" si="24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1"/>
        <v/>
      </c>
      <c r="N324" s="82" t="str">
        <f t="shared" si="22"/>
        <v/>
      </c>
      <c r="O324" s="82">
        <f t="shared" si="20"/>
        <v>0</v>
      </c>
      <c r="P324" s="82" t="str">
        <f t="shared" si="23"/>
        <v/>
      </c>
      <c r="Q324" s="82" t="str">
        <f t="shared" si="24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1"/>
        <v/>
      </c>
      <c r="N325" s="82" t="str">
        <f t="shared" si="22"/>
        <v/>
      </c>
      <c r="O325" s="82">
        <f t="shared" si="20"/>
        <v>0</v>
      </c>
      <c r="P325" s="82" t="str">
        <f t="shared" si="23"/>
        <v/>
      </c>
      <c r="Q325" s="82" t="str">
        <f t="shared" si="24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1"/>
        <v/>
      </c>
      <c r="N326" s="82" t="str">
        <f t="shared" si="22"/>
        <v/>
      </c>
      <c r="O326" s="82">
        <f t="shared" si="20"/>
        <v>0</v>
      </c>
      <c r="P326" s="82" t="str">
        <f t="shared" si="23"/>
        <v/>
      </c>
      <c r="Q326" s="82" t="str">
        <f t="shared" si="24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1"/>
        <v/>
      </c>
      <c r="N327" s="82" t="str">
        <f t="shared" si="22"/>
        <v/>
      </c>
      <c r="O327" s="82">
        <f t="shared" si="20"/>
        <v>0</v>
      </c>
      <c r="P327" s="82" t="str">
        <f t="shared" si="23"/>
        <v/>
      </c>
      <c r="Q327" s="82" t="str">
        <f t="shared" si="24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1"/>
        <v/>
      </c>
      <c r="N328" s="82" t="str">
        <f t="shared" si="22"/>
        <v/>
      </c>
      <c r="O328" s="82">
        <f t="shared" si="20"/>
        <v>0</v>
      </c>
      <c r="P328" s="82" t="str">
        <f t="shared" si="23"/>
        <v/>
      </c>
      <c r="Q328" s="82" t="str">
        <f t="shared" si="24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1"/>
        <v/>
      </c>
      <c r="N329" s="82" t="str">
        <f t="shared" si="22"/>
        <v/>
      </c>
      <c r="O329" s="82">
        <f t="shared" si="20"/>
        <v>0</v>
      </c>
      <c r="P329" s="82" t="str">
        <f t="shared" si="23"/>
        <v/>
      </c>
      <c r="Q329" s="82" t="str">
        <f t="shared" si="24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1"/>
        <v/>
      </c>
      <c r="N330" s="82" t="str">
        <f t="shared" si="22"/>
        <v/>
      </c>
      <c r="O330" s="82">
        <f t="shared" si="20"/>
        <v>0</v>
      </c>
      <c r="P330" s="82" t="str">
        <f t="shared" si="23"/>
        <v/>
      </c>
      <c r="Q330" s="82" t="str">
        <f t="shared" si="24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1"/>
        <v/>
      </c>
      <c r="N331" s="82" t="str">
        <f t="shared" si="22"/>
        <v/>
      </c>
      <c r="O331" s="82">
        <f t="shared" si="20"/>
        <v>0</v>
      </c>
      <c r="P331" s="82" t="str">
        <f t="shared" si="23"/>
        <v/>
      </c>
      <c r="Q331" s="82" t="str">
        <f t="shared" si="24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1"/>
        <v/>
      </c>
      <c r="N332" s="82" t="str">
        <f t="shared" si="22"/>
        <v/>
      </c>
      <c r="O332" s="82">
        <f t="shared" si="20"/>
        <v>0</v>
      </c>
      <c r="P332" s="82" t="str">
        <f t="shared" si="23"/>
        <v/>
      </c>
      <c r="Q332" s="82" t="str">
        <f t="shared" si="24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1"/>
        <v/>
      </c>
      <c r="N333" s="82" t="str">
        <f t="shared" si="22"/>
        <v/>
      </c>
      <c r="O333" s="82">
        <f t="shared" si="20"/>
        <v>0</v>
      </c>
      <c r="P333" s="82" t="str">
        <f t="shared" si="23"/>
        <v/>
      </c>
      <c r="Q333" s="82" t="str">
        <f t="shared" si="24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1"/>
        <v/>
      </c>
      <c r="N334" s="82" t="str">
        <f t="shared" si="22"/>
        <v/>
      </c>
      <c r="O334" s="82">
        <f t="shared" si="20"/>
        <v>0</v>
      </c>
      <c r="P334" s="82" t="str">
        <f t="shared" si="23"/>
        <v/>
      </c>
      <c r="Q334" s="82" t="str">
        <f t="shared" si="24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1"/>
        <v/>
      </c>
      <c r="N335" s="82" t="str">
        <f t="shared" si="22"/>
        <v/>
      </c>
      <c r="O335" s="82">
        <f t="shared" ref="O335:O398" si="25">IF($G335=0%,F335,"")</f>
        <v>0</v>
      </c>
      <c r="P335" s="82" t="str">
        <f t="shared" si="23"/>
        <v/>
      </c>
      <c r="Q335" s="82" t="str">
        <f t="shared" si="24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6">IF(F336&amp;H336&amp;I336&amp;J336&amp;K336="","",F336+H336+I336-J336-K336)</f>
        <v/>
      </c>
      <c r="N336" s="82" t="str">
        <f t="shared" ref="N336:N399" si="27">IF($G336="E",F336,"")</f>
        <v/>
      </c>
      <c r="O336" s="82">
        <f t="shared" si="25"/>
        <v>0</v>
      </c>
      <c r="P336" s="82" t="str">
        <f t="shared" ref="P336:P399" si="28">IF(OR($G336=8%,$G336=11%),$H336/$G336,"")</f>
        <v/>
      </c>
      <c r="Q336" s="82" t="str">
        <f t="shared" si="24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6"/>
        <v/>
      </c>
      <c r="N337" s="82" t="str">
        <f t="shared" si="27"/>
        <v/>
      </c>
      <c r="O337" s="82">
        <f t="shared" si="25"/>
        <v>0</v>
      </c>
      <c r="P337" s="82" t="str">
        <f t="shared" si="28"/>
        <v/>
      </c>
      <c r="Q337" s="82" t="str">
        <f t="shared" ref="Q337:Q400" si="29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6"/>
        <v/>
      </c>
      <c r="N338" s="82" t="str">
        <f t="shared" si="27"/>
        <v/>
      </c>
      <c r="O338" s="82">
        <f t="shared" si="25"/>
        <v>0</v>
      </c>
      <c r="P338" s="82" t="str">
        <f t="shared" si="28"/>
        <v/>
      </c>
      <c r="Q338" s="82" t="str">
        <f t="shared" si="29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6"/>
        <v/>
      </c>
      <c r="N339" s="82" t="str">
        <f t="shared" si="27"/>
        <v/>
      </c>
      <c r="O339" s="82">
        <f t="shared" si="25"/>
        <v>0</v>
      </c>
      <c r="P339" s="82" t="str">
        <f t="shared" si="28"/>
        <v/>
      </c>
      <c r="Q339" s="82" t="str">
        <f t="shared" si="29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6"/>
        <v/>
      </c>
      <c r="N340" s="82" t="str">
        <f t="shared" si="27"/>
        <v/>
      </c>
      <c r="O340" s="82">
        <f t="shared" si="25"/>
        <v>0</v>
      </c>
      <c r="P340" s="82" t="str">
        <f t="shared" si="28"/>
        <v/>
      </c>
      <c r="Q340" s="82" t="str">
        <f t="shared" si="29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6"/>
        <v/>
      </c>
      <c r="N341" s="82" t="str">
        <f t="shared" si="27"/>
        <v/>
      </c>
      <c r="O341" s="82">
        <f t="shared" si="25"/>
        <v>0</v>
      </c>
      <c r="P341" s="82" t="str">
        <f t="shared" si="28"/>
        <v/>
      </c>
      <c r="Q341" s="82" t="str">
        <f t="shared" si="29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6"/>
        <v/>
      </c>
      <c r="N342" s="82" t="str">
        <f t="shared" si="27"/>
        <v/>
      </c>
      <c r="O342" s="82">
        <f t="shared" si="25"/>
        <v>0</v>
      </c>
      <c r="P342" s="82" t="str">
        <f t="shared" si="28"/>
        <v/>
      </c>
      <c r="Q342" s="82" t="str">
        <f t="shared" si="29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6"/>
        <v/>
      </c>
      <c r="N343" s="82" t="str">
        <f t="shared" si="27"/>
        <v/>
      </c>
      <c r="O343" s="82">
        <f t="shared" si="25"/>
        <v>0</v>
      </c>
      <c r="P343" s="82" t="str">
        <f t="shared" si="28"/>
        <v/>
      </c>
      <c r="Q343" s="82" t="str">
        <f t="shared" si="29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6"/>
        <v/>
      </c>
      <c r="N344" s="82" t="str">
        <f t="shared" si="27"/>
        <v/>
      </c>
      <c r="O344" s="82">
        <f t="shared" si="25"/>
        <v>0</v>
      </c>
      <c r="P344" s="82" t="str">
        <f t="shared" si="28"/>
        <v/>
      </c>
      <c r="Q344" s="82" t="str">
        <f t="shared" si="29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6"/>
        <v/>
      </c>
      <c r="N345" s="82" t="str">
        <f t="shared" si="27"/>
        <v/>
      </c>
      <c r="O345" s="82">
        <f t="shared" si="25"/>
        <v>0</v>
      </c>
      <c r="P345" s="82" t="str">
        <f t="shared" si="28"/>
        <v/>
      </c>
      <c r="Q345" s="82" t="str">
        <f t="shared" si="29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6"/>
        <v/>
      </c>
      <c r="N346" s="82" t="str">
        <f t="shared" si="27"/>
        <v/>
      </c>
      <c r="O346" s="82">
        <f t="shared" si="25"/>
        <v>0</v>
      </c>
      <c r="P346" s="82" t="str">
        <f t="shared" si="28"/>
        <v/>
      </c>
      <c r="Q346" s="82" t="str">
        <f t="shared" si="29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6"/>
        <v/>
      </c>
      <c r="N347" s="82" t="str">
        <f t="shared" si="27"/>
        <v/>
      </c>
      <c r="O347" s="82">
        <f t="shared" si="25"/>
        <v>0</v>
      </c>
      <c r="P347" s="82" t="str">
        <f t="shared" si="28"/>
        <v/>
      </c>
      <c r="Q347" s="82" t="str">
        <f t="shared" si="29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6"/>
        <v/>
      </c>
      <c r="N348" s="82" t="str">
        <f t="shared" si="27"/>
        <v/>
      </c>
      <c r="O348" s="82">
        <f t="shared" si="25"/>
        <v>0</v>
      </c>
      <c r="P348" s="82" t="str">
        <f t="shared" si="28"/>
        <v/>
      </c>
      <c r="Q348" s="82" t="str">
        <f t="shared" si="29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6"/>
        <v/>
      </c>
      <c r="N349" s="82" t="str">
        <f t="shared" si="27"/>
        <v/>
      </c>
      <c r="O349" s="82">
        <f t="shared" si="25"/>
        <v>0</v>
      </c>
      <c r="P349" s="82" t="str">
        <f t="shared" si="28"/>
        <v/>
      </c>
      <c r="Q349" s="82" t="str">
        <f t="shared" si="29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6"/>
        <v/>
      </c>
      <c r="N350" s="82" t="str">
        <f t="shared" si="27"/>
        <v/>
      </c>
      <c r="O350" s="82">
        <f t="shared" si="25"/>
        <v>0</v>
      </c>
      <c r="P350" s="82" t="str">
        <f t="shared" si="28"/>
        <v/>
      </c>
      <c r="Q350" s="82" t="str">
        <f t="shared" si="29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6"/>
        <v/>
      </c>
      <c r="N351" s="82" t="str">
        <f t="shared" si="27"/>
        <v/>
      </c>
      <c r="O351" s="82">
        <f t="shared" si="25"/>
        <v>0</v>
      </c>
      <c r="P351" s="82" t="str">
        <f t="shared" si="28"/>
        <v/>
      </c>
      <c r="Q351" s="82" t="str">
        <f t="shared" si="29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6"/>
        <v/>
      </c>
      <c r="N352" s="82" t="str">
        <f t="shared" si="27"/>
        <v/>
      </c>
      <c r="O352" s="82">
        <f t="shared" si="25"/>
        <v>0</v>
      </c>
      <c r="P352" s="82" t="str">
        <f t="shared" si="28"/>
        <v/>
      </c>
      <c r="Q352" s="82" t="str">
        <f t="shared" si="29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6"/>
        <v/>
      </c>
      <c r="N353" s="82" t="str">
        <f t="shared" si="27"/>
        <v/>
      </c>
      <c r="O353" s="82">
        <f t="shared" si="25"/>
        <v>0</v>
      </c>
      <c r="P353" s="82" t="str">
        <f t="shared" si="28"/>
        <v/>
      </c>
      <c r="Q353" s="82" t="str">
        <f t="shared" si="29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6"/>
        <v/>
      </c>
      <c r="N354" s="82" t="str">
        <f t="shared" si="27"/>
        <v/>
      </c>
      <c r="O354" s="82">
        <f t="shared" si="25"/>
        <v>0</v>
      </c>
      <c r="P354" s="82" t="str">
        <f t="shared" si="28"/>
        <v/>
      </c>
      <c r="Q354" s="82" t="str">
        <f t="shared" si="29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6"/>
        <v/>
      </c>
      <c r="N355" s="82" t="str">
        <f t="shared" si="27"/>
        <v/>
      </c>
      <c r="O355" s="82">
        <f t="shared" si="25"/>
        <v>0</v>
      </c>
      <c r="P355" s="82" t="str">
        <f t="shared" si="28"/>
        <v/>
      </c>
      <c r="Q355" s="82" t="str">
        <f t="shared" si="29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6"/>
        <v/>
      </c>
      <c r="N356" s="82" t="str">
        <f t="shared" si="27"/>
        <v/>
      </c>
      <c r="O356" s="82">
        <f t="shared" si="25"/>
        <v>0</v>
      </c>
      <c r="P356" s="82" t="str">
        <f t="shared" si="28"/>
        <v/>
      </c>
      <c r="Q356" s="82" t="str">
        <f t="shared" si="29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6"/>
        <v/>
      </c>
      <c r="N357" s="82" t="str">
        <f t="shared" si="27"/>
        <v/>
      </c>
      <c r="O357" s="82">
        <f t="shared" si="25"/>
        <v>0</v>
      </c>
      <c r="P357" s="82" t="str">
        <f t="shared" si="28"/>
        <v/>
      </c>
      <c r="Q357" s="82" t="str">
        <f t="shared" si="29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6"/>
        <v/>
      </c>
      <c r="N358" s="82" t="str">
        <f t="shared" si="27"/>
        <v/>
      </c>
      <c r="O358" s="82">
        <f t="shared" si="25"/>
        <v>0</v>
      </c>
      <c r="P358" s="82" t="str">
        <f t="shared" si="28"/>
        <v/>
      </c>
      <c r="Q358" s="82" t="str">
        <f t="shared" si="29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6"/>
        <v/>
      </c>
      <c r="N359" s="82" t="str">
        <f t="shared" si="27"/>
        <v/>
      </c>
      <c r="O359" s="82">
        <f t="shared" si="25"/>
        <v>0</v>
      </c>
      <c r="P359" s="82" t="str">
        <f t="shared" si="28"/>
        <v/>
      </c>
      <c r="Q359" s="82" t="str">
        <f t="shared" si="29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6"/>
        <v/>
      </c>
      <c r="N360" s="82" t="str">
        <f t="shared" si="27"/>
        <v/>
      </c>
      <c r="O360" s="82">
        <f t="shared" si="25"/>
        <v>0</v>
      </c>
      <c r="P360" s="82" t="str">
        <f t="shared" si="28"/>
        <v/>
      </c>
      <c r="Q360" s="82" t="str">
        <f t="shared" si="29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6"/>
        <v/>
      </c>
      <c r="N361" s="82" t="str">
        <f t="shared" si="27"/>
        <v/>
      </c>
      <c r="O361" s="82">
        <f t="shared" si="25"/>
        <v>0</v>
      </c>
      <c r="P361" s="82" t="str">
        <f t="shared" si="28"/>
        <v/>
      </c>
      <c r="Q361" s="82" t="str">
        <f t="shared" si="29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6"/>
        <v/>
      </c>
      <c r="N362" s="82" t="str">
        <f t="shared" si="27"/>
        <v/>
      </c>
      <c r="O362" s="82">
        <f t="shared" si="25"/>
        <v>0</v>
      </c>
      <c r="P362" s="82" t="str">
        <f t="shared" si="28"/>
        <v/>
      </c>
      <c r="Q362" s="82" t="str">
        <f t="shared" si="29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6"/>
        <v/>
      </c>
      <c r="N363" s="82" t="str">
        <f t="shared" si="27"/>
        <v/>
      </c>
      <c r="O363" s="82">
        <f t="shared" si="25"/>
        <v>0</v>
      </c>
      <c r="P363" s="82" t="str">
        <f t="shared" si="28"/>
        <v/>
      </c>
      <c r="Q363" s="82" t="str">
        <f t="shared" si="29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6"/>
        <v/>
      </c>
      <c r="N364" s="82" t="str">
        <f t="shared" si="27"/>
        <v/>
      </c>
      <c r="O364" s="82">
        <f t="shared" si="25"/>
        <v>0</v>
      </c>
      <c r="P364" s="82" t="str">
        <f t="shared" si="28"/>
        <v/>
      </c>
      <c r="Q364" s="82" t="str">
        <f t="shared" si="29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6"/>
        <v/>
      </c>
      <c r="N365" s="82" t="str">
        <f t="shared" si="27"/>
        <v/>
      </c>
      <c r="O365" s="82">
        <f t="shared" si="25"/>
        <v>0</v>
      </c>
      <c r="P365" s="82" t="str">
        <f t="shared" si="28"/>
        <v/>
      </c>
      <c r="Q365" s="82" t="str">
        <f t="shared" si="29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6"/>
        <v/>
      </c>
      <c r="N366" s="82" t="str">
        <f t="shared" si="27"/>
        <v/>
      </c>
      <c r="O366" s="82">
        <f t="shared" si="25"/>
        <v>0</v>
      </c>
      <c r="P366" s="82" t="str">
        <f t="shared" si="28"/>
        <v/>
      </c>
      <c r="Q366" s="82" t="str">
        <f t="shared" si="29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6"/>
        <v/>
      </c>
      <c r="N367" s="82" t="str">
        <f t="shared" si="27"/>
        <v/>
      </c>
      <c r="O367" s="82">
        <f t="shared" si="25"/>
        <v>0</v>
      </c>
      <c r="P367" s="82" t="str">
        <f t="shared" si="28"/>
        <v/>
      </c>
      <c r="Q367" s="82" t="str">
        <f t="shared" si="29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6"/>
        <v/>
      </c>
      <c r="N368" s="82" t="str">
        <f t="shared" si="27"/>
        <v/>
      </c>
      <c r="O368" s="82">
        <f t="shared" si="25"/>
        <v>0</v>
      </c>
      <c r="P368" s="82" t="str">
        <f t="shared" si="28"/>
        <v/>
      </c>
      <c r="Q368" s="82" t="str">
        <f t="shared" si="29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6"/>
        <v/>
      </c>
      <c r="N369" s="82" t="str">
        <f t="shared" si="27"/>
        <v/>
      </c>
      <c r="O369" s="82">
        <f t="shared" si="25"/>
        <v>0</v>
      </c>
      <c r="P369" s="82" t="str">
        <f t="shared" si="28"/>
        <v/>
      </c>
      <c r="Q369" s="82" t="str">
        <f t="shared" si="29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6"/>
        <v/>
      </c>
      <c r="N370" s="82" t="str">
        <f t="shared" si="27"/>
        <v/>
      </c>
      <c r="O370" s="82">
        <f t="shared" si="25"/>
        <v>0</v>
      </c>
      <c r="P370" s="82" t="str">
        <f t="shared" si="28"/>
        <v/>
      </c>
      <c r="Q370" s="82" t="str">
        <f t="shared" si="29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6"/>
        <v/>
      </c>
      <c r="N371" s="82" t="str">
        <f t="shared" si="27"/>
        <v/>
      </c>
      <c r="O371" s="82">
        <f t="shared" si="25"/>
        <v>0</v>
      </c>
      <c r="P371" s="82" t="str">
        <f t="shared" si="28"/>
        <v/>
      </c>
      <c r="Q371" s="82" t="str">
        <f t="shared" si="29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6"/>
        <v/>
      </c>
      <c r="N372" s="82" t="str">
        <f t="shared" si="27"/>
        <v/>
      </c>
      <c r="O372" s="82">
        <f t="shared" si="25"/>
        <v>0</v>
      </c>
      <c r="P372" s="82" t="str">
        <f t="shared" si="28"/>
        <v/>
      </c>
      <c r="Q372" s="82" t="str">
        <f t="shared" si="29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6"/>
        <v/>
      </c>
      <c r="N373" s="82" t="str">
        <f t="shared" si="27"/>
        <v/>
      </c>
      <c r="O373" s="82">
        <f t="shared" si="25"/>
        <v>0</v>
      </c>
      <c r="P373" s="82" t="str">
        <f t="shared" si="28"/>
        <v/>
      </c>
      <c r="Q373" s="82" t="str">
        <f t="shared" si="29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6"/>
        <v/>
      </c>
      <c r="N374" s="82" t="str">
        <f t="shared" si="27"/>
        <v/>
      </c>
      <c r="O374" s="82">
        <f t="shared" si="25"/>
        <v>0</v>
      </c>
      <c r="P374" s="82" t="str">
        <f t="shared" si="28"/>
        <v/>
      </c>
      <c r="Q374" s="82" t="str">
        <f t="shared" si="29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6"/>
        <v/>
      </c>
      <c r="N375" s="82" t="str">
        <f t="shared" si="27"/>
        <v/>
      </c>
      <c r="O375" s="82">
        <f t="shared" si="25"/>
        <v>0</v>
      </c>
      <c r="P375" s="82" t="str">
        <f t="shared" si="28"/>
        <v/>
      </c>
      <c r="Q375" s="82" t="str">
        <f t="shared" si="29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6"/>
        <v/>
      </c>
      <c r="N376" s="82" t="str">
        <f t="shared" si="27"/>
        <v/>
      </c>
      <c r="O376" s="82">
        <f t="shared" si="25"/>
        <v>0</v>
      </c>
      <c r="P376" s="82" t="str">
        <f t="shared" si="28"/>
        <v/>
      </c>
      <c r="Q376" s="82" t="str">
        <f t="shared" si="29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6"/>
        <v/>
      </c>
      <c r="N377" s="82" t="str">
        <f t="shared" si="27"/>
        <v/>
      </c>
      <c r="O377" s="82">
        <f t="shared" si="25"/>
        <v>0</v>
      </c>
      <c r="P377" s="82" t="str">
        <f t="shared" si="28"/>
        <v/>
      </c>
      <c r="Q377" s="82" t="str">
        <f t="shared" si="29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6"/>
        <v/>
      </c>
      <c r="N378" s="82" t="str">
        <f t="shared" si="27"/>
        <v/>
      </c>
      <c r="O378" s="82">
        <f t="shared" si="25"/>
        <v>0</v>
      </c>
      <c r="P378" s="82" t="str">
        <f t="shared" si="28"/>
        <v/>
      </c>
      <c r="Q378" s="82" t="str">
        <f t="shared" si="29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6"/>
        <v/>
      </c>
      <c r="N379" s="82" t="str">
        <f t="shared" si="27"/>
        <v/>
      </c>
      <c r="O379" s="82">
        <f t="shared" si="25"/>
        <v>0</v>
      </c>
      <c r="P379" s="82" t="str">
        <f t="shared" si="28"/>
        <v/>
      </c>
      <c r="Q379" s="82" t="str">
        <f t="shared" si="29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6"/>
        <v/>
      </c>
      <c r="N380" s="82" t="str">
        <f t="shared" si="27"/>
        <v/>
      </c>
      <c r="O380" s="82">
        <f t="shared" si="25"/>
        <v>0</v>
      </c>
      <c r="P380" s="82" t="str">
        <f t="shared" si="28"/>
        <v/>
      </c>
      <c r="Q380" s="82" t="str">
        <f t="shared" si="29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6"/>
        <v/>
      </c>
      <c r="N381" s="82" t="str">
        <f t="shared" si="27"/>
        <v/>
      </c>
      <c r="O381" s="82">
        <f t="shared" si="25"/>
        <v>0</v>
      </c>
      <c r="P381" s="82" t="str">
        <f t="shared" si="28"/>
        <v/>
      </c>
      <c r="Q381" s="82" t="str">
        <f t="shared" si="29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6"/>
        <v/>
      </c>
      <c r="N382" s="82" t="str">
        <f t="shared" si="27"/>
        <v/>
      </c>
      <c r="O382" s="82">
        <f t="shared" si="25"/>
        <v>0</v>
      </c>
      <c r="P382" s="82" t="str">
        <f t="shared" si="28"/>
        <v/>
      </c>
      <c r="Q382" s="82" t="str">
        <f t="shared" si="29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6"/>
        <v/>
      </c>
      <c r="N383" s="82" t="str">
        <f t="shared" si="27"/>
        <v/>
      </c>
      <c r="O383" s="82">
        <f t="shared" si="25"/>
        <v>0</v>
      </c>
      <c r="P383" s="82" t="str">
        <f t="shared" si="28"/>
        <v/>
      </c>
      <c r="Q383" s="82" t="str">
        <f t="shared" si="29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6"/>
        <v/>
      </c>
      <c r="N384" s="82" t="str">
        <f t="shared" si="27"/>
        <v/>
      </c>
      <c r="O384" s="82">
        <f t="shared" si="25"/>
        <v>0</v>
      </c>
      <c r="P384" s="82" t="str">
        <f t="shared" si="28"/>
        <v/>
      </c>
      <c r="Q384" s="82" t="str">
        <f t="shared" si="29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6"/>
        <v/>
      </c>
      <c r="N385" s="82" t="str">
        <f t="shared" si="27"/>
        <v/>
      </c>
      <c r="O385" s="82">
        <f t="shared" si="25"/>
        <v>0</v>
      </c>
      <c r="P385" s="82" t="str">
        <f t="shared" si="28"/>
        <v/>
      </c>
      <c r="Q385" s="82" t="str">
        <f t="shared" si="29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6"/>
        <v/>
      </c>
      <c r="N386" s="82" t="str">
        <f t="shared" si="27"/>
        <v/>
      </c>
      <c r="O386" s="82">
        <f t="shared" si="25"/>
        <v>0</v>
      </c>
      <c r="P386" s="82" t="str">
        <f t="shared" si="28"/>
        <v/>
      </c>
      <c r="Q386" s="82" t="str">
        <f t="shared" si="29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6"/>
        <v/>
      </c>
      <c r="N387" s="82" t="str">
        <f t="shared" si="27"/>
        <v/>
      </c>
      <c r="O387" s="82">
        <f t="shared" si="25"/>
        <v>0</v>
      </c>
      <c r="P387" s="82" t="str">
        <f t="shared" si="28"/>
        <v/>
      </c>
      <c r="Q387" s="82" t="str">
        <f t="shared" si="29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6"/>
        <v/>
      </c>
      <c r="N388" s="82" t="str">
        <f t="shared" si="27"/>
        <v/>
      </c>
      <c r="O388" s="82">
        <f t="shared" si="25"/>
        <v>0</v>
      </c>
      <c r="P388" s="82" t="str">
        <f t="shared" si="28"/>
        <v/>
      </c>
      <c r="Q388" s="82" t="str">
        <f t="shared" si="29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6"/>
        <v/>
      </c>
      <c r="N389" s="82" t="str">
        <f t="shared" si="27"/>
        <v/>
      </c>
      <c r="O389" s="82">
        <f t="shared" si="25"/>
        <v>0</v>
      </c>
      <c r="P389" s="82" t="str">
        <f t="shared" si="28"/>
        <v/>
      </c>
      <c r="Q389" s="82" t="str">
        <f t="shared" si="29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6"/>
        <v/>
      </c>
      <c r="N390" s="82" t="str">
        <f t="shared" si="27"/>
        <v/>
      </c>
      <c r="O390" s="82">
        <f t="shared" si="25"/>
        <v>0</v>
      </c>
      <c r="P390" s="82" t="str">
        <f t="shared" si="28"/>
        <v/>
      </c>
      <c r="Q390" s="82" t="str">
        <f t="shared" si="29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6"/>
        <v/>
      </c>
      <c r="N391" s="82" t="str">
        <f t="shared" si="27"/>
        <v/>
      </c>
      <c r="O391" s="82">
        <f t="shared" si="25"/>
        <v>0</v>
      </c>
      <c r="P391" s="82" t="str">
        <f t="shared" si="28"/>
        <v/>
      </c>
      <c r="Q391" s="82" t="str">
        <f t="shared" si="29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6"/>
        <v/>
      </c>
      <c r="N392" s="82" t="str">
        <f t="shared" si="27"/>
        <v/>
      </c>
      <c r="O392" s="82">
        <f t="shared" si="25"/>
        <v>0</v>
      </c>
      <c r="P392" s="82" t="str">
        <f t="shared" si="28"/>
        <v/>
      </c>
      <c r="Q392" s="82" t="str">
        <f t="shared" si="29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6"/>
        <v/>
      </c>
      <c r="N393" s="82" t="str">
        <f t="shared" si="27"/>
        <v/>
      </c>
      <c r="O393" s="82">
        <f t="shared" si="25"/>
        <v>0</v>
      </c>
      <c r="P393" s="82" t="str">
        <f t="shared" si="28"/>
        <v/>
      </c>
      <c r="Q393" s="82" t="str">
        <f t="shared" si="29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6"/>
        <v/>
      </c>
      <c r="N394" s="82" t="str">
        <f t="shared" si="27"/>
        <v/>
      </c>
      <c r="O394" s="82">
        <f t="shared" si="25"/>
        <v>0</v>
      </c>
      <c r="P394" s="82" t="str">
        <f t="shared" si="28"/>
        <v/>
      </c>
      <c r="Q394" s="82" t="str">
        <f t="shared" si="29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6"/>
        <v/>
      </c>
      <c r="N395" s="82" t="str">
        <f t="shared" si="27"/>
        <v/>
      </c>
      <c r="O395" s="82">
        <f t="shared" si="25"/>
        <v>0</v>
      </c>
      <c r="P395" s="82" t="str">
        <f t="shared" si="28"/>
        <v/>
      </c>
      <c r="Q395" s="82" t="str">
        <f t="shared" si="29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6"/>
        <v/>
      </c>
      <c r="N396" s="82" t="str">
        <f t="shared" si="27"/>
        <v/>
      </c>
      <c r="O396" s="82">
        <f t="shared" si="25"/>
        <v>0</v>
      </c>
      <c r="P396" s="82" t="str">
        <f t="shared" si="28"/>
        <v/>
      </c>
      <c r="Q396" s="82" t="str">
        <f t="shared" si="29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6"/>
        <v/>
      </c>
      <c r="N397" s="82" t="str">
        <f t="shared" si="27"/>
        <v/>
      </c>
      <c r="O397" s="82">
        <f t="shared" si="25"/>
        <v>0</v>
      </c>
      <c r="P397" s="82" t="str">
        <f t="shared" si="28"/>
        <v/>
      </c>
      <c r="Q397" s="82" t="str">
        <f t="shared" si="29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6"/>
        <v/>
      </c>
      <c r="N398" s="82" t="str">
        <f t="shared" si="27"/>
        <v/>
      </c>
      <c r="O398" s="82">
        <f t="shared" si="25"/>
        <v>0</v>
      </c>
      <c r="P398" s="82" t="str">
        <f t="shared" si="28"/>
        <v/>
      </c>
      <c r="Q398" s="82" t="str">
        <f t="shared" si="29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6"/>
        <v/>
      </c>
      <c r="N399" s="82" t="str">
        <f t="shared" si="27"/>
        <v/>
      </c>
      <c r="O399" s="82">
        <f t="shared" ref="O399:O462" si="30">IF($G399=0%,F399,"")</f>
        <v>0</v>
      </c>
      <c r="P399" s="82" t="str">
        <f t="shared" si="28"/>
        <v/>
      </c>
      <c r="Q399" s="82" t="str">
        <f t="shared" si="29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1">IF(F400&amp;H400&amp;I400&amp;J400&amp;K400="","",F400+H400+I400-J400-K400)</f>
        <v/>
      </c>
      <c r="N400" s="82" t="str">
        <f t="shared" ref="N400:N463" si="32">IF($G400="E",F400,"")</f>
        <v/>
      </c>
      <c r="O400" s="82">
        <f t="shared" si="30"/>
        <v>0</v>
      </c>
      <c r="P400" s="82" t="str">
        <f t="shared" ref="P400:P463" si="33">IF(OR($G400=8%,$G400=11%),$H400/$G400,"")</f>
        <v/>
      </c>
      <c r="Q400" s="82" t="str">
        <f t="shared" si="29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1"/>
        <v/>
      </c>
      <c r="N401" s="82" t="str">
        <f t="shared" si="32"/>
        <v/>
      </c>
      <c r="O401" s="82">
        <f t="shared" si="30"/>
        <v>0</v>
      </c>
      <c r="P401" s="82" t="str">
        <f t="shared" si="33"/>
        <v/>
      </c>
      <c r="Q401" s="82" t="str">
        <f t="shared" ref="Q401:Q464" si="34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1"/>
        <v/>
      </c>
      <c r="N402" s="82" t="str">
        <f t="shared" si="32"/>
        <v/>
      </c>
      <c r="O402" s="82">
        <f t="shared" si="30"/>
        <v>0</v>
      </c>
      <c r="P402" s="82" t="str">
        <f t="shared" si="33"/>
        <v/>
      </c>
      <c r="Q402" s="82" t="str">
        <f t="shared" si="34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1"/>
        <v/>
      </c>
      <c r="N403" s="82" t="str">
        <f t="shared" si="32"/>
        <v/>
      </c>
      <c r="O403" s="82">
        <f t="shared" si="30"/>
        <v>0</v>
      </c>
      <c r="P403" s="82" t="str">
        <f t="shared" si="33"/>
        <v/>
      </c>
      <c r="Q403" s="82" t="str">
        <f t="shared" si="34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1"/>
        <v/>
      </c>
      <c r="N404" s="82" t="str">
        <f t="shared" si="32"/>
        <v/>
      </c>
      <c r="O404" s="82">
        <f t="shared" si="30"/>
        <v>0</v>
      </c>
      <c r="P404" s="82" t="str">
        <f t="shared" si="33"/>
        <v/>
      </c>
      <c r="Q404" s="82" t="str">
        <f t="shared" si="34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1"/>
        <v/>
      </c>
      <c r="N405" s="82" t="str">
        <f t="shared" si="32"/>
        <v/>
      </c>
      <c r="O405" s="82">
        <f t="shared" si="30"/>
        <v>0</v>
      </c>
      <c r="P405" s="82" t="str">
        <f t="shared" si="33"/>
        <v/>
      </c>
      <c r="Q405" s="82" t="str">
        <f t="shared" si="34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1"/>
        <v/>
      </c>
      <c r="N406" s="82" t="str">
        <f t="shared" si="32"/>
        <v/>
      </c>
      <c r="O406" s="82">
        <f t="shared" si="30"/>
        <v>0</v>
      </c>
      <c r="P406" s="82" t="str">
        <f t="shared" si="33"/>
        <v/>
      </c>
      <c r="Q406" s="82" t="str">
        <f t="shared" si="34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1"/>
        <v/>
      </c>
      <c r="N407" s="82" t="str">
        <f t="shared" si="32"/>
        <v/>
      </c>
      <c r="O407" s="82">
        <f t="shared" si="30"/>
        <v>0</v>
      </c>
      <c r="P407" s="82" t="str">
        <f t="shared" si="33"/>
        <v/>
      </c>
      <c r="Q407" s="82" t="str">
        <f t="shared" si="34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1"/>
        <v/>
      </c>
      <c r="N408" s="82" t="str">
        <f t="shared" si="32"/>
        <v/>
      </c>
      <c r="O408" s="82">
        <f t="shared" si="30"/>
        <v>0</v>
      </c>
      <c r="P408" s="82" t="str">
        <f t="shared" si="33"/>
        <v/>
      </c>
      <c r="Q408" s="82" t="str">
        <f t="shared" si="34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1"/>
        <v/>
      </c>
      <c r="N409" s="82" t="str">
        <f t="shared" si="32"/>
        <v/>
      </c>
      <c r="O409" s="82">
        <f t="shared" si="30"/>
        <v>0</v>
      </c>
      <c r="P409" s="82" t="str">
        <f t="shared" si="33"/>
        <v/>
      </c>
      <c r="Q409" s="82" t="str">
        <f t="shared" si="34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1"/>
        <v/>
      </c>
      <c r="N410" s="82" t="str">
        <f t="shared" si="32"/>
        <v/>
      </c>
      <c r="O410" s="82">
        <f t="shared" si="30"/>
        <v>0</v>
      </c>
      <c r="P410" s="82" t="str">
        <f t="shared" si="33"/>
        <v/>
      </c>
      <c r="Q410" s="82" t="str">
        <f t="shared" si="34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1"/>
        <v/>
      </c>
      <c r="N411" s="82" t="str">
        <f t="shared" si="32"/>
        <v/>
      </c>
      <c r="O411" s="82">
        <f t="shared" si="30"/>
        <v>0</v>
      </c>
      <c r="P411" s="82" t="str">
        <f t="shared" si="33"/>
        <v/>
      </c>
      <c r="Q411" s="82" t="str">
        <f t="shared" si="34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1"/>
        <v/>
      </c>
      <c r="N412" s="82" t="str">
        <f t="shared" si="32"/>
        <v/>
      </c>
      <c r="O412" s="82">
        <f t="shared" si="30"/>
        <v>0</v>
      </c>
      <c r="P412" s="82" t="str">
        <f t="shared" si="33"/>
        <v/>
      </c>
      <c r="Q412" s="82" t="str">
        <f t="shared" si="34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1"/>
        <v/>
      </c>
      <c r="N413" s="82" t="str">
        <f t="shared" si="32"/>
        <v/>
      </c>
      <c r="O413" s="82">
        <f t="shared" si="30"/>
        <v>0</v>
      </c>
      <c r="P413" s="82" t="str">
        <f t="shared" si="33"/>
        <v/>
      </c>
      <c r="Q413" s="82" t="str">
        <f t="shared" si="34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1"/>
        <v/>
      </c>
      <c r="N414" s="82" t="str">
        <f t="shared" si="32"/>
        <v/>
      </c>
      <c r="O414" s="82">
        <f t="shared" si="30"/>
        <v>0</v>
      </c>
      <c r="P414" s="82" t="str">
        <f t="shared" si="33"/>
        <v/>
      </c>
      <c r="Q414" s="82" t="str">
        <f t="shared" si="34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1"/>
        <v/>
      </c>
      <c r="N415" s="82" t="str">
        <f t="shared" si="32"/>
        <v/>
      </c>
      <c r="O415" s="82">
        <f t="shared" si="30"/>
        <v>0</v>
      </c>
      <c r="P415" s="82" t="str">
        <f t="shared" si="33"/>
        <v/>
      </c>
      <c r="Q415" s="82" t="str">
        <f t="shared" si="34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1"/>
        <v/>
      </c>
      <c r="N416" s="82" t="str">
        <f t="shared" si="32"/>
        <v/>
      </c>
      <c r="O416" s="82">
        <f t="shared" si="30"/>
        <v>0</v>
      </c>
      <c r="P416" s="82" t="str">
        <f t="shared" si="33"/>
        <v/>
      </c>
      <c r="Q416" s="82" t="str">
        <f t="shared" si="34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1"/>
        <v/>
      </c>
      <c r="N417" s="82" t="str">
        <f t="shared" si="32"/>
        <v/>
      </c>
      <c r="O417" s="82">
        <f t="shared" si="30"/>
        <v>0</v>
      </c>
      <c r="P417" s="82" t="str">
        <f t="shared" si="33"/>
        <v/>
      </c>
      <c r="Q417" s="82" t="str">
        <f t="shared" si="34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1"/>
        <v/>
      </c>
      <c r="N418" s="82" t="str">
        <f t="shared" si="32"/>
        <v/>
      </c>
      <c r="O418" s="82">
        <f t="shared" si="30"/>
        <v>0</v>
      </c>
      <c r="P418" s="82" t="str">
        <f t="shared" si="33"/>
        <v/>
      </c>
      <c r="Q418" s="82" t="str">
        <f t="shared" si="34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1"/>
        <v/>
      </c>
      <c r="N419" s="82" t="str">
        <f t="shared" si="32"/>
        <v/>
      </c>
      <c r="O419" s="82">
        <f t="shared" si="30"/>
        <v>0</v>
      </c>
      <c r="P419" s="82" t="str">
        <f t="shared" si="33"/>
        <v/>
      </c>
      <c r="Q419" s="82" t="str">
        <f t="shared" si="34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1"/>
        <v/>
      </c>
      <c r="N420" s="82" t="str">
        <f t="shared" si="32"/>
        <v/>
      </c>
      <c r="O420" s="82">
        <f t="shared" si="30"/>
        <v>0</v>
      </c>
      <c r="P420" s="82" t="str">
        <f t="shared" si="33"/>
        <v/>
      </c>
      <c r="Q420" s="82" t="str">
        <f t="shared" si="34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1"/>
        <v/>
      </c>
      <c r="N421" s="82" t="str">
        <f t="shared" si="32"/>
        <v/>
      </c>
      <c r="O421" s="82">
        <f t="shared" si="30"/>
        <v>0</v>
      </c>
      <c r="P421" s="82" t="str">
        <f t="shared" si="33"/>
        <v/>
      </c>
      <c r="Q421" s="82" t="str">
        <f t="shared" si="34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1"/>
        <v/>
      </c>
      <c r="N422" s="82" t="str">
        <f t="shared" si="32"/>
        <v/>
      </c>
      <c r="O422" s="82">
        <f t="shared" si="30"/>
        <v>0</v>
      </c>
      <c r="P422" s="82" t="str">
        <f t="shared" si="33"/>
        <v/>
      </c>
      <c r="Q422" s="82" t="str">
        <f t="shared" si="34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1"/>
        <v/>
      </c>
      <c r="N423" s="82" t="str">
        <f t="shared" si="32"/>
        <v/>
      </c>
      <c r="O423" s="82">
        <f t="shared" si="30"/>
        <v>0</v>
      </c>
      <c r="P423" s="82" t="str">
        <f t="shared" si="33"/>
        <v/>
      </c>
      <c r="Q423" s="82" t="str">
        <f t="shared" si="34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1"/>
        <v/>
      </c>
      <c r="N424" s="82" t="str">
        <f t="shared" si="32"/>
        <v/>
      </c>
      <c r="O424" s="82">
        <f t="shared" si="30"/>
        <v>0</v>
      </c>
      <c r="P424" s="82" t="str">
        <f t="shared" si="33"/>
        <v/>
      </c>
      <c r="Q424" s="82" t="str">
        <f t="shared" si="34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1"/>
        <v/>
      </c>
      <c r="N425" s="82" t="str">
        <f t="shared" si="32"/>
        <v/>
      </c>
      <c r="O425" s="82">
        <f t="shared" si="30"/>
        <v>0</v>
      </c>
      <c r="P425" s="82" t="str">
        <f t="shared" si="33"/>
        <v/>
      </c>
      <c r="Q425" s="82" t="str">
        <f t="shared" si="34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1"/>
        <v/>
      </c>
      <c r="N426" s="82" t="str">
        <f t="shared" si="32"/>
        <v/>
      </c>
      <c r="O426" s="82">
        <f t="shared" si="30"/>
        <v>0</v>
      </c>
      <c r="P426" s="82" t="str">
        <f t="shared" si="33"/>
        <v/>
      </c>
      <c r="Q426" s="82" t="str">
        <f t="shared" si="34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1"/>
        <v/>
      </c>
      <c r="N427" s="82" t="str">
        <f t="shared" si="32"/>
        <v/>
      </c>
      <c r="O427" s="82">
        <f t="shared" si="30"/>
        <v>0</v>
      </c>
      <c r="P427" s="82" t="str">
        <f t="shared" si="33"/>
        <v/>
      </c>
      <c r="Q427" s="82" t="str">
        <f t="shared" si="34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1"/>
        <v/>
      </c>
      <c r="N428" s="82" t="str">
        <f t="shared" si="32"/>
        <v/>
      </c>
      <c r="O428" s="82">
        <f t="shared" si="30"/>
        <v>0</v>
      </c>
      <c r="P428" s="82" t="str">
        <f t="shared" si="33"/>
        <v/>
      </c>
      <c r="Q428" s="82" t="str">
        <f t="shared" si="34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1"/>
        <v/>
      </c>
      <c r="N429" s="82" t="str">
        <f t="shared" si="32"/>
        <v/>
      </c>
      <c r="O429" s="82">
        <f t="shared" si="30"/>
        <v>0</v>
      </c>
      <c r="P429" s="82" t="str">
        <f t="shared" si="33"/>
        <v/>
      </c>
      <c r="Q429" s="82" t="str">
        <f t="shared" si="34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1"/>
        <v/>
      </c>
      <c r="N430" s="82" t="str">
        <f t="shared" si="32"/>
        <v/>
      </c>
      <c r="O430" s="82">
        <f t="shared" si="30"/>
        <v>0</v>
      </c>
      <c r="P430" s="82" t="str">
        <f t="shared" si="33"/>
        <v/>
      </c>
      <c r="Q430" s="82" t="str">
        <f t="shared" si="34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1"/>
        <v/>
      </c>
      <c r="N431" s="82" t="str">
        <f t="shared" si="32"/>
        <v/>
      </c>
      <c r="O431" s="82">
        <f t="shared" si="30"/>
        <v>0</v>
      </c>
      <c r="P431" s="82" t="str">
        <f t="shared" si="33"/>
        <v/>
      </c>
      <c r="Q431" s="82" t="str">
        <f t="shared" si="34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1"/>
        <v/>
      </c>
      <c r="N432" s="82" t="str">
        <f t="shared" si="32"/>
        <v/>
      </c>
      <c r="O432" s="82">
        <f t="shared" si="30"/>
        <v>0</v>
      </c>
      <c r="P432" s="82" t="str">
        <f t="shared" si="33"/>
        <v/>
      </c>
      <c r="Q432" s="82" t="str">
        <f t="shared" si="34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1"/>
        <v/>
      </c>
      <c r="N433" s="82" t="str">
        <f t="shared" si="32"/>
        <v/>
      </c>
      <c r="O433" s="82">
        <f t="shared" si="30"/>
        <v>0</v>
      </c>
      <c r="P433" s="82" t="str">
        <f t="shared" si="33"/>
        <v/>
      </c>
      <c r="Q433" s="82" t="str">
        <f t="shared" si="34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1"/>
        <v/>
      </c>
      <c r="N434" s="82" t="str">
        <f t="shared" si="32"/>
        <v/>
      </c>
      <c r="O434" s="82">
        <f t="shared" si="30"/>
        <v>0</v>
      </c>
      <c r="P434" s="82" t="str">
        <f t="shared" si="33"/>
        <v/>
      </c>
      <c r="Q434" s="82" t="str">
        <f t="shared" si="34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1"/>
        <v/>
      </c>
      <c r="N435" s="82" t="str">
        <f t="shared" si="32"/>
        <v/>
      </c>
      <c r="O435" s="82">
        <f t="shared" si="30"/>
        <v>0</v>
      </c>
      <c r="P435" s="82" t="str">
        <f t="shared" si="33"/>
        <v/>
      </c>
      <c r="Q435" s="82" t="str">
        <f t="shared" si="34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1"/>
        <v/>
      </c>
      <c r="N436" s="82" t="str">
        <f t="shared" si="32"/>
        <v/>
      </c>
      <c r="O436" s="82">
        <f t="shared" si="30"/>
        <v>0</v>
      </c>
      <c r="P436" s="82" t="str">
        <f t="shared" si="33"/>
        <v/>
      </c>
      <c r="Q436" s="82" t="str">
        <f t="shared" si="34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1"/>
        <v/>
      </c>
      <c r="N437" s="82" t="str">
        <f t="shared" si="32"/>
        <v/>
      </c>
      <c r="O437" s="82">
        <f t="shared" si="30"/>
        <v>0</v>
      </c>
      <c r="P437" s="82" t="str">
        <f t="shared" si="33"/>
        <v/>
      </c>
      <c r="Q437" s="82" t="str">
        <f t="shared" si="34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1"/>
        <v/>
      </c>
      <c r="N438" s="82" t="str">
        <f t="shared" si="32"/>
        <v/>
      </c>
      <c r="O438" s="82">
        <f t="shared" si="30"/>
        <v>0</v>
      </c>
      <c r="P438" s="82" t="str">
        <f t="shared" si="33"/>
        <v/>
      </c>
      <c r="Q438" s="82" t="str">
        <f t="shared" si="34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1"/>
        <v/>
      </c>
      <c r="N439" s="82" t="str">
        <f t="shared" si="32"/>
        <v/>
      </c>
      <c r="O439" s="82">
        <f t="shared" si="30"/>
        <v>0</v>
      </c>
      <c r="P439" s="82" t="str">
        <f t="shared" si="33"/>
        <v/>
      </c>
      <c r="Q439" s="82" t="str">
        <f t="shared" si="34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1"/>
        <v/>
      </c>
      <c r="N440" s="82" t="str">
        <f t="shared" si="32"/>
        <v/>
      </c>
      <c r="O440" s="82">
        <f t="shared" si="30"/>
        <v>0</v>
      </c>
      <c r="P440" s="82" t="str">
        <f t="shared" si="33"/>
        <v/>
      </c>
      <c r="Q440" s="82" t="str">
        <f t="shared" si="34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1"/>
        <v/>
      </c>
      <c r="N441" s="82" t="str">
        <f t="shared" si="32"/>
        <v/>
      </c>
      <c r="O441" s="82">
        <f t="shared" si="30"/>
        <v>0</v>
      </c>
      <c r="P441" s="82" t="str">
        <f t="shared" si="33"/>
        <v/>
      </c>
      <c r="Q441" s="82" t="str">
        <f t="shared" si="34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1"/>
        <v/>
      </c>
      <c r="N442" s="82" t="str">
        <f t="shared" si="32"/>
        <v/>
      </c>
      <c r="O442" s="82">
        <f t="shared" si="30"/>
        <v>0</v>
      </c>
      <c r="P442" s="82" t="str">
        <f t="shared" si="33"/>
        <v/>
      </c>
      <c r="Q442" s="82" t="str">
        <f t="shared" si="34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1"/>
        <v/>
      </c>
      <c r="N443" s="82" t="str">
        <f t="shared" si="32"/>
        <v/>
      </c>
      <c r="O443" s="82">
        <f t="shared" si="30"/>
        <v>0</v>
      </c>
      <c r="P443" s="82" t="str">
        <f t="shared" si="33"/>
        <v/>
      </c>
      <c r="Q443" s="82" t="str">
        <f t="shared" si="34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1"/>
        <v/>
      </c>
      <c r="N444" s="82" t="str">
        <f t="shared" si="32"/>
        <v/>
      </c>
      <c r="O444" s="82">
        <f t="shared" si="30"/>
        <v>0</v>
      </c>
      <c r="P444" s="82" t="str">
        <f t="shared" si="33"/>
        <v/>
      </c>
      <c r="Q444" s="82" t="str">
        <f t="shared" si="34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1"/>
        <v/>
      </c>
      <c r="N445" s="82" t="str">
        <f t="shared" si="32"/>
        <v/>
      </c>
      <c r="O445" s="82">
        <f t="shared" si="30"/>
        <v>0</v>
      </c>
      <c r="P445" s="82" t="str">
        <f t="shared" si="33"/>
        <v/>
      </c>
      <c r="Q445" s="82" t="str">
        <f t="shared" si="34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1"/>
        <v/>
      </c>
      <c r="N446" s="82" t="str">
        <f t="shared" si="32"/>
        <v/>
      </c>
      <c r="O446" s="82">
        <f t="shared" si="30"/>
        <v>0</v>
      </c>
      <c r="P446" s="82" t="str">
        <f t="shared" si="33"/>
        <v/>
      </c>
      <c r="Q446" s="82" t="str">
        <f t="shared" si="34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1"/>
        <v/>
      </c>
      <c r="N447" s="82" t="str">
        <f t="shared" si="32"/>
        <v/>
      </c>
      <c r="O447" s="82">
        <f t="shared" si="30"/>
        <v>0</v>
      </c>
      <c r="P447" s="82" t="str">
        <f t="shared" si="33"/>
        <v/>
      </c>
      <c r="Q447" s="82" t="str">
        <f t="shared" si="34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1"/>
        <v/>
      </c>
      <c r="N448" s="82" t="str">
        <f t="shared" si="32"/>
        <v/>
      </c>
      <c r="O448" s="82">
        <f t="shared" si="30"/>
        <v>0</v>
      </c>
      <c r="P448" s="82" t="str">
        <f t="shared" si="33"/>
        <v/>
      </c>
      <c r="Q448" s="82" t="str">
        <f t="shared" si="34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1"/>
        <v/>
      </c>
      <c r="N449" s="82" t="str">
        <f t="shared" si="32"/>
        <v/>
      </c>
      <c r="O449" s="82">
        <f t="shared" si="30"/>
        <v>0</v>
      </c>
      <c r="P449" s="82" t="str">
        <f t="shared" si="33"/>
        <v/>
      </c>
      <c r="Q449" s="82" t="str">
        <f t="shared" si="34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1"/>
        <v/>
      </c>
      <c r="N450" s="82" t="str">
        <f t="shared" si="32"/>
        <v/>
      </c>
      <c r="O450" s="82">
        <f t="shared" si="30"/>
        <v>0</v>
      </c>
      <c r="P450" s="82" t="str">
        <f t="shared" si="33"/>
        <v/>
      </c>
      <c r="Q450" s="82" t="str">
        <f t="shared" si="34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1"/>
        <v/>
      </c>
      <c r="N451" s="82" t="str">
        <f t="shared" si="32"/>
        <v/>
      </c>
      <c r="O451" s="82">
        <f t="shared" si="30"/>
        <v>0</v>
      </c>
      <c r="P451" s="82" t="str">
        <f t="shared" si="33"/>
        <v/>
      </c>
      <c r="Q451" s="82" t="str">
        <f t="shared" si="34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1"/>
        <v/>
      </c>
      <c r="N452" s="82" t="str">
        <f t="shared" si="32"/>
        <v/>
      </c>
      <c r="O452" s="82">
        <f t="shared" si="30"/>
        <v>0</v>
      </c>
      <c r="P452" s="82" t="str">
        <f t="shared" si="33"/>
        <v/>
      </c>
      <c r="Q452" s="82" t="str">
        <f t="shared" si="34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1"/>
        <v/>
      </c>
      <c r="N453" s="82" t="str">
        <f t="shared" si="32"/>
        <v/>
      </c>
      <c r="O453" s="82">
        <f t="shared" si="30"/>
        <v>0</v>
      </c>
      <c r="P453" s="82" t="str">
        <f t="shared" si="33"/>
        <v/>
      </c>
      <c r="Q453" s="82" t="str">
        <f t="shared" si="34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1"/>
        <v/>
      </c>
      <c r="N454" s="82" t="str">
        <f t="shared" si="32"/>
        <v/>
      </c>
      <c r="O454" s="82">
        <f t="shared" si="30"/>
        <v>0</v>
      </c>
      <c r="P454" s="82" t="str">
        <f t="shared" si="33"/>
        <v/>
      </c>
      <c r="Q454" s="82" t="str">
        <f t="shared" si="34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1"/>
        <v/>
      </c>
      <c r="N455" s="82" t="str">
        <f t="shared" si="32"/>
        <v/>
      </c>
      <c r="O455" s="82">
        <f t="shared" si="30"/>
        <v>0</v>
      </c>
      <c r="P455" s="82" t="str">
        <f t="shared" si="33"/>
        <v/>
      </c>
      <c r="Q455" s="82" t="str">
        <f t="shared" si="34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1"/>
        <v/>
      </c>
      <c r="N456" s="82" t="str">
        <f t="shared" si="32"/>
        <v/>
      </c>
      <c r="O456" s="82">
        <f t="shared" si="30"/>
        <v>0</v>
      </c>
      <c r="P456" s="82" t="str">
        <f t="shared" si="33"/>
        <v/>
      </c>
      <c r="Q456" s="82" t="str">
        <f t="shared" si="34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1"/>
        <v/>
      </c>
      <c r="N457" s="82" t="str">
        <f t="shared" si="32"/>
        <v/>
      </c>
      <c r="O457" s="82">
        <f t="shared" si="30"/>
        <v>0</v>
      </c>
      <c r="P457" s="82" t="str">
        <f t="shared" si="33"/>
        <v/>
      </c>
      <c r="Q457" s="82" t="str">
        <f t="shared" si="34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1"/>
        <v/>
      </c>
      <c r="N458" s="82" t="str">
        <f t="shared" si="32"/>
        <v/>
      </c>
      <c r="O458" s="82">
        <f t="shared" si="30"/>
        <v>0</v>
      </c>
      <c r="P458" s="82" t="str">
        <f t="shared" si="33"/>
        <v/>
      </c>
      <c r="Q458" s="82" t="str">
        <f t="shared" si="34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1"/>
        <v/>
      </c>
      <c r="N459" s="82" t="str">
        <f t="shared" si="32"/>
        <v/>
      </c>
      <c r="O459" s="82">
        <f t="shared" si="30"/>
        <v>0</v>
      </c>
      <c r="P459" s="82" t="str">
        <f t="shared" si="33"/>
        <v/>
      </c>
      <c r="Q459" s="82" t="str">
        <f t="shared" si="34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1"/>
        <v/>
      </c>
      <c r="N460" s="82" t="str">
        <f t="shared" si="32"/>
        <v/>
      </c>
      <c r="O460" s="82">
        <f t="shared" si="30"/>
        <v>0</v>
      </c>
      <c r="P460" s="82" t="str">
        <f t="shared" si="33"/>
        <v/>
      </c>
      <c r="Q460" s="82" t="str">
        <f t="shared" si="34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1"/>
        <v/>
      </c>
      <c r="N461" s="82" t="str">
        <f t="shared" si="32"/>
        <v/>
      </c>
      <c r="O461" s="82">
        <f t="shared" si="30"/>
        <v>0</v>
      </c>
      <c r="P461" s="82" t="str">
        <f t="shared" si="33"/>
        <v/>
      </c>
      <c r="Q461" s="82" t="str">
        <f t="shared" si="34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1"/>
        <v/>
      </c>
      <c r="N462" s="82" t="str">
        <f t="shared" si="32"/>
        <v/>
      </c>
      <c r="O462" s="82">
        <f t="shared" si="30"/>
        <v>0</v>
      </c>
      <c r="P462" s="82" t="str">
        <f t="shared" si="33"/>
        <v/>
      </c>
      <c r="Q462" s="82" t="str">
        <f t="shared" si="34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1"/>
        <v/>
      </c>
      <c r="N463" s="82" t="str">
        <f t="shared" si="32"/>
        <v/>
      </c>
      <c r="O463" s="82">
        <f t="shared" ref="O463:O514" si="35">IF($G463=0%,F463,"")</f>
        <v>0</v>
      </c>
      <c r="P463" s="82" t="str">
        <f t="shared" si="33"/>
        <v/>
      </c>
      <c r="Q463" s="82" t="str">
        <f t="shared" si="34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6">IF(F464&amp;H464&amp;I464&amp;J464&amp;K464="","",F464+H464+I464-J464-K464)</f>
        <v/>
      </c>
      <c r="N464" s="82" t="str">
        <f t="shared" ref="N464:N514" si="37">IF($G464="E",F464,"")</f>
        <v/>
      </c>
      <c r="O464" s="82">
        <f t="shared" si="35"/>
        <v>0</v>
      </c>
      <c r="P464" s="82" t="str">
        <f t="shared" ref="P464:P514" si="38">IF(OR($G464=8%,$G464=11%),$H464/$G464,"")</f>
        <v/>
      </c>
      <c r="Q464" s="82" t="str">
        <f t="shared" si="34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6"/>
        <v/>
      </c>
      <c r="N465" s="82" t="str">
        <f t="shared" si="37"/>
        <v/>
      </c>
      <c r="O465" s="82">
        <f t="shared" si="35"/>
        <v>0</v>
      </c>
      <c r="P465" s="82" t="str">
        <f t="shared" si="38"/>
        <v/>
      </c>
      <c r="Q465" s="82" t="str">
        <f t="shared" ref="Q465:Q514" si="39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6"/>
        <v/>
      </c>
      <c r="N466" s="82" t="str">
        <f t="shared" si="37"/>
        <v/>
      </c>
      <c r="O466" s="82">
        <f t="shared" si="35"/>
        <v>0</v>
      </c>
      <c r="P466" s="82" t="str">
        <f t="shared" si="38"/>
        <v/>
      </c>
      <c r="Q466" s="82" t="str">
        <f t="shared" si="39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6"/>
        <v/>
      </c>
      <c r="N467" s="82" t="str">
        <f t="shared" si="37"/>
        <v/>
      </c>
      <c r="O467" s="82">
        <f t="shared" si="35"/>
        <v>0</v>
      </c>
      <c r="P467" s="82" t="str">
        <f t="shared" si="38"/>
        <v/>
      </c>
      <c r="Q467" s="82" t="str">
        <f t="shared" si="39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6"/>
        <v/>
      </c>
      <c r="N468" s="82" t="str">
        <f t="shared" si="37"/>
        <v/>
      </c>
      <c r="O468" s="82">
        <f t="shared" si="35"/>
        <v>0</v>
      </c>
      <c r="P468" s="82" t="str">
        <f t="shared" si="38"/>
        <v/>
      </c>
      <c r="Q468" s="82" t="str">
        <f t="shared" si="39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6"/>
        <v/>
      </c>
      <c r="N469" s="82" t="str">
        <f t="shared" si="37"/>
        <v/>
      </c>
      <c r="O469" s="82">
        <f t="shared" si="35"/>
        <v>0</v>
      </c>
      <c r="P469" s="82" t="str">
        <f t="shared" si="38"/>
        <v/>
      </c>
      <c r="Q469" s="82" t="str">
        <f t="shared" si="39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6"/>
        <v/>
      </c>
      <c r="N470" s="82" t="str">
        <f t="shared" si="37"/>
        <v/>
      </c>
      <c r="O470" s="82">
        <f t="shared" si="35"/>
        <v>0</v>
      </c>
      <c r="P470" s="82" t="str">
        <f t="shared" si="38"/>
        <v/>
      </c>
      <c r="Q470" s="82" t="str">
        <f t="shared" si="39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6"/>
        <v/>
      </c>
      <c r="N471" s="82" t="str">
        <f t="shared" si="37"/>
        <v/>
      </c>
      <c r="O471" s="82">
        <f t="shared" si="35"/>
        <v>0</v>
      </c>
      <c r="P471" s="82" t="str">
        <f t="shared" si="38"/>
        <v/>
      </c>
      <c r="Q471" s="82" t="str">
        <f t="shared" si="39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6"/>
        <v/>
      </c>
      <c r="N472" s="82" t="str">
        <f t="shared" si="37"/>
        <v/>
      </c>
      <c r="O472" s="82">
        <f t="shared" si="35"/>
        <v>0</v>
      </c>
      <c r="P472" s="82" t="str">
        <f t="shared" si="38"/>
        <v/>
      </c>
      <c r="Q472" s="82" t="str">
        <f t="shared" si="39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6"/>
        <v/>
      </c>
      <c r="N473" s="82" t="str">
        <f t="shared" si="37"/>
        <v/>
      </c>
      <c r="O473" s="82">
        <f t="shared" si="35"/>
        <v>0</v>
      </c>
      <c r="P473" s="82" t="str">
        <f t="shared" si="38"/>
        <v/>
      </c>
      <c r="Q473" s="82" t="str">
        <f t="shared" si="39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6"/>
        <v/>
      </c>
      <c r="N474" s="82" t="str">
        <f t="shared" si="37"/>
        <v/>
      </c>
      <c r="O474" s="82">
        <f t="shared" si="35"/>
        <v>0</v>
      </c>
      <c r="P474" s="82" t="str">
        <f t="shared" si="38"/>
        <v/>
      </c>
      <c r="Q474" s="82" t="str">
        <f t="shared" si="39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6"/>
        <v/>
      </c>
      <c r="N475" s="82" t="str">
        <f t="shared" si="37"/>
        <v/>
      </c>
      <c r="O475" s="82">
        <f t="shared" si="35"/>
        <v>0</v>
      </c>
      <c r="P475" s="82" t="str">
        <f t="shared" si="38"/>
        <v/>
      </c>
      <c r="Q475" s="82" t="str">
        <f t="shared" si="39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6"/>
        <v/>
      </c>
      <c r="N476" s="82" t="str">
        <f t="shared" si="37"/>
        <v/>
      </c>
      <c r="O476" s="82">
        <f t="shared" si="35"/>
        <v>0</v>
      </c>
      <c r="P476" s="82" t="str">
        <f t="shared" si="38"/>
        <v/>
      </c>
      <c r="Q476" s="82" t="str">
        <f t="shared" si="39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6"/>
        <v/>
      </c>
      <c r="N477" s="82" t="str">
        <f t="shared" si="37"/>
        <v/>
      </c>
      <c r="O477" s="82">
        <f t="shared" si="35"/>
        <v>0</v>
      </c>
      <c r="P477" s="82" t="str">
        <f t="shared" si="38"/>
        <v/>
      </c>
      <c r="Q477" s="82" t="str">
        <f t="shared" si="39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6"/>
        <v/>
      </c>
      <c r="N478" s="82" t="str">
        <f t="shared" si="37"/>
        <v/>
      </c>
      <c r="O478" s="82">
        <f t="shared" si="35"/>
        <v>0</v>
      </c>
      <c r="P478" s="82" t="str">
        <f t="shared" si="38"/>
        <v/>
      </c>
      <c r="Q478" s="82" t="str">
        <f t="shared" si="39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6"/>
        <v/>
      </c>
      <c r="N479" s="82" t="str">
        <f t="shared" si="37"/>
        <v/>
      </c>
      <c r="O479" s="82">
        <f t="shared" si="35"/>
        <v>0</v>
      </c>
      <c r="P479" s="82" t="str">
        <f t="shared" si="38"/>
        <v/>
      </c>
      <c r="Q479" s="82" t="str">
        <f t="shared" si="39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6"/>
        <v/>
      </c>
      <c r="N480" s="82" t="str">
        <f t="shared" si="37"/>
        <v/>
      </c>
      <c r="O480" s="82">
        <f t="shared" si="35"/>
        <v>0</v>
      </c>
      <c r="P480" s="82" t="str">
        <f t="shared" si="38"/>
        <v/>
      </c>
      <c r="Q480" s="82" t="str">
        <f t="shared" si="39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6"/>
        <v/>
      </c>
      <c r="N481" s="82" t="str">
        <f t="shared" si="37"/>
        <v/>
      </c>
      <c r="O481" s="82">
        <f t="shared" si="35"/>
        <v>0</v>
      </c>
      <c r="P481" s="82" t="str">
        <f t="shared" si="38"/>
        <v/>
      </c>
      <c r="Q481" s="82" t="str">
        <f t="shared" si="39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6"/>
        <v/>
      </c>
      <c r="N482" s="82" t="str">
        <f t="shared" si="37"/>
        <v/>
      </c>
      <c r="O482" s="82">
        <f t="shared" si="35"/>
        <v>0</v>
      </c>
      <c r="P482" s="82" t="str">
        <f t="shared" si="38"/>
        <v/>
      </c>
      <c r="Q482" s="82" t="str">
        <f t="shared" si="39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6"/>
        <v/>
      </c>
      <c r="N483" s="82" t="str">
        <f t="shared" si="37"/>
        <v/>
      </c>
      <c r="O483" s="82">
        <f t="shared" si="35"/>
        <v>0</v>
      </c>
      <c r="P483" s="82" t="str">
        <f t="shared" si="38"/>
        <v/>
      </c>
      <c r="Q483" s="82" t="str">
        <f t="shared" si="39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6"/>
        <v/>
      </c>
      <c r="N484" s="82" t="str">
        <f t="shared" si="37"/>
        <v/>
      </c>
      <c r="O484" s="82">
        <f t="shared" si="35"/>
        <v>0</v>
      </c>
      <c r="P484" s="82" t="str">
        <f t="shared" si="38"/>
        <v/>
      </c>
      <c r="Q484" s="82" t="str">
        <f t="shared" si="39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6"/>
        <v/>
      </c>
      <c r="N485" s="82" t="str">
        <f t="shared" si="37"/>
        <v/>
      </c>
      <c r="O485" s="82">
        <f t="shared" si="35"/>
        <v>0</v>
      </c>
      <c r="P485" s="82" t="str">
        <f t="shared" si="38"/>
        <v/>
      </c>
      <c r="Q485" s="82" t="str">
        <f t="shared" si="39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6"/>
        <v/>
      </c>
      <c r="N486" s="82" t="str">
        <f t="shared" si="37"/>
        <v/>
      </c>
      <c r="O486" s="82">
        <f t="shared" si="35"/>
        <v>0</v>
      </c>
      <c r="P486" s="82" t="str">
        <f t="shared" si="38"/>
        <v/>
      </c>
      <c r="Q486" s="82" t="str">
        <f t="shared" si="39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6"/>
        <v/>
      </c>
      <c r="N487" s="82" t="str">
        <f t="shared" si="37"/>
        <v/>
      </c>
      <c r="O487" s="82">
        <f t="shared" si="35"/>
        <v>0</v>
      </c>
      <c r="P487" s="82" t="str">
        <f t="shared" si="38"/>
        <v/>
      </c>
      <c r="Q487" s="82" t="str">
        <f t="shared" si="39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6"/>
        <v/>
      </c>
      <c r="N488" s="82" t="str">
        <f t="shared" si="37"/>
        <v/>
      </c>
      <c r="O488" s="82">
        <f t="shared" si="35"/>
        <v>0</v>
      </c>
      <c r="P488" s="82" t="str">
        <f t="shared" si="38"/>
        <v/>
      </c>
      <c r="Q488" s="82" t="str">
        <f t="shared" si="39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6"/>
        <v/>
      </c>
      <c r="N489" s="82" t="str">
        <f t="shared" si="37"/>
        <v/>
      </c>
      <c r="O489" s="82">
        <f t="shared" si="35"/>
        <v>0</v>
      </c>
      <c r="P489" s="82" t="str">
        <f t="shared" si="38"/>
        <v/>
      </c>
      <c r="Q489" s="82" t="str">
        <f t="shared" si="39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6"/>
        <v/>
      </c>
      <c r="N490" s="82" t="str">
        <f t="shared" si="37"/>
        <v/>
      </c>
      <c r="O490" s="82">
        <f t="shared" si="35"/>
        <v>0</v>
      </c>
      <c r="P490" s="82" t="str">
        <f t="shared" si="38"/>
        <v/>
      </c>
      <c r="Q490" s="82" t="str">
        <f t="shared" si="39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6"/>
        <v/>
      </c>
      <c r="N491" s="82" t="str">
        <f t="shared" si="37"/>
        <v/>
      </c>
      <c r="O491" s="82">
        <f t="shared" si="35"/>
        <v>0</v>
      </c>
      <c r="P491" s="82" t="str">
        <f t="shared" si="38"/>
        <v/>
      </c>
      <c r="Q491" s="82" t="str">
        <f t="shared" si="39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6"/>
        <v/>
      </c>
      <c r="N492" s="82" t="str">
        <f t="shared" si="37"/>
        <v/>
      </c>
      <c r="O492" s="82">
        <f t="shared" si="35"/>
        <v>0</v>
      </c>
      <c r="P492" s="82" t="str">
        <f t="shared" si="38"/>
        <v/>
      </c>
      <c r="Q492" s="82" t="str">
        <f t="shared" si="39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6"/>
        <v/>
      </c>
      <c r="N493" s="82" t="str">
        <f t="shared" si="37"/>
        <v/>
      </c>
      <c r="O493" s="82">
        <f t="shared" si="35"/>
        <v>0</v>
      </c>
      <c r="P493" s="82" t="str">
        <f t="shared" si="38"/>
        <v/>
      </c>
      <c r="Q493" s="82" t="str">
        <f t="shared" si="39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6"/>
        <v/>
      </c>
      <c r="N494" s="82" t="str">
        <f t="shared" si="37"/>
        <v/>
      </c>
      <c r="O494" s="82">
        <f t="shared" si="35"/>
        <v>0</v>
      </c>
      <c r="P494" s="82" t="str">
        <f t="shared" si="38"/>
        <v/>
      </c>
      <c r="Q494" s="82" t="str">
        <f t="shared" si="39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6"/>
        <v/>
      </c>
      <c r="N495" s="82" t="str">
        <f t="shared" si="37"/>
        <v/>
      </c>
      <c r="O495" s="82">
        <f t="shared" si="35"/>
        <v>0</v>
      </c>
      <c r="P495" s="82" t="str">
        <f t="shared" si="38"/>
        <v/>
      </c>
      <c r="Q495" s="82" t="str">
        <f t="shared" si="39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6"/>
        <v/>
      </c>
      <c r="N496" s="82" t="str">
        <f t="shared" si="37"/>
        <v/>
      </c>
      <c r="O496" s="82">
        <f t="shared" si="35"/>
        <v>0</v>
      </c>
      <c r="P496" s="82" t="str">
        <f t="shared" si="38"/>
        <v/>
      </c>
      <c r="Q496" s="82" t="str">
        <f t="shared" si="39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6"/>
        <v/>
      </c>
      <c r="N497" s="82" t="str">
        <f t="shared" si="37"/>
        <v/>
      </c>
      <c r="O497" s="82">
        <f t="shared" si="35"/>
        <v>0</v>
      </c>
      <c r="P497" s="82" t="str">
        <f t="shared" si="38"/>
        <v/>
      </c>
      <c r="Q497" s="82" t="str">
        <f t="shared" si="39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6"/>
        <v/>
      </c>
      <c r="N498" s="82" t="str">
        <f t="shared" si="37"/>
        <v/>
      </c>
      <c r="O498" s="82">
        <f t="shared" si="35"/>
        <v>0</v>
      </c>
      <c r="P498" s="82" t="str">
        <f t="shared" si="38"/>
        <v/>
      </c>
      <c r="Q498" s="82" t="str">
        <f t="shared" si="39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6"/>
        <v/>
      </c>
      <c r="N499" s="82" t="str">
        <f t="shared" si="37"/>
        <v/>
      </c>
      <c r="O499" s="82">
        <f t="shared" si="35"/>
        <v>0</v>
      </c>
      <c r="P499" s="82" t="str">
        <f t="shared" si="38"/>
        <v/>
      </c>
      <c r="Q499" s="82" t="str">
        <f t="shared" si="39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6"/>
        <v/>
      </c>
      <c r="N500" s="82" t="str">
        <f t="shared" si="37"/>
        <v/>
      </c>
      <c r="O500" s="82">
        <f t="shared" si="35"/>
        <v>0</v>
      </c>
      <c r="P500" s="82" t="str">
        <f t="shared" si="38"/>
        <v/>
      </c>
      <c r="Q500" s="82" t="str">
        <f t="shared" si="39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6"/>
        <v/>
      </c>
      <c r="N501" s="82" t="str">
        <f t="shared" si="37"/>
        <v/>
      </c>
      <c r="O501" s="82">
        <f t="shared" si="35"/>
        <v>0</v>
      </c>
      <c r="P501" s="82" t="str">
        <f t="shared" si="38"/>
        <v/>
      </c>
      <c r="Q501" s="82" t="str">
        <f t="shared" si="39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6"/>
        <v/>
      </c>
      <c r="N502" s="82" t="str">
        <f t="shared" si="37"/>
        <v/>
      </c>
      <c r="O502" s="82">
        <f t="shared" si="35"/>
        <v>0</v>
      </c>
      <c r="P502" s="82" t="str">
        <f t="shared" si="38"/>
        <v/>
      </c>
      <c r="Q502" s="82" t="str">
        <f t="shared" si="39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6"/>
        <v/>
      </c>
      <c r="N503" s="82" t="str">
        <f t="shared" si="37"/>
        <v/>
      </c>
      <c r="O503" s="82">
        <f t="shared" si="35"/>
        <v>0</v>
      </c>
      <c r="P503" s="82" t="str">
        <f t="shared" si="38"/>
        <v/>
      </c>
      <c r="Q503" s="82" t="str">
        <f t="shared" si="39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6"/>
        <v/>
      </c>
      <c r="N504" s="82" t="str">
        <f t="shared" si="37"/>
        <v/>
      </c>
      <c r="O504" s="82">
        <f t="shared" si="35"/>
        <v>0</v>
      </c>
      <c r="P504" s="82" t="str">
        <f t="shared" si="38"/>
        <v/>
      </c>
      <c r="Q504" s="82" t="str">
        <f t="shared" si="39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6"/>
        <v/>
      </c>
      <c r="N505" s="82" t="str">
        <f t="shared" si="37"/>
        <v/>
      </c>
      <c r="O505" s="82">
        <f t="shared" si="35"/>
        <v>0</v>
      </c>
      <c r="P505" s="82" t="str">
        <f t="shared" si="38"/>
        <v/>
      </c>
      <c r="Q505" s="82" t="str">
        <f t="shared" si="39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6"/>
        <v/>
      </c>
      <c r="N506" s="82" t="str">
        <f t="shared" si="37"/>
        <v/>
      </c>
      <c r="O506" s="82">
        <f t="shared" si="35"/>
        <v>0</v>
      </c>
      <c r="P506" s="82" t="str">
        <f t="shared" si="38"/>
        <v/>
      </c>
      <c r="Q506" s="82" t="str">
        <f t="shared" si="39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6"/>
        <v/>
      </c>
      <c r="N507" s="82" t="str">
        <f t="shared" si="37"/>
        <v/>
      </c>
      <c r="O507" s="82">
        <f t="shared" si="35"/>
        <v>0</v>
      </c>
      <c r="P507" s="82" t="str">
        <f t="shared" si="38"/>
        <v/>
      </c>
      <c r="Q507" s="82" t="str">
        <f t="shared" si="39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6"/>
        <v/>
      </c>
      <c r="N508" s="82" t="str">
        <f t="shared" si="37"/>
        <v/>
      </c>
      <c r="O508" s="82">
        <f t="shared" si="35"/>
        <v>0</v>
      </c>
      <c r="P508" s="82" t="str">
        <f t="shared" si="38"/>
        <v/>
      </c>
      <c r="Q508" s="82" t="str">
        <f t="shared" si="39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6"/>
        <v/>
      </c>
      <c r="N509" s="82" t="str">
        <f t="shared" si="37"/>
        <v/>
      </c>
      <c r="O509" s="82">
        <f t="shared" si="35"/>
        <v>0</v>
      </c>
      <c r="P509" s="82" t="str">
        <f t="shared" si="38"/>
        <v/>
      </c>
      <c r="Q509" s="82" t="str">
        <f t="shared" si="39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6"/>
        <v/>
      </c>
      <c r="N510" s="82" t="str">
        <f t="shared" si="37"/>
        <v/>
      </c>
      <c r="O510" s="82">
        <f t="shared" si="35"/>
        <v>0</v>
      </c>
      <c r="P510" s="82" t="str">
        <f t="shared" si="38"/>
        <v/>
      </c>
      <c r="Q510" s="82" t="str">
        <f t="shared" si="39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6"/>
        <v/>
      </c>
      <c r="N511" s="82" t="str">
        <f t="shared" si="37"/>
        <v/>
      </c>
      <c r="O511" s="82">
        <f t="shared" si="35"/>
        <v>0</v>
      </c>
      <c r="P511" s="82" t="str">
        <f t="shared" si="38"/>
        <v/>
      </c>
      <c r="Q511" s="82" t="str">
        <f t="shared" si="39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6"/>
        <v/>
      </c>
      <c r="N512" s="82" t="str">
        <f t="shared" si="37"/>
        <v/>
      </c>
      <c r="O512" s="82">
        <f t="shared" si="35"/>
        <v>0</v>
      </c>
      <c r="P512" s="82" t="str">
        <f t="shared" si="38"/>
        <v/>
      </c>
      <c r="Q512" s="82" t="str">
        <f t="shared" si="39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6"/>
        <v/>
      </c>
      <c r="N513" s="82" t="str">
        <f t="shared" si="37"/>
        <v/>
      </c>
      <c r="O513" s="82">
        <f t="shared" si="35"/>
        <v>0</v>
      </c>
      <c r="P513" s="82" t="str">
        <f t="shared" si="38"/>
        <v/>
      </c>
      <c r="Q513" s="82" t="str">
        <f t="shared" si="39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6"/>
        <v/>
      </c>
      <c r="N514" s="82" t="str">
        <f t="shared" si="37"/>
        <v/>
      </c>
      <c r="O514" s="82">
        <f t="shared" si="35"/>
        <v>0</v>
      </c>
      <c r="P514" s="82" t="str">
        <f t="shared" si="38"/>
        <v/>
      </c>
      <c r="Q514" s="82" t="str">
        <f t="shared" si="39"/>
        <v/>
      </c>
    </row>
  </sheetData>
  <sheetProtection algorithmName="SHA-512" hashValue="S23NLyusoUv6CeCKWUSZsgmon4FYMattmnJ4+Y4LZC0+QK9Feb2DuuSz1K6OKBMgRFWVtPIwWMSiT4NFQAR/bw==" saltValue="9+s+NsiIHXvbbgnrMbLkYA==" spinCount="100000" sheet="1" formatColumns="0" formatRows="0" autoFilter="0"/>
  <autoFilter ref="K14:L14" xr:uid="{00000000-0009-0000-0000-00001E000000}"/>
  <mergeCells count="19">
    <mergeCell ref="A15:A16"/>
    <mergeCell ref="A1:A4"/>
    <mergeCell ref="A5:A6"/>
    <mergeCell ref="K6:K7"/>
    <mergeCell ref="I6:I7"/>
    <mergeCell ref="J1:L1"/>
    <mergeCell ref="J4:L4"/>
    <mergeCell ref="F6:F7"/>
    <mergeCell ref="H6:H7"/>
    <mergeCell ref="E6:E7"/>
    <mergeCell ref="G6:G7"/>
    <mergeCell ref="L6:L7"/>
    <mergeCell ref="J6:J7"/>
    <mergeCell ref="N6:N7"/>
    <mergeCell ref="O6:O7"/>
    <mergeCell ref="P6:P7"/>
    <mergeCell ref="Q6:Q7"/>
    <mergeCell ref="C6:C7"/>
    <mergeCell ref="D6:D7"/>
  </mergeCells>
  <phoneticPr fontId="0" type="noConversion"/>
  <dataValidations disablePrompts="1" count="1">
    <dataValidation type="list" allowBlank="1" showInputMessage="1" showErrorMessage="1" sqref="G15:G514" xr:uid="{8701BB56-303C-4BEF-A948-BD6879A6D04D}">
      <formula1>"E, 0%, 8%, 16%"</formula1>
    </dataValidation>
  </dataValidations>
  <hyperlinks>
    <hyperlink ref="A15:A16" location="CONTACTO!A1" display="Contacto" xr:uid="{ECFFDA7F-97EF-43F9-A8D1-2640DF64DEE0}"/>
    <hyperlink ref="A5:A6" location="MENU!A1" display="M e n ú" xr:uid="{4EAAA6F6-03C3-4F6E-939C-FD463CFB6ED3}"/>
    <hyperlink ref="A8" location="'INGRESOS Y EGRESOS'!A1" display="Ingresos y Egresos" xr:uid="{03D8840F-6B29-4804-A723-641B62792EA4}"/>
    <hyperlink ref="A7" location="DATOS!A1" display="Datos de la Empresa" xr:uid="{B903E47A-D6DE-4922-B005-5D7988A6EB18}"/>
    <hyperlink ref="A10" location="TARIFAS!A1" display="Tablas y Tarifas de ISR" xr:uid="{9DA302F3-0351-424F-94AC-C93493792A8A}"/>
    <hyperlink ref="A9" location="IMPUESTOS!A1" display="Impuestos" xr:uid="{954418AD-BF2E-45C5-8209-5C2A1F3A9B2A}"/>
    <hyperlink ref="A1:A4" location="MENU!A1" display="PROGRAMA REGIMEN SIMPLIFICADO DE CONFIANZA" xr:uid="{0A27A6A2-484E-4E90-9AB9-E046166D3786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11" customWidth="1"/>
    <col min="4" max="4" width="8.7109375" style="11" customWidth="1"/>
    <col min="5" max="5" width="40.7109375" style="11" customWidth="1"/>
    <col min="6" max="6" width="12.28515625" style="11" customWidth="1"/>
    <col min="7" max="7" width="4.7109375" style="11" customWidth="1"/>
    <col min="8" max="12" width="12.28515625" style="11" customWidth="1"/>
    <col min="13" max="13" width="0.85546875" style="11" customWidth="1"/>
    <col min="14" max="17" width="11.7109375" style="11" customWidth="1"/>
    <col min="18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03"/>
      <c r="F1" s="29"/>
      <c r="G1" s="17"/>
      <c r="H1" s="17"/>
      <c r="I1" s="17"/>
      <c r="J1" s="161" t="s">
        <v>97</v>
      </c>
      <c r="K1" s="161"/>
      <c r="L1" s="161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03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</row>
    <row r="3" spans="1:17" ht="17.45" customHeight="1" x14ac:dyDescent="0.2">
      <c r="A3" s="118"/>
      <c r="C3" s="104"/>
      <c r="D3" s="103"/>
      <c r="E3" s="103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</row>
    <row r="4" spans="1:17" ht="17.45" customHeight="1" x14ac:dyDescent="0.3">
      <c r="A4" s="119"/>
      <c r="C4" s="46" t="s">
        <v>87</v>
      </c>
      <c r="D4" s="103"/>
      <c r="E4" s="103"/>
      <c r="F4" s="17"/>
      <c r="G4" s="17"/>
      <c r="H4" s="17"/>
      <c r="I4" s="17"/>
      <c r="J4" s="162" t="str">
        <f>"JUNIO "&amp;DATOS!$E$10</f>
        <v>JUNIO 2023</v>
      </c>
      <c r="K4" s="162"/>
      <c r="L4" s="162"/>
      <c r="M4" s="35"/>
      <c r="N4" s="34"/>
      <c r="O4" s="34"/>
      <c r="P4" s="34"/>
      <c r="Q4" s="34"/>
    </row>
    <row r="5" spans="1:17" ht="17.45" customHeight="1" x14ac:dyDescent="0.4">
      <c r="A5" s="120" t="s">
        <v>1</v>
      </c>
      <c r="C5" s="1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</row>
    <row r="6" spans="1:17" ht="17.45" customHeight="1" x14ac:dyDescent="0.2">
      <c r="A6" s="120"/>
      <c r="C6" s="143" t="s">
        <v>69</v>
      </c>
      <c r="D6" s="143" t="s">
        <v>70</v>
      </c>
      <c r="E6" s="143" t="s">
        <v>71</v>
      </c>
      <c r="F6" s="158" t="s">
        <v>72</v>
      </c>
      <c r="G6" s="143" t="s">
        <v>73</v>
      </c>
      <c r="H6" s="143" t="s">
        <v>52</v>
      </c>
      <c r="I6" s="143" t="s">
        <v>74</v>
      </c>
      <c r="J6" s="158" t="s">
        <v>75</v>
      </c>
      <c r="K6" s="158" t="s">
        <v>76</v>
      </c>
      <c r="L6" s="143" t="s">
        <v>77</v>
      </c>
      <c r="M6" s="17"/>
      <c r="N6" s="158" t="s">
        <v>78</v>
      </c>
      <c r="O6" s="158" t="s">
        <v>79</v>
      </c>
      <c r="P6" s="158" t="s">
        <v>80</v>
      </c>
      <c r="Q6" s="158" t="s">
        <v>81</v>
      </c>
    </row>
    <row r="7" spans="1:17" ht="17.45" customHeight="1" x14ac:dyDescent="0.2">
      <c r="A7" s="53" t="s">
        <v>5</v>
      </c>
      <c r="C7" s="143"/>
      <c r="D7" s="143"/>
      <c r="E7" s="143"/>
      <c r="F7" s="158"/>
      <c r="G7" s="143"/>
      <c r="H7" s="143"/>
      <c r="I7" s="160"/>
      <c r="J7" s="158"/>
      <c r="K7" s="158"/>
      <c r="L7" s="143"/>
      <c r="M7" s="17"/>
      <c r="N7" s="159"/>
      <c r="O7" s="159"/>
      <c r="P7" s="159"/>
      <c r="Q7" s="159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17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166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M9" s="17"/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M10" s="17"/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'EG-MAY'!F11+'EG-JUN'!F9</f>
        <v>0</v>
      </c>
      <c r="G11" s="69"/>
      <c r="H11" s="69">
        <f>'EG-MAY'!H11+'EG-JUN'!H9</f>
        <v>0</v>
      </c>
      <c r="I11" s="69">
        <f>'EG-MAY'!I11+'EG-JUN'!I9</f>
        <v>0</v>
      </c>
      <c r="J11" s="69">
        <f>'EG-MAY'!J11+'EG-JUN'!J9</f>
        <v>0</v>
      </c>
      <c r="K11" s="69">
        <f>'EG-MAY'!K11+'EG-JUN'!K9</f>
        <v>0</v>
      </c>
      <c r="L11" s="69">
        <f>F11+H11+I11-J11-K11</f>
        <v>0</v>
      </c>
      <c r="M11" s="17"/>
      <c r="N11" s="69">
        <f>'EG-MAY'!N11+'EG-JUN'!N9</f>
        <v>0</v>
      </c>
      <c r="O11" s="69">
        <f>'EG-MAY'!O11+'EG-JUN'!O9</f>
        <v>0</v>
      </c>
      <c r="P11" s="69">
        <f>'EG-MAY'!P11+'EG-JUN'!P9</f>
        <v>0</v>
      </c>
      <c r="Q11" s="69">
        <f>'EG-MAY'!Q11+'EG-JUN'!Q9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M12" s="17"/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17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102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7"/>
      <c r="N15" s="82" t="str">
        <f t="shared" ref="N15:N18" si="0">IF($G15="E",F15,"")</f>
        <v/>
      </c>
      <c r="O15" s="82">
        <f t="shared" ref="O15:O18" si="1">IF($G15=0%,F15,"")</f>
        <v>0</v>
      </c>
      <c r="P15" s="82" t="str">
        <f t="shared" ref="P15:P80" si="2">IF(OR($G15=8%,$G15=11%),$H15/$G15,"")</f>
        <v/>
      </c>
      <c r="Q15" s="82" t="str">
        <f t="shared" ref="Q15:Q80" si="3">IF(OR($G15=15%,$G15=16%),$H15/$G15,"")</f>
        <v/>
      </c>
    </row>
    <row r="16" spans="1:17" ht="17.45" customHeight="1" x14ac:dyDescent="0.2">
      <c r="A16" s="117"/>
      <c r="C16" s="102"/>
      <c r="D16" s="100"/>
      <c r="E16" s="90"/>
      <c r="F16" s="90"/>
      <c r="G16" s="101"/>
      <c r="H16" s="90"/>
      <c r="I16" s="90"/>
      <c r="J16" s="90"/>
      <c r="K16" s="90"/>
      <c r="L16" s="82" t="str">
        <f>IF(F16&amp;H16&amp;I16&amp;J16&amp;K16="","",F16+H16+I16-J16-K16)</f>
        <v/>
      </c>
      <c r="M16" s="17"/>
      <c r="N16" s="82" t="str">
        <f t="shared" si="0"/>
        <v/>
      </c>
      <c r="O16" s="82">
        <f t="shared" si="1"/>
        <v>0</v>
      </c>
      <c r="P16" s="82" t="str">
        <f t="shared" si="2"/>
        <v/>
      </c>
      <c r="Q16" s="82" t="str">
        <f t="shared" si="3"/>
        <v/>
      </c>
    </row>
    <row r="17" spans="1:17" ht="17.45" customHeight="1" x14ac:dyDescent="0.2">
      <c r="A17" s="49"/>
      <c r="C17" s="102"/>
      <c r="D17" s="100"/>
      <c r="E17" s="90"/>
      <c r="F17" s="90"/>
      <c r="G17" s="101"/>
      <c r="H17" s="90"/>
      <c r="I17" s="90"/>
      <c r="J17" s="90"/>
      <c r="K17" s="90"/>
      <c r="L17" s="82" t="str">
        <f t="shared" ref="L17" si="4">IF(F17&amp;H17&amp;I17&amp;J17&amp;K17="","",F17+H17+I17-J17-K17)</f>
        <v/>
      </c>
      <c r="M17" s="17"/>
      <c r="N17" s="82" t="str">
        <f t="shared" si="0"/>
        <v/>
      </c>
      <c r="O17" s="82">
        <f t="shared" si="1"/>
        <v>0</v>
      </c>
      <c r="P17" s="82" t="str">
        <f t="shared" si="2"/>
        <v/>
      </c>
      <c r="Q17" s="82" t="str">
        <f t="shared" si="3"/>
        <v/>
      </c>
    </row>
    <row r="18" spans="1:17" ht="17.45" customHeight="1" x14ac:dyDescent="0.2">
      <c r="A18" s="49"/>
      <c r="C18" s="102"/>
      <c r="D18" s="100"/>
      <c r="E18" s="90"/>
      <c r="F18" s="90"/>
      <c r="G18" s="101"/>
      <c r="H18" s="90"/>
      <c r="I18" s="90"/>
      <c r="J18" s="90"/>
      <c r="K18" s="90"/>
      <c r="L18" s="82" t="str">
        <f t="shared" ref="L18:L79" si="5">IF(F18&amp;H18&amp;I18&amp;J18&amp;K18="","",F18+H18+I18-J18-K18)</f>
        <v/>
      </c>
      <c r="M18" s="17"/>
      <c r="N18" s="82" t="str">
        <f t="shared" si="0"/>
        <v/>
      </c>
      <c r="O18" s="82">
        <f t="shared" si="1"/>
        <v>0</v>
      </c>
      <c r="P18" s="82" t="str">
        <f t="shared" si="2"/>
        <v/>
      </c>
      <c r="Q18" s="82" t="str">
        <f t="shared" si="3"/>
        <v/>
      </c>
    </row>
    <row r="19" spans="1:17" ht="17.45" customHeight="1" x14ac:dyDescent="0.2">
      <c r="A19" s="49"/>
      <c r="C19" s="102"/>
      <c r="D19" s="100"/>
      <c r="E19" s="90"/>
      <c r="F19" s="90"/>
      <c r="G19" s="101"/>
      <c r="H19" s="90"/>
      <c r="I19" s="90"/>
      <c r="J19" s="90"/>
      <c r="K19" s="90"/>
      <c r="L19" s="82" t="str">
        <f t="shared" si="5"/>
        <v/>
      </c>
      <c r="M19" s="17"/>
      <c r="N19" s="82" t="str">
        <f t="shared" ref="N19:N79" si="6">IF($G19="E",F19,"")</f>
        <v/>
      </c>
      <c r="O19" s="82">
        <f t="shared" ref="O19:O80" si="7">IF($G19=0%,F19,"")</f>
        <v>0</v>
      </c>
      <c r="P19" s="82" t="str">
        <f t="shared" si="2"/>
        <v/>
      </c>
      <c r="Q19" s="82" t="str">
        <f t="shared" si="3"/>
        <v/>
      </c>
    </row>
    <row r="20" spans="1:17" ht="17.45" customHeight="1" x14ac:dyDescent="0.2">
      <c r="A20" s="49"/>
      <c r="C20" s="102"/>
      <c r="D20" s="100"/>
      <c r="E20" s="90"/>
      <c r="F20" s="90"/>
      <c r="G20" s="101"/>
      <c r="H20" s="90"/>
      <c r="I20" s="90"/>
      <c r="J20" s="90"/>
      <c r="K20" s="90"/>
      <c r="L20" s="82" t="str">
        <f t="shared" si="5"/>
        <v/>
      </c>
      <c r="M20" s="17"/>
      <c r="N20" s="82" t="str">
        <f t="shared" si="6"/>
        <v/>
      </c>
      <c r="O20" s="82">
        <f t="shared" si="7"/>
        <v>0</v>
      </c>
      <c r="P20" s="82" t="str">
        <f t="shared" si="2"/>
        <v/>
      </c>
      <c r="Q20" s="82" t="str">
        <f t="shared" si="3"/>
        <v/>
      </c>
    </row>
    <row r="21" spans="1:17" ht="17.45" customHeight="1" x14ac:dyDescent="0.2">
      <c r="A21" s="49"/>
      <c r="C21" s="102"/>
      <c r="D21" s="100"/>
      <c r="E21" s="90"/>
      <c r="F21" s="90"/>
      <c r="G21" s="101"/>
      <c r="H21" s="90"/>
      <c r="I21" s="90"/>
      <c r="J21" s="90"/>
      <c r="K21" s="90"/>
      <c r="L21" s="82" t="str">
        <f t="shared" si="5"/>
        <v/>
      </c>
      <c r="M21" s="17"/>
      <c r="N21" s="82" t="str">
        <f t="shared" si="6"/>
        <v/>
      </c>
      <c r="O21" s="82">
        <f t="shared" si="7"/>
        <v>0</v>
      </c>
      <c r="P21" s="82" t="str">
        <f t="shared" si="2"/>
        <v/>
      </c>
      <c r="Q21" s="82" t="str">
        <f t="shared" si="3"/>
        <v/>
      </c>
    </row>
    <row r="22" spans="1:17" ht="17.45" customHeight="1" x14ac:dyDescent="0.2">
      <c r="A22" s="49"/>
      <c r="C22" s="102"/>
      <c r="D22" s="100"/>
      <c r="E22" s="90"/>
      <c r="F22" s="90"/>
      <c r="G22" s="101"/>
      <c r="H22" s="90"/>
      <c r="I22" s="90"/>
      <c r="J22" s="90"/>
      <c r="K22" s="90"/>
      <c r="L22" s="82" t="str">
        <f t="shared" si="5"/>
        <v/>
      </c>
      <c r="M22" s="17"/>
      <c r="N22" s="82" t="str">
        <f t="shared" si="6"/>
        <v/>
      </c>
      <c r="O22" s="82">
        <f t="shared" si="7"/>
        <v>0</v>
      </c>
      <c r="P22" s="82" t="str">
        <f t="shared" si="2"/>
        <v/>
      </c>
      <c r="Q22" s="82" t="str">
        <f t="shared" si="3"/>
        <v/>
      </c>
    </row>
    <row r="23" spans="1:17" ht="17.45" customHeight="1" x14ac:dyDescent="0.2">
      <c r="A23" s="49"/>
      <c r="C23" s="102"/>
      <c r="D23" s="100"/>
      <c r="E23" s="90"/>
      <c r="F23" s="90"/>
      <c r="G23" s="101"/>
      <c r="H23" s="90"/>
      <c r="I23" s="90"/>
      <c r="J23" s="90"/>
      <c r="K23" s="90"/>
      <c r="L23" s="82" t="str">
        <f t="shared" si="5"/>
        <v/>
      </c>
      <c r="M23" s="17"/>
      <c r="N23" s="82" t="str">
        <f t="shared" si="6"/>
        <v/>
      </c>
      <c r="O23" s="82">
        <f t="shared" si="7"/>
        <v>0</v>
      </c>
      <c r="P23" s="82" t="str">
        <f t="shared" si="2"/>
        <v/>
      </c>
      <c r="Q23" s="82" t="str">
        <f t="shared" si="3"/>
        <v/>
      </c>
    </row>
    <row r="24" spans="1:17" ht="17.45" customHeight="1" x14ac:dyDescent="0.2">
      <c r="A24" s="49"/>
      <c r="C24" s="102"/>
      <c r="D24" s="100"/>
      <c r="E24" s="90"/>
      <c r="F24" s="90"/>
      <c r="G24" s="101"/>
      <c r="H24" s="90"/>
      <c r="I24" s="90"/>
      <c r="J24" s="90"/>
      <c r="K24" s="90"/>
      <c r="L24" s="82" t="str">
        <f t="shared" si="5"/>
        <v/>
      </c>
      <c r="M24" s="17"/>
      <c r="N24" s="82" t="str">
        <f t="shared" si="6"/>
        <v/>
      </c>
      <c r="O24" s="82">
        <f t="shared" si="7"/>
        <v>0</v>
      </c>
      <c r="P24" s="82" t="str">
        <f t="shared" si="2"/>
        <v/>
      </c>
      <c r="Q24" s="82" t="str">
        <f t="shared" si="3"/>
        <v/>
      </c>
    </row>
    <row r="25" spans="1:17" ht="17.45" customHeight="1" x14ac:dyDescent="0.2">
      <c r="A25" s="49"/>
      <c r="C25" s="102"/>
      <c r="D25" s="100"/>
      <c r="E25" s="90"/>
      <c r="F25" s="90"/>
      <c r="G25" s="101"/>
      <c r="H25" s="90"/>
      <c r="I25" s="90"/>
      <c r="J25" s="90"/>
      <c r="K25" s="90"/>
      <c r="L25" s="82" t="str">
        <f t="shared" si="5"/>
        <v/>
      </c>
      <c r="M25" s="17"/>
      <c r="N25" s="82" t="str">
        <f t="shared" si="6"/>
        <v/>
      </c>
      <c r="O25" s="82">
        <f t="shared" si="7"/>
        <v>0</v>
      </c>
      <c r="P25" s="82" t="str">
        <f t="shared" si="2"/>
        <v/>
      </c>
      <c r="Q25" s="82" t="str">
        <f t="shared" si="3"/>
        <v/>
      </c>
    </row>
    <row r="26" spans="1:17" ht="17.45" customHeight="1" x14ac:dyDescent="0.2">
      <c r="A26" s="50"/>
      <c r="C26" s="102"/>
      <c r="D26" s="100"/>
      <c r="E26" s="90"/>
      <c r="F26" s="90"/>
      <c r="G26" s="101"/>
      <c r="H26" s="90"/>
      <c r="I26" s="90"/>
      <c r="J26" s="90"/>
      <c r="K26" s="90"/>
      <c r="L26" s="82" t="str">
        <f t="shared" si="5"/>
        <v/>
      </c>
      <c r="M26" s="17"/>
      <c r="N26" s="82" t="str">
        <f t="shared" si="6"/>
        <v/>
      </c>
      <c r="O26" s="82">
        <f t="shared" si="7"/>
        <v>0</v>
      </c>
      <c r="P26" s="82" t="str">
        <f t="shared" si="2"/>
        <v/>
      </c>
      <c r="Q26" s="82" t="str">
        <f t="shared" si="3"/>
        <v/>
      </c>
    </row>
    <row r="27" spans="1:17" ht="17.45" customHeight="1" x14ac:dyDescent="0.2">
      <c r="A27" s="50"/>
      <c r="C27" s="102"/>
      <c r="D27" s="100"/>
      <c r="E27" s="90"/>
      <c r="F27" s="90"/>
      <c r="G27" s="101"/>
      <c r="H27" s="90"/>
      <c r="I27" s="90"/>
      <c r="J27" s="90"/>
      <c r="K27" s="90"/>
      <c r="L27" s="82" t="str">
        <f t="shared" si="5"/>
        <v/>
      </c>
      <c r="M27" s="17"/>
      <c r="N27" s="82" t="str">
        <f t="shared" si="6"/>
        <v/>
      </c>
      <c r="O27" s="82">
        <f t="shared" si="7"/>
        <v>0</v>
      </c>
      <c r="P27" s="82" t="str">
        <f t="shared" si="2"/>
        <v/>
      </c>
      <c r="Q27" s="82" t="str">
        <f t="shared" si="3"/>
        <v/>
      </c>
    </row>
    <row r="28" spans="1:17" ht="17.45" customHeight="1" x14ac:dyDescent="0.2">
      <c r="A28" s="50"/>
      <c r="C28" s="102"/>
      <c r="D28" s="100"/>
      <c r="E28" s="90"/>
      <c r="F28" s="90"/>
      <c r="G28" s="101"/>
      <c r="H28" s="90"/>
      <c r="I28" s="90"/>
      <c r="J28" s="90"/>
      <c r="K28" s="90"/>
      <c r="L28" s="82" t="str">
        <f t="shared" si="5"/>
        <v/>
      </c>
      <c r="M28" s="17"/>
      <c r="N28" s="82" t="str">
        <f t="shared" si="6"/>
        <v/>
      </c>
      <c r="O28" s="82">
        <f t="shared" si="7"/>
        <v>0</v>
      </c>
      <c r="P28" s="82" t="str">
        <f t="shared" si="2"/>
        <v/>
      </c>
      <c r="Q28" s="82" t="str">
        <f t="shared" si="3"/>
        <v/>
      </c>
    </row>
    <row r="29" spans="1:17" ht="17.45" customHeight="1" x14ac:dyDescent="0.2">
      <c r="A29" s="50"/>
      <c r="C29" s="102"/>
      <c r="D29" s="100"/>
      <c r="E29" s="90"/>
      <c r="F29" s="90"/>
      <c r="G29" s="101"/>
      <c r="H29" s="90"/>
      <c r="I29" s="90"/>
      <c r="J29" s="90"/>
      <c r="K29" s="90"/>
      <c r="L29" s="82" t="str">
        <f t="shared" si="5"/>
        <v/>
      </c>
      <c r="M29" s="17"/>
      <c r="N29" s="82" t="str">
        <f t="shared" si="6"/>
        <v/>
      </c>
      <c r="O29" s="82">
        <f t="shared" si="7"/>
        <v>0</v>
      </c>
      <c r="P29" s="82" t="str">
        <f t="shared" si="2"/>
        <v/>
      </c>
      <c r="Q29" s="82" t="str">
        <f t="shared" si="3"/>
        <v/>
      </c>
    </row>
    <row r="30" spans="1:17" ht="17.45" customHeight="1" x14ac:dyDescent="0.2">
      <c r="A30" s="50"/>
      <c r="C30" s="102"/>
      <c r="D30" s="100"/>
      <c r="E30" s="90"/>
      <c r="F30" s="90"/>
      <c r="G30" s="101"/>
      <c r="H30" s="90"/>
      <c r="I30" s="90"/>
      <c r="J30" s="90"/>
      <c r="K30" s="90"/>
      <c r="L30" s="82" t="str">
        <f t="shared" si="5"/>
        <v/>
      </c>
      <c r="M30" s="17"/>
      <c r="N30" s="82" t="str">
        <f t="shared" si="6"/>
        <v/>
      </c>
      <c r="O30" s="82">
        <f t="shared" si="7"/>
        <v>0</v>
      </c>
      <c r="P30" s="82" t="str">
        <f t="shared" si="2"/>
        <v/>
      </c>
      <c r="Q30" s="82" t="str">
        <f t="shared" si="3"/>
        <v/>
      </c>
    </row>
    <row r="31" spans="1:17" ht="17.45" customHeight="1" x14ac:dyDescent="0.2">
      <c r="A31" s="50"/>
      <c r="C31" s="102"/>
      <c r="D31" s="100"/>
      <c r="E31" s="90"/>
      <c r="F31" s="90"/>
      <c r="G31" s="101"/>
      <c r="H31" s="90"/>
      <c r="I31" s="90"/>
      <c r="J31" s="90"/>
      <c r="K31" s="90"/>
      <c r="L31" s="82" t="str">
        <f t="shared" si="5"/>
        <v/>
      </c>
      <c r="M31" s="17"/>
      <c r="N31" s="82" t="str">
        <f t="shared" si="6"/>
        <v/>
      </c>
      <c r="O31" s="82">
        <f t="shared" si="7"/>
        <v>0</v>
      </c>
      <c r="P31" s="82" t="str">
        <f t="shared" si="2"/>
        <v/>
      </c>
      <c r="Q31" s="82" t="str">
        <f t="shared" si="3"/>
        <v/>
      </c>
    </row>
    <row r="32" spans="1:17" ht="17.45" customHeight="1" x14ac:dyDescent="0.2">
      <c r="A32" s="50"/>
      <c r="C32" s="102"/>
      <c r="D32" s="100"/>
      <c r="E32" s="90"/>
      <c r="F32" s="90"/>
      <c r="G32" s="101"/>
      <c r="H32" s="90"/>
      <c r="I32" s="90"/>
      <c r="J32" s="90"/>
      <c r="K32" s="90"/>
      <c r="L32" s="82" t="str">
        <f t="shared" si="5"/>
        <v/>
      </c>
      <c r="M32" s="17"/>
      <c r="N32" s="82" t="str">
        <f t="shared" si="6"/>
        <v/>
      </c>
      <c r="O32" s="82">
        <f t="shared" si="7"/>
        <v>0</v>
      </c>
      <c r="P32" s="82" t="str">
        <f t="shared" si="2"/>
        <v/>
      </c>
      <c r="Q32" s="82" t="str">
        <f t="shared" si="3"/>
        <v/>
      </c>
    </row>
    <row r="33" spans="1:17" ht="17.45" customHeight="1" x14ac:dyDescent="0.2">
      <c r="A33" s="50"/>
      <c r="C33" s="102"/>
      <c r="D33" s="100"/>
      <c r="E33" s="90"/>
      <c r="F33" s="90"/>
      <c r="G33" s="101"/>
      <c r="H33" s="90"/>
      <c r="I33" s="90"/>
      <c r="J33" s="90"/>
      <c r="K33" s="90"/>
      <c r="L33" s="82" t="str">
        <f t="shared" si="5"/>
        <v/>
      </c>
      <c r="M33" s="17"/>
      <c r="N33" s="82" t="str">
        <f t="shared" si="6"/>
        <v/>
      </c>
      <c r="O33" s="82">
        <f t="shared" si="7"/>
        <v>0</v>
      </c>
      <c r="P33" s="82" t="str">
        <f t="shared" si="2"/>
        <v/>
      </c>
      <c r="Q33" s="82" t="str">
        <f t="shared" si="3"/>
        <v/>
      </c>
    </row>
    <row r="34" spans="1:17" ht="17.45" customHeight="1" x14ac:dyDescent="0.2">
      <c r="A34" s="50"/>
      <c r="C34" s="102"/>
      <c r="D34" s="100"/>
      <c r="E34" s="90"/>
      <c r="F34" s="90"/>
      <c r="G34" s="101"/>
      <c r="H34" s="90"/>
      <c r="I34" s="90"/>
      <c r="J34" s="90"/>
      <c r="K34" s="90"/>
      <c r="L34" s="82" t="str">
        <f t="shared" si="5"/>
        <v/>
      </c>
      <c r="M34" s="17"/>
      <c r="N34" s="82" t="str">
        <f t="shared" si="6"/>
        <v/>
      </c>
      <c r="O34" s="82">
        <f t="shared" si="7"/>
        <v>0</v>
      </c>
      <c r="P34" s="82" t="str">
        <f t="shared" si="2"/>
        <v/>
      </c>
      <c r="Q34" s="82" t="str">
        <f t="shared" si="3"/>
        <v/>
      </c>
    </row>
    <row r="35" spans="1:17" ht="17.45" customHeight="1" x14ac:dyDescent="0.2">
      <c r="A35" s="50"/>
      <c r="C35" s="102"/>
      <c r="D35" s="100"/>
      <c r="E35" s="90"/>
      <c r="F35" s="90"/>
      <c r="G35" s="101"/>
      <c r="H35" s="90"/>
      <c r="I35" s="90"/>
      <c r="J35" s="90"/>
      <c r="K35" s="90"/>
      <c r="L35" s="82" t="str">
        <f t="shared" si="5"/>
        <v/>
      </c>
      <c r="M35" s="17"/>
      <c r="N35" s="82" t="str">
        <f t="shared" si="6"/>
        <v/>
      </c>
      <c r="O35" s="82">
        <f t="shared" si="7"/>
        <v>0</v>
      </c>
      <c r="P35" s="82" t="str">
        <f t="shared" si="2"/>
        <v/>
      </c>
      <c r="Q35" s="82" t="str">
        <f t="shared" si="3"/>
        <v/>
      </c>
    </row>
    <row r="36" spans="1:17" ht="17.45" customHeight="1" x14ac:dyDescent="0.2">
      <c r="A36" s="50"/>
      <c r="C36" s="102"/>
      <c r="D36" s="100"/>
      <c r="E36" s="90"/>
      <c r="F36" s="90"/>
      <c r="G36" s="101"/>
      <c r="H36" s="90"/>
      <c r="I36" s="90"/>
      <c r="J36" s="90"/>
      <c r="K36" s="90"/>
      <c r="L36" s="82" t="str">
        <f t="shared" si="5"/>
        <v/>
      </c>
      <c r="M36" s="17"/>
      <c r="N36" s="82" t="str">
        <f t="shared" si="6"/>
        <v/>
      </c>
      <c r="O36" s="82">
        <f t="shared" si="7"/>
        <v>0</v>
      </c>
      <c r="P36" s="82" t="str">
        <f t="shared" si="2"/>
        <v/>
      </c>
      <c r="Q36" s="82" t="str">
        <f t="shared" si="3"/>
        <v/>
      </c>
    </row>
    <row r="37" spans="1:17" ht="17.45" customHeight="1" x14ac:dyDescent="0.2">
      <c r="A37" s="50"/>
      <c r="C37" s="102"/>
      <c r="D37" s="100"/>
      <c r="E37" s="90"/>
      <c r="F37" s="90"/>
      <c r="G37" s="101"/>
      <c r="H37" s="90"/>
      <c r="I37" s="90"/>
      <c r="J37" s="90"/>
      <c r="K37" s="90"/>
      <c r="L37" s="82" t="str">
        <f t="shared" si="5"/>
        <v/>
      </c>
      <c r="M37" s="17"/>
      <c r="N37" s="82" t="str">
        <f t="shared" si="6"/>
        <v/>
      </c>
      <c r="O37" s="82">
        <f t="shared" si="7"/>
        <v>0</v>
      </c>
      <c r="P37" s="82" t="str">
        <f t="shared" si="2"/>
        <v/>
      </c>
      <c r="Q37" s="82" t="str">
        <f t="shared" si="3"/>
        <v/>
      </c>
    </row>
    <row r="38" spans="1:17" ht="17.45" customHeight="1" x14ac:dyDescent="0.2">
      <c r="A38" s="50"/>
      <c r="C38" s="102"/>
      <c r="D38" s="100"/>
      <c r="E38" s="90"/>
      <c r="F38" s="90"/>
      <c r="G38" s="101"/>
      <c r="H38" s="90"/>
      <c r="I38" s="90"/>
      <c r="J38" s="90"/>
      <c r="K38" s="90"/>
      <c r="L38" s="82" t="str">
        <f t="shared" si="5"/>
        <v/>
      </c>
      <c r="M38" s="17"/>
      <c r="N38" s="82" t="str">
        <f t="shared" si="6"/>
        <v/>
      </c>
      <c r="O38" s="82">
        <f t="shared" si="7"/>
        <v>0</v>
      </c>
      <c r="P38" s="82" t="str">
        <f t="shared" si="2"/>
        <v/>
      </c>
      <c r="Q38" s="82" t="str">
        <f t="shared" si="3"/>
        <v/>
      </c>
    </row>
    <row r="39" spans="1:17" ht="17.45" customHeight="1" x14ac:dyDescent="0.2">
      <c r="A39" s="50"/>
      <c r="C39" s="102"/>
      <c r="D39" s="100"/>
      <c r="E39" s="90"/>
      <c r="F39" s="90"/>
      <c r="G39" s="101"/>
      <c r="H39" s="90"/>
      <c r="I39" s="90"/>
      <c r="J39" s="90"/>
      <c r="K39" s="90"/>
      <c r="L39" s="82" t="str">
        <f t="shared" si="5"/>
        <v/>
      </c>
      <c r="M39" s="17"/>
      <c r="N39" s="82" t="str">
        <f t="shared" si="6"/>
        <v/>
      </c>
      <c r="O39" s="82">
        <f t="shared" si="7"/>
        <v>0</v>
      </c>
      <c r="P39" s="82" t="str">
        <f t="shared" si="2"/>
        <v/>
      </c>
      <c r="Q39" s="82" t="str">
        <f t="shared" si="3"/>
        <v/>
      </c>
    </row>
    <row r="40" spans="1:17" ht="17.45" customHeight="1" x14ac:dyDescent="0.2">
      <c r="A40" s="50"/>
      <c r="C40" s="102"/>
      <c r="D40" s="100"/>
      <c r="E40" s="90"/>
      <c r="F40" s="90"/>
      <c r="G40" s="101"/>
      <c r="H40" s="90"/>
      <c r="I40" s="90"/>
      <c r="J40" s="90"/>
      <c r="K40" s="90"/>
      <c r="L40" s="82" t="str">
        <f t="shared" si="5"/>
        <v/>
      </c>
      <c r="M40" s="17"/>
      <c r="N40" s="82" t="str">
        <f t="shared" si="6"/>
        <v/>
      </c>
      <c r="O40" s="82">
        <f t="shared" si="7"/>
        <v>0</v>
      </c>
      <c r="P40" s="82" t="str">
        <f t="shared" si="2"/>
        <v/>
      </c>
      <c r="Q40" s="82" t="str">
        <f t="shared" si="3"/>
        <v/>
      </c>
    </row>
    <row r="41" spans="1:17" ht="17.45" customHeight="1" x14ac:dyDescent="0.2">
      <c r="A41" s="50"/>
      <c r="C41" s="102"/>
      <c r="D41" s="100"/>
      <c r="E41" s="90"/>
      <c r="F41" s="90"/>
      <c r="G41" s="101"/>
      <c r="H41" s="90"/>
      <c r="I41" s="90"/>
      <c r="J41" s="90"/>
      <c r="K41" s="90"/>
      <c r="L41" s="82" t="str">
        <f t="shared" si="5"/>
        <v/>
      </c>
      <c r="M41" s="17"/>
      <c r="N41" s="82" t="str">
        <f t="shared" si="6"/>
        <v/>
      </c>
      <c r="O41" s="82">
        <f t="shared" si="7"/>
        <v>0</v>
      </c>
      <c r="P41" s="82" t="str">
        <f t="shared" si="2"/>
        <v/>
      </c>
      <c r="Q41" s="82" t="str">
        <f t="shared" si="3"/>
        <v/>
      </c>
    </row>
    <row r="42" spans="1:17" ht="17.45" customHeight="1" x14ac:dyDescent="0.2">
      <c r="A42" s="50"/>
      <c r="C42" s="102"/>
      <c r="D42" s="100"/>
      <c r="E42" s="90"/>
      <c r="F42" s="90"/>
      <c r="G42" s="101"/>
      <c r="H42" s="90"/>
      <c r="I42" s="90"/>
      <c r="J42" s="90"/>
      <c r="K42" s="90"/>
      <c r="L42" s="82" t="str">
        <f t="shared" si="5"/>
        <v/>
      </c>
      <c r="M42" s="17"/>
      <c r="N42" s="82" t="str">
        <f t="shared" si="6"/>
        <v/>
      </c>
      <c r="O42" s="82">
        <f t="shared" si="7"/>
        <v>0</v>
      </c>
      <c r="P42" s="82" t="str">
        <f t="shared" si="2"/>
        <v/>
      </c>
      <c r="Q42" s="82" t="str">
        <f t="shared" si="3"/>
        <v/>
      </c>
    </row>
    <row r="43" spans="1:17" ht="17.45" customHeight="1" x14ac:dyDescent="0.2">
      <c r="A43" s="50"/>
      <c r="C43" s="102"/>
      <c r="D43" s="100"/>
      <c r="E43" s="90"/>
      <c r="F43" s="90"/>
      <c r="G43" s="101"/>
      <c r="H43" s="90"/>
      <c r="I43" s="90"/>
      <c r="J43" s="90"/>
      <c r="K43" s="90"/>
      <c r="L43" s="82" t="str">
        <f t="shared" si="5"/>
        <v/>
      </c>
      <c r="M43" s="17"/>
      <c r="N43" s="82" t="str">
        <f t="shared" si="6"/>
        <v/>
      </c>
      <c r="O43" s="82">
        <f t="shared" si="7"/>
        <v>0</v>
      </c>
      <c r="P43" s="82" t="str">
        <f t="shared" si="2"/>
        <v/>
      </c>
      <c r="Q43" s="82" t="str">
        <f t="shared" si="3"/>
        <v/>
      </c>
    </row>
    <row r="44" spans="1:17" ht="17.45" customHeight="1" x14ac:dyDescent="0.2">
      <c r="C44" s="102"/>
      <c r="D44" s="100"/>
      <c r="E44" s="90"/>
      <c r="F44" s="90"/>
      <c r="G44" s="101"/>
      <c r="H44" s="90"/>
      <c r="I44" s="90"/>
      <c r="J44" s="90"/>
      <c r="K44" s="90"/>
      <c r="L44" s="82" t="str">
        <f t="shared" si="5"/>
        <v/>
      </c>
      <c r="M44" s="17"/>
      <c r="N44" s="82" t="str">
        <f t="shared" si="6"/>
        <v/>
      </c>
      <c r="O44" s="82">
        <f t="shared" si="7"/>
        <v>0</v>
      </c>
      <c r="P44" s="82" t="str">
        <f t="shared" si="2"/>
        <v/>
      </c>
      <c r="Q44" s="82" t="str">
        <f t="shared" si="3"/>
        <v/>
      </c>
    </row>
    <row r="45" spans="1:17" ht="17.45" customHeight="1" x14ac:dyDescent="0.2">
      <c r="C45" s="102"/>
      <c r="D45" s="100"/>
      <c r="E45" s="90"/>
      <c r="F45" s="90"/>
      <c r="G45" s="101"/>
      <c r="H45" s="90"/>
      <c r="I45" s="90"/>
      <c r="J45" s="90"/>
      <c r="K45" s="90"/>
      <c r="L45" s="82" t="str">
        <f t="shared" si="5"/>
        <v/>
      </c>
      <c r="M45" s="17"/>
      <c r="N45" s="82" t="str">
        <f t="shared" si="6"/>
        <v/>
      </c>
      <c r="O45" s="82">
        <f t="shared" si="7"/>
        <v>0</v>
      </c>
      <c r="P45" s="82" t="str">
        <f t="shared" si="2"/>
        <v/>
      </c>
      <c r="Q45" s="82" t="str">
        <f t="shared" si="3"/>
        <v/>
      </c>
    </row>
    <row r="46" spans="1:17" ht="17.45" customHeight="1" x14ac:dyDescent="0.2">
      <c r="C46" s="102"/>
      <c r="D46" s="100"/>
      <c r="E46" s="90"/>
      <c r="F46" s="90"/>
      <c r="G46" s="101"/>
      <c r="H46" s="90"/>
      <c r="I46" s="90"/>
      <c r="J46" s="90"/>
      <c r="K46" s="90"/>
      <c r="L46" s="82" t="str">
        <f t="shared" si="5"/>
        <v/>
      </c>
      <c r="M46" s="17"/>
      <c r="N46" s="82" t="str">
        <f t="shared" si="6"/>
        <v/>
      </c>
      <c r="O46" s="82">
        <f t="shared" si="7"/>
        <v>0</v>
      </c>
      <c r="P46" s="82" t="str">
        <f t="shared" si="2"/>
        <v/>
      </c>
      <c r="Q46" s="82" t="str">
        <f t="shared" si="3"/>
        <v/>
      </c>
    </row>
    <row r="47" spans="1:17" ht="17.45" customHeight="1" x14ac:dyDescent="0.2">
      <c r="C47" s="102"/>
      <c r="D47" s="100"/>
      <c r="E47" s="90"/>
      <c r="F47" s="90"/>
      <c r="G47" s="101"/>
      <c r="H47" s="90"/>
      <c r="I47" s="90"/>
      <c r="J47" s="90"/>
      <c r="K47" s="90"/>
      <c r="L47" s="82" t="str">
        <f t="shared" si="5"/>
        <v/>
      </c>
      <c r="M47" s="17"/>
      <c r="N47" s="82" t="str">
        <f t="shared" si="6"/>
        <v/>
      </c>
      <c r="O47" s="82">
        <f t="shared" si="7"/>
        <v>0</v>
      </c>
      <c r="P47" s="82" t="str">
        <f t="shared" si="2"/>
        <v/>
      </c>
      <c r="Q47" s="82" t="str">
        <f t="shared" si="3"/>
        <v/>
      </c>
    </row>
    <row r="48" spans="1:17" ht="17.45" customHeight="1" x14ac:dyDescent="0.2">
      <c r="C48" s="102"/>
      <c r="D48" s="100"/>
      <c r="E48" s="90"/>
      <c r="F48" s="90"/>
      <c r="G48" s="101"/>
      <c r="H48" s="90"/>
      <c r="I48" s="90"/>
      <c r="J48" s="90"/>
      <c r="K48" s="90"/>
      <c r="L48" s="82" t="str">
        <f t="shared" si="5"/>
        <v/>
      </c>
      <c r="M48" s="17"/>
      <c r="N48" s="82" t="str">
        <f t="shared" si="6"/>
        <v/>
      </c>
      <c r="O48" s="82">
        <f t="shared" si="7"/>
        <v>0</v>
      </c>
      <c r="P48" s="82" t="str">
        <f t="shared" si="2"/>
        <v/>
      </c>
      <c r="Q48" s="82" t="str">
        <f t="shared" si="3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5"/>
        <v/>
      </c>
      <c r="M49" s="17"/>
      <c r="N49" s="82" t="str">
        <f t="shared" si="6"/>
        <v/>
      </c>
      <c r="O49" s="82">
        <f t="shared" si="7"/>
        <v>0</v>
      </c>
      <c r="P49" s="82" t="str">
        <f t="shared" si="2"/>
        <v/>
      </c>
      <c r="Q49" s="82" t="str">
        <f t="shared" si="3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5"/>
        <v/>
      </c>
      <c r="M50" s="17"/>
      <c r="N50" s="82" t="str">
        <f t="shared" si="6"/>
        <v/>
      </c>
      <c r="O50" s="82">
        <f t="shared" si="7"/>
        <v>0</v>
      </c>
      <c r="P50" s="82" t="str">
        <f t="shared" si="2"/>
        <v/>
      </c>
      <c r="Q50" s="82" t="str">
        <f t="shared" si="3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5"/>
        <v/>
      </c>
      <c r="M51" s="17"/>
      <c r="N51" s="82" t="str">
        <f t="shared" si="6"/>
        <v/>
      </c>
      <c r="O51" s="82">
        <f t="shared" si="7"/>
        <v>0</v>
      </c>
      <c r="P51" s="82" t="str">
        <f t="shared" si="2"/>
        <v/>
      </c>
      <c r="Q51" s="82" t="str">
        <f t="shared" si="3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5"/>
        <v/>
      </c>
      <c r="M52" s="17"/>
      <c r="N52" s="82" t="str">
        <f t="shared" si="6"/>
        <v/>
      </c>
      <c r="O52" s="82">
        <f t="shared" si="7"/>
        <v>0</v>
      </c>
      <c r="P52" s="82" t="str">
        <f t="shared" si="2"/>
        <v/>
      </c>
      <c r="Q52" s="82" t="str">
        <f t="shared" si="3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5"/>
        <v/>
      </c>
      <c r="M53" s="17"/>
      <c r="N53" s="82" t="str">
        <f t="shared" si="6"/>
        <v/>
      </c>
      <c r="O53" s="82">
        <f t="shared" si="7"/>
        <v>0</v>
      </c>
      <c r="P53" s="82" t="str">
        <f t="shared" si="2"/>
        <v/>
      </c>
      <c r="Q53" s="82" t="str">
        <f t="shared" si="3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5"/>
        <v/>
      </c>
      <c r="M54" s="17"/>
      <c r="N54" s="82" t="str">
        <f t="shared" si="6"/>
        <v/>
      </c>
      <c r="O54" s="82">
        <f t="shared" si="7"/>
        <v>0</v>
      </c>
      <c r="P54" s="82" t="str">
        <f t="shared" si="2"/>
        <v/>
      </c>
      <c r="Q54" s="82" t="str">
        <f t="shared" si="3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5"/>
        <v/>
      </c>
      <c r="M55" s="17"/>
      <c r="N55" s="82" t="str">
        <f t="shared" si="6"/>
        <v/>
      </c>
      <c r="O55" s="82">
        <f t="shared" si="7"/>
        <v>0</v>
      </c>
      <c r="P55" s="82" t="str">
        <f t="shared" si="2"/>
        <v/>
      </c>
      <c r="Q55" s="82" t="str">
        <f t="shared" si="3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5"/>
        <v/>
      </c>
      <c r="M56" s="17"/>
      <c r="N56" s="82" t="str">
        <f t="shared" si="6"/>
        <v/>
      </c>
      <c r="O56" s="82">
        <f t="shared" si="7"/>
        <v>0</v>
      </c>
      <c r="P56" s="82" t="str">
        <f t="shared" si="2"/>
        <v/>
      </c>
      <c r="Q56" s="82" t="str">
        <f t="shared" si="3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5"/>
        <v/>
      </c>
      <c r="M57" s="17"/>
      <c r="N57" s="82" t="str">
        <f t="shared" si="6"/>
        <v/>
      </c>
      <c r="O57" s="82">
        <f t="shared" si="7"/>
        <v>0</v>
      </c>
      <c r="P57" s="82" t="str">
        <f t="shared" si="2"/>
        <v/>
      </c>
      <c r="Q57" s="82" t="str">
        <f t="shared" si="3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5"/>
        <v/>
      </c>
      <c r="M58" s="17"/>
      <c r="N58" s="82" t="str">
        <f t="shared" si="6"/>
        <v/>
      </c>
      <c r="O58" s="82">
        <f t="shared" si="7"/>
        <v>0</v>
      </c>
      <c r="P58" s="82" t="str">
        <f t="shared" si="2"/>
        <v/>
      </c>
      <c r="Q58" s="82" t="str">
        <f t="shared" si="3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5"/>
        <v/>
      </c>
      <c r="M59" s="17"/>
      <c r="N59" s="82" t="str">
        <f t="shared" si="6"/>
        <v/>
      </c>
      <c r="O59" s="82">
        <f t="shared" si="7"/>
        <v>0</v>
      </c>
      <c r="P59" s="82" t="str">
        <f t="shared" si="2"/>
        <v/>
      </c>
      <c r="Q59" s="82" t="str">
        <f t="shared" si="3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5"/>
        <v/>
      </c>
      <c r="M60" s="17"/>
      <c r="N60" s="82" t="str">
        <f t="shared" si="6"/>
        <v/>
      </c>
      <c r="O60" s="82">
        <f t="shared" si="7"/>
        <v>0</v>
      </c>
      <c r="P60" s="82" t="str">
        <f t="shared" si="2"/>
        <v/>
      </c>
      <c r="Q60" s="82" t="str">
        <f t="shared" si="3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5"/>
        <v/>
      </c>
      <c r="M61" s="17"/>
      <c r="N61" s="82" t="str">
        <f t="shared" si="6"/>
        <v/>
      </c>
      <c r="O61" s="82">
        <f t="shared" si="7"/>
        <v>0</v>
      </c>
      <c r="P61" s="82" t="str">
        <f t="shared" si="2"/>
        <v/>
      </c>
      <c r="Q61" s="82" t="str">
        <f t="shared" si="3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5"/>
        <v/>
      </c>
      <c r="M62" s="17"/>
      <c r="N62" s="82" t="str">
        <f t="shared" si="6"/>
        <v/>
      </c>
      <c r="O62" s="82">
        <f t="shared" si="7"/>
        <v>0</v>
      </c>
      <c r="P62" s="82" t="str">
        <f t="shared" si="2"/>
        <v/>
      </c>
      <c r="Q62" s="82" t="str">
        <f t="shared" si="3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5"/>
        <v/>
      </c>
      <c r="M63" s="17"/>
      <c r="N63" s="82" t="str">
        <f t="shared" si="6"/>
        <v/>
      </c>
      <c r="O63" s="82">
        <f t="shared" si="7"/>
        <v>0</v>
      </c>
      <c r="P63" s="82" t="str">
        <f t="shared" si="2"/>
        <v/>
      </c>
      <c r="Q63" s="82" t="str">
        <f t="shared" si="3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5"/>
        <v/>
      </c>
      <c r="M64" s="17"/>
      <c r="N64" s="82" t="str">
        <f t="shared" si="6"/>
        <v/>
      </c>
      <c r="O64" s="82">
        <f t="shared" si="7"/>
        <v>0</v>
      </c>
      <c r="P64" s="82" t="str">
        <f t="shared" si="2"/>
        <v/>
      </c>
      <c r="Q64" s="82" t="str">
        <f t="shared" si="3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5"/>
        <v/>
      </c>
      <c r="M65" s="17"/>
      <c r="N65" s="82" t="str">
        <f t="shared" si="6"/>
        <v/>
      </c>
      <c r="O65" s="82">
        <f t="shared" si="7"/>
        <v>0</v>
      </c>
      <c r="P65" s="82" t="str">
        <f t="shared" si="2"/>
        <v/>
      </c>
      <c r="Q65" s="82" t="str">
        <f t="shared" si="3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5"/>
        <v/>
      </c>
      <c r="M66" s="17"/>
      <c r="N66" s="82" t="str">
        <f t="shared" si="6"/>
        <v/>
      </c>
      <c r="O66" s="82">
        <f t="shared" si="7"/>
        <v>0</v>
      </c>
      <c r="P66" s="82" t="str">
        <f t="shared" si="2"/>
        <v/>
      </c>
      <c r="Q66" s="82" t="str">
        <f t="shared" si="3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5"/>
        <v/>
      </c>
      <c r="M67" s="17"/>
      <c r="N67" s="82" t="str">
        <f t="shared" si="6"/>
        <v/>
      </c>
      <c r="O67" s="82">
        <f t="shared" si="7"/>
        <v>0</v>
      </c>
      <c r="P67" s="82" t="str">
        <f t="shared" si="2"/>
        <v/>
      </c>
      <c r="Q67" s="82" t="str">
        <f t="shared" si="3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5"/>
        <v/>
      </c>
      <c r="M68" s="17"/>
      <c r="N68" s="82" t="str">
        <f t="shared" si="6"/>
        <v/>
      </c>
      <c r="O68" s="82">
        <f t="shared" si="7"/>
        <v>0</v>
      </c>
      <c r="P68" s="82" t="str">
        <f t="shared" si="2"/>
        <v/>
      </c>
      <c r="Q68" s="82" t="str">
        <f t="shared" si="3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5"/>
        <v/>
      </c>
      <c r="M69" s="17"/>
      <c r="N69" s="82" t="str">
        <f t="shared" si="6"/>
        <v/>
      </c>
      <c r="O69" s="82">
        <f t="shared" si="7"/>
        <v>0</v>
      </c>
      <c r="P69" s="82" t="str">
        <f t="shared" si="2"/>
        <v/>
      </c>
      <c r="Q69" s="82" t="str">
        <f t="shared" si="3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5"/>
        <v/>
      </c>
      <c r="M70" s="17"/>
      <c r="N70" s="82" t="str">
        <f t="shared" si="6"/>
        <v/>
      </c>
      <c r="O70" s="82">
        <f t="shared" si="7"/>
        <v>0</v>
      </c>
      <c r="P70" s="82" t="str">
        <f t="shared" si="2"/>
        <v/>
      </c>
      <c r="Q70" s="82" t="str">
        <f t="shared" si="3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5"/>
        <v/>
      </c>
      <c r="M71" s="17"/>
      <c r="N71" s="82" t="str">
        <f t="shared" si="6"/>
        <v/>
      </c>
      <c r="O71" s="82">
        <f t="shared" si="7"/>
        <v>0</v>
      </c>
      <c r="P71" s="82" t="str">
        <f t="shared" si="2"/>
        <v/>
      </c>
      <c r="Q71" s="82" t="str">
        <f t="shared" si="3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5"/>
        <v/>
      </c>
      <c r="M72" s="17"/>
      <c r="N72" s="82" t="str">
        <f t="shared" si="6"/>
        <v/>
      </c>
      <c r="O72" s="82">
        <f t="shared" si="7"/>
        <v>0</v>
      </c>
      <c r="P72" s="82" t="str">
        <f t="shared" si="2"/>
        <v/>
      </c>
      <c r="Q72" s="82" t="str">
        <f t="shared" si="3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5"/>
        <v/>
      </c>
      <c r="M73" s="17"/>
      <c r="N73" s="82" t="str">
        <f t="shared" si="6"/>
        <v/>
      </c>
      <c r="O73" s="82">
        <f t="shared" si="7"/>
        <v>0</v>
      </c>
      <c r="P73" s="82" t="str">
        <f t="shared" si="2"/>
        <v/>
      </c>
      <c r="Q73" s="82" t="str">
        <f t="shared" si="3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5"/>
        <v/>
      </c>
      <c r="M74" s="17"/>
      <c r="N74" s="82" t="str">
        <f t="shared" si="6"/>
        <v/>
      </c>
      <c r="O74" s="82">
        <f t="shared" si="7"/>
        <v>0</v>
      </c>
      <c r="P74" s="82" t="str">
        <f t="shared" si="2"/>
        <v/>
      </c>
      <c r="Q74" s="82" t="str">
        <f t="shared" si="3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5"/>
        <v/>
      </c>
      <c r="M75" s="17"/>
      <c r="N75" s="82" t="str">
        <f t="shared" si="6"/>
        <v/>
      </c>
      <c r="O75" s="82">
        <f t="shared" si="7"/>
        <v>0</v>
      </c>
      <c r="P75" s="82" t="str">
        <f t="shared" si="2"/>
        <v/>
      </c>
      <c r="Q75" s="82" t="str">
        <f t="shared" si="3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5"/>
        <v/>
      </c>
      <c r="M76" s="17"/>
      <c r="N76" s="82" t="str">
        <f t="shared" si="6"/>
        <v/>
      </c>
      <c r="O76" s="82">
        <f t="shared" si="7"/>
        <v>0</v>
      </c>
      <c r="P76" s="82" t="str">
        <f t="shared" si="2"/>
        <v/>
      </c>
      <c r="Q76" s="82" t="str">
        <f t="shared" si="3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5"/>
        <v/>
      </c>
      <c r="M77" s="17"/>
      <c r="N77" s="82" t="str">
        <f t="shared" si="6"/>
        <v/>
      </c>
      <c r="O77" s="82">
        <f t="shared" si="7"/>
        <v>0</v>
      </c>
      <c r="P77" s="82" t="str">
        <f t="shared" si="2"/>
        <v/>
      </c>
      <c r="Q77" s="82" t="str">
        <f t="shared" si="3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5"/>
        <v/>
      </c>
      <c r="M78" s="17"/>
      <c r="N78" s="82" t="str">
        <f t="shared" si="6"/>
        <v/>
      </c>
      <c r="O78" s="82">
        <f t="shared" si="7"/>
        <v>0</v>
      </c>
      <c r="P78" s="82" t="str">
        <f t="shared" si="2"/>
        <v/>
      </c>
      <c r="Q78" s="82" t="str">
        <f t="shared" si="3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5"/>
        <v/>
      </c>
      <c r="M79" s="17"/>
      <c r="N79" s="82" t="str">
        <f t="shared" si="6"/>
        <v/>
      </c>
      <c r="O79" s="82">
        <f t="shared" si="7"/>
        <v>0</v>
      </c>
      <c r="P79" s="82" t="str">
        <f t="shared" si="2"/>
        <v/>
      </c>
      <c r="Q79" s="82" t="str">
        <f t="shared" si="3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8">IF(F80&amp;H80&amp;I80&amp;J80&amp;K80="","",F80+H80+I80-J80-K80)</f>
        <v/>
      </c>
      <c r="M80" s="17"/>
      <c r="N80" s="82" t="str">
        <f t="shared" ref="N80:N143" si="9">IF($G80="E",F80,"")</f>
        <v/>
      </c>
      <c r="O80" s="82">
        <f t="shared" si="7"/>
        <v>0</v>
      </c>
      <c r="P80" s="82" t="str">
        <f t="shared" si="2"/>
        <v/>
      </c>
      <c r="Q80" s="82" t="str">
        <f t="shared" si="3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8"/>
        <v/>
      </c>
      <c r="M81" s="17"/>
      <c r="N81" s="82" t="str">
        <f t="shared" si="9"/>
        <v/>
      </c>
      <c r="O81" s="82">
        <f t="shared" ref="O81:O144" si="10">IF($G81=0%,F81,"")</f>
        <v>0</v>
      </c>
      <c r="P81" s="82" t="str">
        <f t="shared" ref="P81:P144" si="11">IF(OR($G81=8%,$G81=11%),$H81/$G81,"")</f>
        <v/>
      </c>
      <c r="Q81" s="82" t="str">
        <f t="shared" ref="Q81:Q144" si="12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8"/>
        <v/>
      </c>
      <c r="M82" s="17"/>
      <c r="N82" s="82" t="str">
        <f t="shared" si="9"/>
        <v/>
      </c>
      <c r="O82" s="82">
        <f t="shared" si="10"/>
        <v>0</v>
      </c>
      <c r="P82" s="82" t="str">
        <f t="shared" si="11"/>
        <v/>
      </c>
      <c r="Q82" s="82" t="str">
        <f t="shared" si="12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8"/>
        <v/>
      </c>
      <c r="M83" s="17"/>
      <c r="N83" s="82" t="str">
        <f t="shared" si="9"/>
        <v/>
      </c>
      <c r="O83" s="82">
        <f t="shared" si="10"/>
        <v>0</v>
      </c>
      <c r="P83" s="82" t="str">
        <f t="shared" si="11"/>
        <v/>
      </c>
      <c r="Q83" s="82" t="str">
        <f t="shared" si="12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8"/>
        <v/>
      </c>
      <c r="M84" s="17"/>
      <c r="N84" s="82" t="str">
        <f t="shared" si="9"/>
        <v/>
      </c>
      <c r="O84" s="82">
        <f t="shared" si="10"/>
        <v>0</v>
      </c>
      <c r="P84" s="82" t="str">
        <f t="shared" si="11"/>
        <v/>
      </c>
      <c r="Q84" s="82" t="str">
        <f t="shared" si="12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8"/>
        <v/>
      </c>
      <c r="M85" s="17"/>
      <c r="N85" s="82" t="str">
        <f t="shared" si="9"/>
        <v/>
      </c>
      <c r="O85" s="82">
        <f t="shared" si="10"/>
        <v>0</v>
      </c>
      <c r="P85" s="82" t="str">
        <f t="shared" si="11"/>
        <v/>
      </c>
      <c r="Q85" s="82" t="str">
        <f t="shared" si="12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8"/>
        <v/>
      </c>
      <c r="M86" s="17"/>
      <c r="N86" s="82" t="str">
        <f t="shared" si="9"/>
        <v/>
      </c>
      <c r="O86" s="82">
        <f t="shared" si="10"/>
        <v>0</v>
      </c>
      <c r="P86" s="82" t="str">
        <f t="shared" si="11"/>
        <v/>
      </c>
      <c r="Q86" s="82" t="str">
        <f t="shared" si="12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8"/>
        <v/>
      </c>
      <c r="M87" s="17"/>
      <c r="N87" s="82" t="str">
        <f t="shared" si="9"/>
        <v/>
      </c>
      <c r="O87" s="82">
        <f t="shared" si="10"/>
        <v>0</v>
      </c>
      <c r="P87" s="82" t="str">
        <f t="shared" si="11"/>
        <v/>
      </c>
      <c r="Q87" s="82" t="str">
        <f t="shared" si="12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8"/>
        <v/>
      </c>
      <c r="M88" s="17"/>
      <c r="N88" s="82" t="str">
        <f t="shared" si="9"/>
        <v/>
      </c>
      <c r="O88" s="82">
        <f t="shared" si="10"/>
        <v>0</v>
      </c>
      <c r="P88" s="82" t="str">
        <f t="shared" si="11"/>
        <v/>
      </c>
      <c r="Q88" s="82" t="str">
        <f t="shared" si="12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8"/>
        <v/>
      </c>
      <c r="M89" s="17"/>
      <c r="N89" s="82" t="str">
        <f t="shared" si="9"/>
        <v/>
      </c>
      <c r="O89" s="82">
        <f t="shared" si="10"/>
        <v>0</v>
      </c>
      <c r="P89" s="82" t="str">
        <f t="shared" si="11"/>
        <v/>
      </c>
      <c r="Q89" s="82" t="str">
        <f t="shared" si="12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8"/>
        <v/>
      </c>
      <c r="M90" s="17"/>
      <c r="N90" s="82" t="str">
        <f t="shared" si="9"/>
        <v/>
      </c>
      <c r="O90" s="82">
        <f t="shared" si="10"/>
        <v>0</v>
      </c>
      <c r="P90" s="82" t="str">
        <f t="shared" si="11"/>
        <v/>
      </c>
      <c r="Q90" s="82" t="str">
        <f t="shared" si="12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8"/>
        <v/>
      </c>
      <c r="M91" s="17"/>
      <c r="N91" s="82" t="str">
        <f t="shared" si="9"/>
        <v/>
      </c>
      <c r="O91" s="82">
        <f t="shared" si="10"/>
        <v>0</v>
      </c>
      <c r="P91" s="82" t="str">
        <f t="shared" si="11"/>
        <v/>
      </c>
      <c r="Q91" s="82" t="str">
        <f t="shared" si="12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8"/>
        <v/>
      </c>
      <c r="M92" s="17"/>
      <c r="N92" s="82" t="str">
        <f t="shared" si="9"/>
        <v/>
      </c>
      <c r="O92" s="82">
        <f t="shared" si="10"/>
        <v>0</v>
      </c>
      <c r="P92" s="82" t="str">
        <f t="shared" si="11"/>
        <v/>
      </c>
      <c r="Q92" s="82" t="str">
        <f t="shared" si="12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8"/>
        <v/>
      </c>
      <c r="M93" s="17"/>
      <c r="N93" s="82" t="str">
        <f t="shared" si="9"/>
        <v/>
      </c>
      <c r="O93" s="82">
        <f t="shared" si="10"/>
        <v>0</v>
      </c>
      <c r="P93" s="82" t="str">
        <f t="shared" si="11"/>
        <v/>
      </c>
      <c r="Q93" s="82" t="str">
        <f t="shared" si="12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8"/>
        <v/>
      </c>
      <c r="M94" s="17"/>
      <c r="N94" s="82" t="str">
        <f t="shared" si="9"/>
        <v/>
      </c>
      <c r="O94" s="82">
        <f t="shared" si="10"/>
        <v>0</v>
      </c>
      <c r="P94" s="82" t="str">
        <f t="shared" si="11"/>
        <v/>
      </c>
      <c r="Q94" s="82" t="str">
        <f t="shared" si="12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8"/>
        <v/>
      </c>
      <c r="M95" s="17"/>
      <c r="N95" s="82" t="str">
        <f t="shared" si="9"/>
        <v/>
      </c>
      <c r="O95" s="82">
        <f t="shared" si="10"/>
        <v>0</v>
      </c>
      <c r="P95" s="82" t="str">
        <f t="shared" si="11"/>
        <v/>
      </c>
      <c r="Q95" s="82" t="str">
        <f t="shared" si="12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8"/>
        <v/>
      </c>
      <c r="M96" s="17"/>
      <c r="N96" s="82" t="str">
        <f t="shared" si="9"/>
        <v/>
      </c>
      <c r="O96" s="82">
        <f t="shared" si="10"/>
        <v>0</v>
      </c>
      <c r="P96" s="82" t="str">
        <f t="shared" si="11"/>
        <v/>
      </c>
      <c r="Q96" s="82" t="str">
        <f t="shared" si="12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8"/>
        <v/>
      </c>
      <c r="M97" s="17"/>
      <c r="N97" s="82" t="str">
        <f t="shared" si="9"/>
        <v/>
      </c>
      <c r="O97" s="82">
        <f t="shared" si="10"/>
        <v>0</v>
      </c>
      <c r="P97" s="82" t="str">
        <f t="shared" si="11"/>
        <v/>
      </c>
      <c r="Q97" s="82" t="str">
        <f t="shared" si="12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8"/>
        <v/>
      </c>
      <c r="M98" s="17"/>
      <c r="N98" s="82" t="str">
        <f t="shared" si="9"/>
        <v/>
      </c>
      <c r="O98" s="82">
        <f t="shared" si="10"/>
        <v>0</v>
      </c>
      <c r="P98" s="82" t="str">
        <f t="shared" si="11"/>
        <v/>
      </c>
      <c r="Q98" s="82" t="str">
        <f t="shared" si="12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8"/>
        <v/>
      </c>
      <c r="M99" s="17"/>
      <c r="N99" s="82" t="str">
        <f t="shared" si="9"/>
        <v/>
      </c>
      <c r="O99" s="82">
        <f t="shared" si="10"/>
        <v>0</v>
      </c>
      <c r="P99" s="82" t="str">
        <f t="shared" si="11"/>
        <v/>
      </c>
      <c r="Q99" s="82" t="str">
        <f t="shared" si="12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8"/>
        <v/>
      </c>
      <c r="M100" s="17"/>
      <c r="N100" s="82" t="str">
        <f t="shared" si="9"/>
        <v/>
      </c>
      <c r="O100" s="82">
        <f t="shared" si="10"/>
        <v>0</v>
      </c>
      <c r="P100" s="82" t="str">
        <f t="shared" si="11"/>
        <v/>
      </c>
      <c r="Q100" s="82" t="str">
        <f t="shared" si="12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8"/>
        <v/>
      </c>
      <c r="M101" s="17"/>
      <c r="N101" s="82" t="str">
        <f t="shared" si="9"/>
        <v/>
      </c>
      <c r="O101" s="82">
        <f t="shared" si="10"/>
        <v>0</v>
      </c>
      <c r="P101" s="82" t="str">
        <f t="shared" si="11"/>
        <v/>
      </c>
      <c r="Q101" s="82" t="str">
        <f t="shared" si="12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8"/>
        <v/>
      </c>
      <c r="M102" s="17"/>
      <c r="N102" s="82" t="str">
        <f t="shared" si="9"/>
        <v/>
      </c>
      <c r="O102" s="82">
        <f t="shared" si="10"/>
        <v>0</v>
      </c>
      <c r="P102" s="82" t="str">
        <f t="shared" si="11"/>
        <v/>
      </c>
      <c r="Q102" s="82" t="str">
        <f t="shared" si="12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8"/>
        <v/>
      </c>
      <c r="M103" s="17"/>
      <c r="N103" s="82" t="str">
        <f t="shared" si="9"/>
        <v/>
      </c>
      <c r="O103" s="82">
        <f t="shared" si="10"/>
        <v>0</v>
      </c>
      <c r="P103" s="82" t="str">
        <f t="shared" si="11"/>
        <v/>
      </c>
      <c r="Q103" s="82" t="str">
        <f t="shared" si="12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8"/>
        <v/>
      </c>
      <c r="M104" s="17"/>
      <c r="N104" s="82" t="str">
        <f t="shared" si="9"/>
        <v/>
      </c>
      <c r="O104" s="82">
        <f t="shared" si="10"/>
        <v>0</v>
      </c>
      <c r="P104" s="82" t="str">
        <f t="shared" si="11"/>
        <v/>
      </c>
      <c r="Q104" s="82" t="str">
        <f t="shared" si="12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8"/>
        <v/>
      </c>
      <c r="M105" s="17"/>
      <c r="N105" s="82" t="str">
        <f t="shared" si="9"/>
        <v/>
      </c>
      <c r="O105" s="82">
        <f t="shared" si="10"/>
        <v>0</v>
      </c>
      <c r="P105" s="82" t="str">
        <f t="shared" si="11"/>
        <v/>
      </c>
      <c r="Q105" s="82" t="str">
        <f t="shared" si="12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8"/>
        <v/>
      </c>
      <c r="M106" s="17"/>
      <c r="N106" s="82" t="str">
        <f t="shared" si="9"/>
        <v/>
      </c>
      <c r="O106" s="82">
        <f t="shared" si="10"/>
        <v>0</v>
      </c>
      <c r="P106" s="82" t="str">
        <f t="shared" si="11"/>
        <v/>
      </c>
      <c r="Q106" s="82" t="str">
        <f t="shared" si="12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8"/>
        <v/>
      </c>
      <c r="M107" s="17"/>
      <c r="N107" s="82" t="str">
        <f t="shared" si="9"/>
        <v/>
      </c>
      <c r="O107" s="82">
        <f t="shared" si="10"/>
        <v>0</v>
      </c>
      <c r="P107" s="82" t="str">
        <f t="shared" si="11"/>
        <v/>
      </c>
      <c r="Q107" s="82" t="str">
        <f t="shared" si="12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8"/>
        <v/>
      </c>
      <c r="M108" s="17"/>
      <c r="N108" s="82" t="str">
        <f t="shared" si="9"/>
        <v/>
      </c>
      <c r="O108" s="82">
        <f t="shared" si="10"/>
        <v>0</v>
      </c>
      <c r="P108" s="82" t="str">
        <f t="shared" si="11"/>
        <v/>
      </c>
      <c r="Q108" s="82" t="str">
        <f t="shared" si="12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8"/>
        <v/>
      </c>
      <c r="M109" s="17"/>
      <c r="N109" s="82" t="str">
        <f t="shared" si="9"/>
        <v/>
      </c>
      <c r="O109" s="82">
        <f t="shared" si="10"/>
        <v>0</v>
      </c>
      <c r="P109" s="82" t="str">
        <f t="shared" si="11"/>
        <v/>
      </c>
      <c r="Q109" s="82" t="str">
        <f t="shared" si="12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8"/>
        <v/>
      </c>
      <c r="M110" s="17"/>
      <c r="N110" s="82" t="str">
        <f t="shared" si="9"/>
        <v/>
      </c>
      <c r="O110" s="82">
        <f t="shared" si="10"/>
        <v>0</v>
      </c>
      <c r="P110" s="82" t="str">
        <f t="shared" si="11"/>
        <v/>
      </c>
      <c r="Q110" s="82" t="str">
        <f t="shared" si="12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8"/>
        <v/>
      </c>
      <c r="M111" s="17"/>
      <c r="N111" s="82" t="str">
        <f t="shared" si="9"/>
        <v/>
      </c>
      <c r="O111" s="82">
        <f t="shared" si="10"/>
        <v>0</v>
      </c>
      <c r="P111" s="82" t="str">
        <f t="shared" si="11"/>
        <v/>
      </c>
      <c r="Q111" s="82" t="str">
        <f t="shared" si="12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8"/>
        <v/>
      </c>
      <c r="M112" s="17"/>
      <c r="N112" s="82" t="str">
        <f t="shared" si="9"/>
        <v/>
      </c>
      <c r="O112" s="82">
        <f t="shared" si="10"/>
        <v>0</v>
      </c>
      <c r="P112" s="82" t="str">
        <f t="shared" si="11"/>
        <v/>
      </c>
      <c r="Q112" s="82" t="str">
        <f t="shared" si="12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8"/>
        <v/>
      </c>
      <c r="M113" s="17"/>
      <c r="N113" s="82" t="str">
        <f t="shared" si="9"/>
        <v/>
      </c>
      <c r="O113" s="82">
        <f t="shared" si="10"/>
        <v>0</v>
      </c>
      <c r="P113" s="82" t="str">
        <f t="shared" si="11"/>
        <v/>
      </c>
      <c r="Q113" s="82" t="str">
        <f t="shared" si="12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8"/>
        <v/>
      </c>
      <c r="M114" s="17"/>
      <c r="N114" s="82" t="str">
        <f t="shared" si="9"/>
        <v/>
      </c>
      <c r="O114" s="82">
        <f t="shared" si="10"/>
        <v>0</v>
      </c>
      <c r="P114" s="82" t="str">
        <f t="shared" si="11"/>
        <v/>
      </c>
      <c r="Q114" s="82" t="str">
        <f t="shared" si="12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8"/>
        <v/>
      </c>
      <c r="M115" s="17"/>
      <c r="N115" s="82" t="str">
        <f t="shared" si="9"/>
        <v/>
      </c>
      <c r="O115" s="82">
        <f t="shared" si="10"/>
        <v>0</v>
      </c>
      <c r="P115" s="82" t="str">
        <f t="shared" si="11"/>
        <v/>
      </c>
      <c r="Q115" s="82" t="str">
        <f t="shared" si="12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8"/>
        <v/>
      </c>
      <c r="M116" s="17"/>
      <c r="N116" s="82" t="str">
        <f t="shared" si="9"/>
        <v/>
      </c>
      <c r="O116" s="82">
        <f t="shared" si="10"/>
        <v>0</v>
      </c>
      <c r="P116" s="82" t="str">
        <f t="shared" si="11"/>
        <v/>
      </c>
      <c r="Q116" s="82" t="str">
        <f t="shared" si="12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8"/>
        <v/>
      </c>
      <c r="M117" s="17"/>
      <c r="N117" s="82" t="str">
        <f t="shared" si="9"/>
        <v/>
      </c>
      <c r="O117" s="82">
        <f t="shared" si="10"/>
        <v>0</v>
      </c>
      <c r="P117" s="82" t="str">
        <f t="shared" si="11"/>
        <v/>
      </c>
      <c r="Q117" s="82" t="str">
        <f t="shared" si="12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8"/>
        <v/>
      </c>
      <c r="M118" s="17"/>
      <c r="N118" s="82" t="str">
        <f t="shared" si="9"/>
        <v/>
      </c>
      <c r="O118" s="82">
        <f t="shared" si="10"/>
        <v>0</v>
      </c>
      <c r="P118" s="82" t="str">
        <f t="shared" si="11"/>
        <v/>
      </c>
      <c r="Q118" s="82" t="str">
        <f t="shared" si="12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8"/>
        <v/>
      </c>
      <c r="M119" s="17"/>
      <c r="N119" s="82" t="str">
        <f t="shared" si="9"/>
        <v/>
      </c>
      <c r="O119" s="82">
        <f t="shared" si="10"/>
        <v>0</v>
      </c>
      <c r="P119" s="82" t="str">
        <f t="shared" si="11"/>
        <v/>
      </c>
      <c r="Q119" s="82" t="str">
        <f t="shared" si="12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8"/>
        <v/>
      </c>
      <c r="M120" s="17"/>
      <c r="N120" s="82" t="str">
        <f t="shared" si="9"/>
        <v/>
      </c>
      <c r="O120" s="82">
        <f t="shared" si="10"/>
        <v>0</v>
      </c>
      <c r="P120" s="82" t="str">
        <f t="shared" si="11"/>
        <v/>
      </c>
      <c r="Q120" s="82" t="str">
        <f t="shared" si="12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8"/>
        <v/>
      </c>
      <c r="M121" s="17"/>
      <c r="N121" s="82" t="str">
        <f t="shared" si="9"/>
        <v/>
      </c>
      <c r="O121" s="82">
        <f t="shared" si="10"/>
        <v>0</v>
      </c>
      <c r="P121" s="82" t="str">
        <f t="shared" si="11"/>
        <v/>
      </c>
      <c r="Q121" s="82" t="str">
        <f t="shared" si="12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8"/>
        <v/>
      </c>
      <c r="M122" s="17"/>
      <c r="N122" s="82" t="str">
        <f t="shared" si="9"/>
        <v/>
      </c>
      <c r="O122" s="82">
        <f t="shared" si="10"/>
        <v>0</v>
      </c>
      <c r="P122" s="82" t="str">
        <f t="shared" si="11"/>
        <v/>
      </c>
      <c r="Q122" s="82" t="str">
        <f t="shared" si="12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8"/>
        <v/>
      </c>
      <c r="M123" s="17"/>
      <c r="N123" s="82" t="str">
        <f t="shared" si="9"/>
        <v/>
      </c>
      <c r="O123" s="82">
        <f t="shared" si="10"/>
        <v>0</v>
      </c>
      <c r="P123" s="82" t="str">
        <f t="shared" si="11"/>
        <v/>
      </c>
      <c r="Q123" s="82" t="str">
        <f t="shared" si="12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8"/>
        <v/>
      </c>
      <c r="M124" s="17"/>
      <c r="N124" s="82" t="str">
        <f t="shared" si="9"/>
        <v/>
      </c>
      <c r="O124" s="82">
        <f t="shared" si="10"/>
        <v>0</v>
      </c>
      <c r="P124" s="82" t="str">
        <f t="shared" si="11"/>
        <v/>
      </c>
      <c r="Q124" s="82" t="str">
        <f t="shared" si="12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8"/>
        <v/>
      </c>
      <c r="M125" s="17"/>
      <c r="N125" s="82" t="str">
        <f t="shared" si="9"/>
        <v/>
      </c>
      <c r="O125" s="82">
        <f t="shared" si="10"/>
        <v>0</v>
      </c>
      <c r="P125" s="82" t="str">
        <f t="shared" si="11"/>
        <v/>
      </c>
      <c r="Q125" s="82" t="str">
        <f t="shared" si="12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8"/>
        <v/>
      </c>
      <c r="M126" s="17"/>
      <c r="N126" s="82" t="str">
        <f t="shared" si="9"/>
        <v/>
      </c>
      <c r="O126" s="82">
        <f t="shared" si="10"/>
        <v>0</v>
      </c>
      <c r="P126" s="82" t="str">
        <f t="shared" si="11"/>
        <v/>
      </c>
      <c r="Q126" s="82" t="str">
        <f t="shared" si="12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8"/>
        <v/>
      </c>
      <c r="M127" s="17"/>
      <c r="N127" s="82" t="str">
        <f t="shared" si="9"/>
        <v/>
      </c>
      <c r="O127" s="82">
        <f t="shared" si="10"/>
        <v>0</v>
      </c>
      <c r="P127" s="82" t="str">
        <f t="shared" si="11"/>
        <v/>
      </c>
      <c r="Q127" s="82" t="str">
        <f t="shared" si="12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8"/>
        <v/>
      </c>
      <c r="M128" s="17"/>
      <c r="N128" s="82" t="str">
        <f t="shared" si="9"/>
        <v/>
      </c>
      <c r="O128" s="82">
        <f t="shared" si="10"/>
        <v>0</v>
      </c>
      <c r="P128" s="82" t="str">
        <f t="shared" si="11"/>
        <v/>
      </c>
      <c r="Q128" s="82" t="str">
        <f t="shared" si="12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8"/>
        <v/>
      </c>
      <c r="M129" s="17"/>
      <c r="N129" s="82" t="str">
        <f t="shared" si="9"/>
        <v/>
      </c>
      <c r="O129" s="82">
        <f t="shared" si="10"/>
        <v>0</v>
      </c>
      <c r="P129" s="82" t="str">
        <f t="shared" si="11"/>
        <v/>
      </c>
      <c r="Q129" s="82" t="str">
        <f t="shared" si="12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8"/>
        <v/>
      </c>
      <c r="M130" s="17"/>
      <c r="N130" s="82" t="str">
        <f t="shared" si="9"/>
        <v/>
      </c>
      <c r="O130" s="82">
        <f t="shared" si="10"/>
        <v>0</v>
      </c>
      <c r="P130" s="82" t="str">
        <f t="shared" si="11"/>
        <v/>
      </c>
      <c r="Q130" s="82" t="str">
        <f t="shared" si="12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8"/>
        <v/>
      </c>
      <c r="M131" s="17"/>
      <c r="N131" s="82" t="str">
        <f t="shared" si="9"/>
        <v/>
      </c>
      <c r="O131" s="82">
        <f t="shared" si="10"/>
        <v>0</v>
      </c>
      <c r="P131" s="82" t="str">
        <f t="shared" si="11"/>
        <v/>
      </c>
      <c r="Q131" s="82" t="str">
        <f t="shared" si="12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8"/>
        <v/>
      </c>
      <c r="M132" s="17"/>
      <c r="N132" s="82" t="str">
        <f t="shared" si="9"/>
        <v/>
      </c>
      <c r="O132" s="82">
        <f t="shared" si="10"/>
        <v>0</v>
      </c>
      <c r="P132" s="82" t="str">
        <f t="shared" si="11"/>
        <v/>
      </c>
      <c r="Q132" s="82" t="str">
        <f t="shared" si="12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8"/>
        <v/>
      </c>
      <c r="M133" s="17"/>
      <c r="N133" s="82" t="str">
        <f t="shared" si="9"/>
        <v/>
      </c>
      <c r="O133" s="82">
        <f t="shared" si="10"/>
        <v>0</v>
      </c>
      <c r="P133" s="82" t="str">
        <f t="shared" si="11"/>
        <v/>
      </c>
      <c r="Q133" s="82" t="str">
        <f t="shared" si="12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8"/>
        <v/>
      </c>
      <c r="M134" s="17"/>
      <c r="N134" s="82" t="str">
        <f t="shared" si="9"/>
        <v/>
      </c>
      <c r="O134" s="82">
        <f t="shared" si="10"/>
        <v>0</v>
      </c>
      <c r="P134" s="82" t="str">
        <f t="shared" si="11"/>
        <v/>
      </c>
      <c r="Q134" s="82" t="str">
        <f t="shared" si="12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8"/>
        <v/>
      </c>
      <c r="M135" s="17"/>
      <c r="N135" s="82" t="str">
        <f t="shared" si="9"/>
        <v/>
      </c>
      <c r="O135" s="82">
        <f t="shared" si="10"/>
        <v>0</v>
      </c>
      <c r="P135" s="82" t="str">
        <f t="shared" si="11"/>
        <v/>
      </c>
      <c r="Q135" s="82" t="str">
        <f t="shared" si="12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8"/>
        <v/>
      </c>
      <c r="M136" s="17"/>
      <c r="N136" s="82" t="str">
        <f t="shared" si="9"/>
        <v/>
      </c>
      <c r="O136" s="82">
        <f t="shared" si="10"/>
        <v>0</v>
      </c>
      <c r="P136" s="82" t="str">
        <f t="shared" si="11"/>
        <v/>
      </c>
      <c r="Q136" s="82" t="str">
        <f t="shared" si="12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8"/>
        <v/>
      </c>
      <c r="M137" s="17"/>
      <c r="N137" s="82" t="str">
        <f t="shared" si="9"/>
        <v/>
      </c>
      <c r="O137" s="82">
        <f t="shared" si="10"/>
        <v>0</v>
      </c>
      <c r="P137" s="82" t="str">
        <f t="shared" si="11"/>
        <v/>
      </c>
      <c r="Q137" s="82" t="str">
        <f t="shared" si="12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8"/>
        <v/>
      </c>
      <c r="M138" s="17"/>
      <c r="N138" s="82" t="str">
        <f t="shared" si="9"/>
        <v/>
      </c>
      <c r="O138" s="82">
        <f t="shared" si="10"/>
        <v>0</v>
      </c>
      <c r="P138" s="82" t="str">
        <f t="shared" si="11"/>
        <v/>
      </c>
      <c r="Q138" s="82" t="str">
        <f t="shared" si="12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8"/>
        <v/>
      </c>
      <c r="M139" s="17"/>
      <c r="N139" s="82" t="str">
        <f t="shared" si="9"/>
        <v/>
      </c>
      <c r="O139" s="82">
        <f t="shared" si="10"/>
        <v>0</v>
      </c>
      <c r="P139" s="82" t="str">
        <f t="shared" si="11"/>
        <v/>
      </c>
      <c r="Q139" s="82" t="str">
        <f t="shared" si="12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8"/>
        <v/>
      </c>
      <c r="M140" s="17"/>
      <c r="N140" s="82" t="str">
        <f t="shared" si="9"/>
        <v/>
      </c>
      <c r="O140" s="82">
        <f t="shared" si="10"/>
        <v>0</v>
      </c>
      <c r="P140" s="82" t="str">
        <f t="shared" si="11"/>
        <v/>
      </c>
      <c r="Q140" s="82" t="str">
        <f t="shared" si="12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8"/>
        <v/>
      </c>
      <c r="M141" s="17"/>
      <c r="N141" s="82" t="str">
        <f t="shared" si="9"/>
        <v/>
      </c>
      <c r="O141" s="82">
        <f t="shared" si="10"/>
        <v>0</v>
      </c>
      <c r="P141" s="82" t="str">
        <f t="shared" si="11"/>
        <v/>
      </c>
      <c r="Q141" s="82" t="str">
        <f t="shared" si="12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8"/>
        <v/>
      </c>
      <c r="M142" s="17"/>
      <c r="N142" s="82" t="str">
        <f t="shared" si="9"/>
        <v/>
      </c>
      <c r="O142" s="82">
        <f t="shared" si="10"/>
        <v>0</v>
      </c>
      <c r="P142" s="82" t="str">
        <f t="shared" si="11"/>
        <v/>
      </c>
      <c r="Q142" s="82" t="str">
        <f t="shared" si="12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8"/>
        <v/>
      </c>
      <c r="M143" s="17"/>
      <c r="N143" s="82" t="str">
        <f t="shared" si="9"/>
        <v/>
      </c>
      <c r="O143" s="82">
        <f t="shared" si="10"/>
        <v>0</v>
      </c>
      <c r="P143" s="82" t="str">
        <f t="shared" si="11"/>
        <v/>
      </c>
      <c r="Q143" s="82" t="str">
        <f t="shared" si="12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3">IF(F144&amp;H144&amp;I144&amp;J144&amp;K144="","",F144+H144+I144-J144-K144)</f>
        <v/>
      </c>
      <c r="M144" s="17"/>
      <c r="N144" s="82" t="str">
        <f t="shared" ref="N144:N207" si="14">IF($G144="E",F144,"")</f>
        <v/>
      </c>
      <c r="O144" s="82">
        <f t="shared" si="10"/>
        <v>0</v>
      </c>
      <c r="P144" s="82" t="str">
        <f t="shared" si="11"/>
        <v/>
      </c>
      <c r="Q144" s="82" t="str">
        <f t="shared" si="12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3"/>
        <v/>
      </c>
      <c r="M145" s="17"/>
      <c r="N145" s="82" t="str">
        <f t="shared" si="14"/>
        <v/>
      </c>
      <c r="O145" s="82">
        <f t="shared" ref="O145:O208" si="15">IF($G145=0%,F145,"")</f>
        <v>0</v>
      </c>
      <c r="P145" s="82" t="str">
        <f t="shared" ref="P145:P208" si="16">IF(OR($G145=8%,$G145=11%),$H145/$G145,"")</f>
        <v/>
      </c>
      <c r="Q145" s="82" t="str">
        <f t="shared" ref="Q145:Q208" si="17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3"/>
        <v/>
      </c>
      <c r="M146" s="17"/>
      <c r="N146" s="82" t="str">
        <f t="shared" si="14"/>
        <v/>
      </c>
      <c r="O146" s="82">
        <f t="shared" si="15"/>
        <v>0</v>
      </c>
      <c r="P146" s="82" t="str">
        <f t="shared" si="16"/>
        <v/>
      </c>
      <c r="Q146" s="82" t="str">
        <f t="shared" si="17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3"/>
        <v/>
      </c>
      <c r="M147" s="17"/>
      <c r="N147" s="82" t="str">
        <f t="shared" si="14"/>
        <v/>
      </c>
      <c r="O147" s="82">
        <f t="shared" si="15"/>
        <v>0</v>
      </c>
      <c r="P147" s="82" t="str">
        <f t="shared" si="16"/>
        <v/>
      </c>
      <c r="Q147" s="82" t="str">
        <f t="shared" si="17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3"/>
        <v/>
      </c>
      <c r="M148" s="17"/>
      <c r="N148" s="82" t="str">
        <f t="shared" si="14"/>
        <v/>
      </c>
      <c r="O148" s="82">
        <f t="shared" si="15"/>
        <v>0</v>
      </c>
      <c r="P148" s="82" t="str">
        <f t="shared" si="16"/>
        <v/>
      </c>
      <c r="Q148" s="82" t="str">
        <f t="shared" si="17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3"/>
        <v/>
      </c>
      <c r="M149" s="17"/>
      <c r="N149" s="82" t="str">
        <f t="shared" si="14"/>
        <v/>
      </c>
      <c r="O149" s="82">
        <f t="shared" si="15"/>
        <v>0</v>
      </c>
      <c r="P149" s="82" t="str">
        <f t="shared" si="16"/>
        <v/>
      </c>
      <c r="Q149" s="82" t="str">
        <f t="shared" si="17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3"/>
        <v/>
      </c>
      <c r="M150" s="17"/>
      <c r="N150" s="82" t="str">
        <f t="shared" si="14"/>
        <v/>
      </c>
      <c r="O150" s="82">
        <f t="shared" si="15"/>
        <v>0</v>
      </c>
      <c r="P150" s="82" t="str">
        <f t="shared" si="16"/>
        <v/>
      </c>
      <c r="Q150" s="82" t="str">
        <f t="shared" si="17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3"/>
        <v/>
      </c>
      <c r="M151" s="17"/>
      <c r="N151" s="82" t="str">
        <f t="shared" si="14"/>
        <v/>
      </c>
      <c r="O151" s="82">
        <f t="shared" si="15"/>
        <v>0</v>
      </c>
      <c r="P151" s="82" t="str">
        <f t="shared" si="16"/>
        <v/>
      </c>
      <c r="Q151" s="82" t="str">
        <f t="shared" si="17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3"/>
        <v/>
      </c>
      <c r="M152" s="17"/>
      <c r="N152" s="82" t="str">
        <f t="shared" si="14"/>
        <v/>
      </c>
      <c r="O152" s="82">
        <f t="shared" si="15"/>
        <v>0</v>
      </c>
      <c r="P152" s="82" t="str">
        <f t="shared" si="16"/>
        <v/>
      </c>
      <c r="Q152" s="82" t="str">
        <f t="shared" si="17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3"/>
        <v/>
      </c>
      <c r="M153" s="17"/>
      <c r="N153" s="82" t="str">
        <f t="shared" si="14"/>
        <v/>
      </c>
      <c r="O153" s="82">
        <f t="shared" si="15"/>
        <v>0</v>
      </c>
      <c r="P153" s="82" t="str">
        <f t="shared" si="16"/>
        <v/>
      </c>
      <c r="Q153" s="82" t="str">
        <f t="shared" si="17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3"/>
        <v/>
      </c>
      <c r="M154" s="17"/>
      <c r="N154" s="82" t="str">
        <f t="shared" si="14"/>
        <v/>
      </c>
      <c r="O154" s="82">
        <f t="shared" si="15"/>
        <v>0</v>
      </c>
      <c r="P154" s="82" t="str">
        <f t="shared" si="16"/>
        <v/>
      </c>
      <c r="Q154" s="82" t="str">
        <f t="shared" si="17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3"/>
        <v/>
      </c>
      <c r="M155" s="17"/>
      <c r="N155" s="82" t="str">
        <f t="shared" si="14"/>
        <v/>
      </c>
      <c r="O155" s="82">
        <f t="shared" si="15"/>
        <v>0</v>
      </c>
      <c r="P155" s="82" t="str">
        <f t="shared" si="16"/>
        <v/>
      </c>
      <c r="Q155" s="82" t="str">
        <f t="shared" si="17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3"/>
        <v/>
      </c>
      <c r="M156" s="17"/>
      <c r="N156" s="82" t="str">
        <f t="shared" si="14"/>
        <v/>
      </c>
      <c r="O156" s="82">
        <f t="shared" si="15"/>
        <v>0</v>
      </c>
      <c r="P156" s="82" t="str">
        <f t="shared" si="16"/>
        <v/>
      </c>
      <c r="Q156" s="82" t="str">
        <f t="shared" si="17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3"/>
        <v/>
      </c>
      <c r="M157" s="17"/>
      <c r="N157" s="82" t="str">
        <f t="shared" si="14"/>
        <v/>
      </c>
      <c r="O157" s="82">
        <f t="shared" si="15"/>
        <v>0</v>
      </c>
      <c r="P157" s="82" t="str">
        <f t="shared" si="16"/>
        <v/>
      </c>
      <c r="Q157" s="82" t="str">
        <f t="shared" si="17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3"/>
        <v/>
      </c>
      <c r="M158" s="17"/>
      <c r="N158" s="82" t="str">
        <f t="shared" si="14"/>
        <v/>
      </c>
      <c r="O158" s="82">
        <f t="shared" si="15"/>
        <v>0</v>
      </c>
      <c r="P158" s="82" t="str">
        <f t="shared" si="16"/>
        <v/>
      </c>
      <c r="Q158" s="82" t="str">
        <f t="shared" si="17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3"/>
        <v/>
      </c>
      <c r="M159" s="17"/>
      <c r="N159" s="82" t="str">
        <f t="shared" si="14"/>
        <v/>
      </c>
      <c r="O159" s="82">
        <f t="shared" si="15"/>
        <v>0</v>
      </c>
      <c r="P159" s="82" t="str">
        <f t="shared" si="16"/>
        <v/>
      </c>
      <c r="Q159" s="82" t="str">
        <f t="shared" si="17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3"/>
        <v/>
      </c>
      <c r="M160" s="17"/>
      <c r="N160" s="82" t="str">
        <f t="shared" si="14"/>
        <v/>
      </c>
      <c r="O160" s="82">
        <f t="shared" si="15"/>
        <v>0</v>
      </c>
      <c r="P160" s="82" t="str">
        <f t="shared" si="16"/>
        <v/>
      </c>
      <c r="Q160" s="82" t="str">
        <f t="shared" si="17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3"/>
        <v/>
      </c>
      <c r="M161" s="17"/>
      <c r="N161" s="82" t="str">
        <f t="shared" si="14"/>
        <v/>
      </c>
      <c r="O161" s="82">
        <f t="shared" si="15"/>
        <v>0</v>
      </c>
      <c r="P161" s="82" t="str">
        <f t="shared" si="16"/>
        <v/>
      </c>
      <c r="Q161" s="82" t="str">
        <f t="shared" si="17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3"/>
        <v/>
      </c>
      <c r="M162" s="17"/>
      <c r="N162" s="82" t="str">
        <f t="shared" si="14"/>
        <v/>
      </c>
      <c r="O162" s="82">
        <f t="shared" si="15"/>
        <v>0</v>
      </c>
      <c r="P162" s="82" t="str">
        <f t="shared" si="16"/>
        <v/>
      </c>
      <c r="Q162" s="82" t="str">
        <f t="shared" si="17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3"/>
        <v/>
      </c>
      <c r="M163" s="17"/>
      <c r="N163" s="82" t="str">
        <f t="shared" si="14"/>
        <v/>
      </c>
      <c r="O163" s="82">
        <f t="shared" si="15"/>
        <v>0</v>
      </c>
      <c r="P163" s="82" t="str">
        <f t="shared" si="16"/>
        <v/>
      </c>
      <c r="Q163" s="82" t="str">
        <f t="shared" si="17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3"/>
        <v/>
      </c>
      <c r="M164" s="17"/>
      <c r="N164" s="82" t="str">
        <f t="shared" si="14"/>
        <v/>
      </c>
      <c r="O164" s="82">
        <f t="shared" si="15"/>
        <v>0</v>
      </c>
      <c r="P164" s="82" t="str">
        <f t="shared" si="16"/>
        <v/>
      </c>
      <c r="Q164" s="82" t="str">
        <f t="shared" si="17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3"/>
        <v/>
      </c>
      <c r="M165" s="17"/>
      <c r="N165" s="82" t="str">
        <f t="shared" si="14"/>
        <v/>
      </c>
      <c r="O165" s="82">
        <f t="shared" si="15"/>
        <v>0</v>
      </c>
      <c r="P165" s="82" t="str">
        <f t="shared" si="16"/>
        <v/>
      </c>
      <c r="Q165" s="82" t="str">
        <f t="shared" si="17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3"/>
        <v/>
      </c>
      <c r="M166" s="17"/>
      <c r="N166" s="82" t="str">
        <f t="shared" si="14"/>
        <v/>
      </c>
      <c r="O166" s="82">
        <f t="shared" si="15"/>
        <v>0</v>
      </c>
      <c r="P166" s="82" t="str">
        <f t="shared" si="16"/>
        <v/>
      </c>
      <c r="Q166" s="82" t="str">
        <f t="shared" si="17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3"/>
        <v/>
      </c>
      <c r="M167" s="17"/>
      <c r="N167" s="82" t="str">
        <f t="shared" si="14"/>
        <v/>
      </c>
      <c r="O167" s="82">
        <f t="shared" si="15"/>
        <v>0</v>
      </c>
      <c r="P167" s="82" t="str">
        <f t="shared" si="16"/>
        <v/>
      </c>
      <c r="Q167" s="82" t="str">
        <f t="shared" si="17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3"/>
        <v/>
      </c>
      <c r="M168" s="17"/>
      <c r="N168" s="82" t="str">
        <f t="shared" si="14"/>
        <v/>
      </c>
      <c r="O168" s="82">
        <f t="shared" si="15"/>
        <v>0</v>
      </c>
      <c r="P168" s="82" t="str">
        <f t="shared" si="16"/>
        <v/>
      </c>
      <c r="Q168" s="82" t="str">
        <f t="shared" si="17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3"/>
        <v/>
      </c>
      <c r="M169" s="17"/>
      <c r="N169" s="82" t="str">
        <f t="shared" si="14"/>
        <v/>
      </c>
      <c r="O169" s="82">
        <f t="shared" si="15"/>
        <v>0</v>
      </c>
      <c r="P169" s="82" t="str">
        <f t="shared" si="16"/>
        <v/>
      </c>
      <c r="Q169" s="82" t="str">
        <f t="shared" si="17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3"/>
        <v/>
      </c>
      <c r="M170" s="17"/>
      <c r="N170" s="82" t="str">
        <f t="shared" si="14"/>
        <v/>
      </c>
      <c r="O170" s="82">
        <f t="shared" si="15"/>
        <v>0</v>
      </c>
      <c r="P170" s="82" t="str">
        <f t="shared" si="16"/>
        <v/>
      </c>
      <c r="Q170" s="82" t="str">
        <f t="shared" si="17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3"/>
        <v/>
      </c>
      <c r="M171" s="17"/>
      <c r="N171" s="82" t="str">
        <f t="shared" si="14"/>
        <v/>
      </c>
      <c r="O171" s="82">
        <f t="shared" si="15"/>
        <v>0</v>
      </c>
      <c r="P171" s="82" t="str">
        <f t="shared" si="16"/>
        <v/>
      </c>
      <c r="Q171" s="82" t="str">
        <f t="shared" si="17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3"/>
        <v/>
      </c>
      <c r="M172" s="17"/>
      <c r="N172" s="82" t="str">
        <f t="shared" si="14"/>
        <v/>
      </c>
      <c r="O172" s="82">
        <f t="shared" si="15"/>
        <v>0</v>
      </c>
      <c r="P172" s="82" t="str">
        <f t="shared" si="16"/>
        <v/>
      </c>
      <c r="Q172" s="82" t="str">
        <f t="shared" si="17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3"/>
        <v/>
      </c>
      <c r="M173" s="17"/>
      <c r="N173" s="82" t="str">
        <f t="shared" si="14"/>
        <v/>
      </c>
      <c r="O173" s="82">
        <f t="shared" si="15"/>
        <v>0</v>
      </c>
      <c r="P173" s="82" t="str">
        <f t="shared" si="16"/>
        <v/>
      </c>
      <c r="Q173" s="82" t="str">
        <f t="shared" si="17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3"/>
        <v/>
      </c>
      <c r="M174" s="17"/>
      <c r="N174" s="82" t="str">
        <f t="shared" si="14"/>
        <v/>
      </c>
      <c r="O174" s="82">
        <f t="shared" si="15"/>
        <v>0</v>
      </c>
      <c r="P174" s="82" t="str">
        <f t="shared" si="16"/>
        <v/>
      </c>
      <c r="Q174" s="82" t="str">
        <f t="shared" si="17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3"/>
        <v/>
      </c>
      <c r="M175" s="17"/>
      <c r="N175" s="82" t="str">
        <f t="shared" si="14"/>
        <v/>
      </c>
      <c r="O175" s="82">
        <f t="shared" si="15"/>
        <v>0</v>
      </c>
      <c r="P175" s="82" t="str">
        <f t="shared" si="16"/>
        <v/>
      </c>
      <c r="Q175" s="82" t="str">
        <f t="shared" si="17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3"/>
        <v/>
      </c>
      <c r="M176" s="17"/>
      <c r="N176" s="82" t="str">
        <f t="shared" si="14"/>
        <v/>
      </c>
      <c r="O176" s="82">
        <f t="shared" si="15"/>
        <v>0</v>
      </c>
      <c r="P176" s="82" t="str">
        <f t="shared" si="16"/>
        <v/>
      </c>
      <c r="Q176" s="82" t="str">
        <f t="shared" si="17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3"/>
        <v/>
      </c>
      <c r="M177" s="17"/>
      <c r="N177" s="82" t="str">
        <f t="shared" si="14"/>
        <v/>
      </c>
      <c r="O177" s="82">
        <f t="shared" si="15"/>
        <v>0</v>
      </c>
      <c r="P177" s="82" t="str">
        <f t="shared" si="16"/>
        <v/>
      </c>
      <c r="Q177" s="82" t="str">
        <f t="shared" si="17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3"/>
        <v/>
      </c>
      <c r="M178" s="17"/>
      <c r="N178" s="82" t="str">
        <f t="shared" si="14"/>
        <v/>
      </c>
      <c r="O178" s="82">
        <f t="shared" si="15"/>
        <v>0</v>
      </c>
      <c r="P178" s="82" t="str">
        <f t="shared" si="16"/>
        <v/>
      </c>
      <c r="Q178" s="82" t="str">
        <f t="shared" si="17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3"/>
        <v/>
      </c>
      <c r="M179" s="17"/>
      <c r="N179" s="82" t="str">
        <f t="shared" si="14"/>
        <v/>
      </c>
      <c r="O179" s="82">
        <f t="shared" si="15"/>
        <v>0</v>
      </c>
      <c r="P179" s="82" t="str">
        <f t="shared" si="16"/>
        <v/>
      </c>
      <c r="Q179" s="82" t="str">
        <f t="shared" si="17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3"/>
        <v/>
      </c>
      <c r="M180" s="17"/>
      <c r="N180" s="82" t="str">
        <f t="shared" si="14"/>
        <v/>
      </c>
      <c r="O180" s="82">
        <f t="shared" si="15"/>
        <v>0</v>
      </c>
      <c r="P180" s="82" t="str">
        <f t="shared" si="16"/>
        <v/>
      </c>
      <c r="Q180" s="82" t="str">
        <f t="shared" si="17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3"/>
        <v/>
      </c>
      <c r="M181" s="17"/>
      <c r="N181" s="82" t="str">
        <f t="shared" si="14"/>
        <v/>
      </c>
      <c r="O181" s="82">
        <f t="shared" si="15"/>
        <v>0</v>
      </c>
      <c r="P181" s="82" t="str">
        <f t="shared" si="16"/>
        <v/>
      </c>
      <c r="Q181" s="82" t="str">
        <f t="shared" si="17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3"/>
        <v/>
      </c>
      <c r="M182" s="17"/>
      <c r="N182" s="82" t="str">
        <f t="shared" si="14"/>
        <v/>
      </c>
      <c r="O182" s="82">
        <f t="shared" si="15"/>
        <v>0</v>
      </c>
      <c r="P182" s="82" t="str">
        <f t="shared" si="16"/>
        <v/>
      </c>
      <c r="Q182" s="82" t="str">
        <f t="shared" si="17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3"/>
        <v/>
      </c>
      <c r="M183" s="17"/>
      <c r="N183" s="82" t="str">
        <f t="shared" si="14"/>
        <v/>
      </c>
      <c r="O183" s="82">
        <f t="shared" si="15"/>
        <v>0</v>
      </c>
      <c r="P183" s="82" t="str">
        <f t="shared" si="16"/>
        <v/>
      </c>
      <c r="Q183" s="82" t="str">
        <f t="shared" si="17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3"/>
        <v/>
      </c>
      <c r="M184" s="17"/>
      <c r="N184" s="82" t="str">
        <f t="shared" si="14"/>
        <v/>
      </c>
      <c r="O184" s="82">
        <f t="shared" si="15"/>
        <v>0</v>
      </c>
      <c r="P184" s="82" t="str">
        <f t="shared" si="16"/>
        <v/>
      </c>
      <c r="Q184" s="82" t="str">
        <f t="shared" si="17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3"/>
        <v/>
      </c>
      <c r="M185" s="17"/>
      <c r="N185" s="82" t="str">
        <f t="shared" si="14"/>
        <v/>
      </c>
      <c r="O185" s="82">
        <f t="shared" si="15"/>
        <v>0</v>
      </c>
      <c r="P185" s="82" t="str">
        <f t="shared" si="16"/>
        <v/>
      </c>
      <c r="Q185" s="82" t="str">
        <f t="shared" si="17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3"/>
        <v/>
      </c>
      <c r="M186" s="17"/>
      <c r="N186" s="82" t="str">
        <f t="shared" si="14"/>
        <v/>
      </c>
      <c r="O186" s="82">
        <f t="shared" si="15"/>
        <v>0</v>
      </c>
      <c r="P186" s="82" t="str">
        <f t="shared" si="16"/>
        <v/>
      </c>
      <c r="Q186" s="82" t="str">
        <f t="shared" si="17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3"/>
        <v/>
      </c>
      <c r="M187" s="17"/>
      <c r="N187" s="82" t="str">
        <f t="shared" si="14"/>
        <v/>
      </c>
      <c r="O187" s="82">
        <f t="shared" si="15"/>
        <v>0</v>
      </c>
      <c r="P187" s="82" t="str">
        <f t="shared" si="16"/>
        <v/>
      </c>
      <c r="Q187" s="82" t="str">
        <f t="shared" si="17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3"/>
        <v/>
      </c>
      <c r="M188" s="17"/>
      <c r="N188" s="82" t="str">
        <f t="shared" si="14"/>
        <v/>
      </c>
      <c r="O188" s="82">
        <f t="shared" si="15"/>
        <v>0</v>
      </c>
      <c r="P188" s="82" t="str">
        <f t="shared" si="16"/>
        <v/>
      </c>
      <c r="Q188" s="82" t="str">
        <f t="shared" si="17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3"/>
        <v/>
      </c>
      <c r="M189" s="17"/>
      <c r="N189" s="82" t="str">
        <f t="shared" si="14"/>
        <v/>
      </c>
      <c r="O189" s="82">
        <f t="shared" si="15"/>
        <v>0</v>
      </c>
      <c r="P189" s="82" t="str">
        <f t="shared" si="16"/>
        <v/>
      </c>
      <c r="Q189" s="82" t="str">
        <f t="shared" si="17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3"/>
        <v/>
      </c>
      <c r="M190" s="17"/>
      <c r="N190" s="82" t="str">
        <f t="shared" si="14"/>
        <v/>
      </c>
      <c r="O190" s="82">
        <f t="shared" si="15"/>
        <v>0</v>
      </c>
      <c r="P190" s="82" t="str">
        <f t="shared" si="16"/>
        <v/>
      </c>
      <c r="Q190" s="82" t="str">
        <f t="shared" si="17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3"/>
        <v/>
      </c>
      <c r="M191" s="17"/>
      <c r="N191" s="82" t="str">
        <f t="shared" si="14"/>
        <v/>
      </c>
      <c r="O191" s="82">
        <f t="shared" si="15"/>
        <v>0</v>
      </c>
      <c r="P191" s="82" t="str">
        <f t="shared" si="16"/>
        <v/>
      </c>
      <c r="Q191" s="82" t="str">
        <f t="shared" si="17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3"/>
        <v/>
      </c>
      <c r="M192" s="17"/>
      <c r="N192" s="82" t="str">
        <f t="shared" si="14"/>
        <v/>
      </c>
      <c r="O192" s="82">
        <f t="shared" si="15"/>
        <v>0</v>
      </c>
      <c r="P192" s="82" t="str">
        <f t="shared" si="16"/>
        <v/>
      </c>
      <c r="Q192" s="82" t="str">
        <f t="shared" si="17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3"/>
        <v/>
      </c>
      <c r="M193" s="17"/>
      <c r="N193" s="82" t="str">
        <f t="shared" si="14"/>
        <v/>
      </c>
      <c r="O193" s="82">
        <f t="shared" si="15"/>
        <v>0</v>
      </c>
      <c r="P193" s="82" t="str">
        <f t="shared" si="16"/>
        <v/>
      </c>
      <c r="Q193" s="82" t="str">
        <f t="shared" si="17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3"/>
        <v/>
      </c>
      <c r="M194" s="17"/>
      <c r="N194" s="82" t="str">
        <f t="shared" si="14"/>
        <v/>
      </c>
      <c r="O194" s="82">
        <f t="shared" si="15"/>
        <v>0</v>
      </c>
      <c r="P194" s="82" t="str">
        <f t="shared" si="16"/>
        <v/>
      </c>
      <c r="Q194" s="82" t="str">
        <f t="shared" si="17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3"/>
        <v/>
      </c>
      <c r="M195" s="17"/>
      <c r="N195" s="82" t="str">
        <f t="shared" si="14"/>
        <v/>
      </c>
      <c r="O195" s="82">
        <f t="shared" si="15"/>
        <v>0</v>
      </c>
      <c r="P195" s="82" t="str">
        <f t="shared" si="16"/>
        <v/>
      </c>
      <c r="Q195" s="82" t="str">
        <f t="shared" si="17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3"/>
        <v/>
      </c>
      <c r="M196" s="17"/>
      <c r="N196" s="82" t="str">
        <f t="shared" si="14"/>
        <v/>
      </c>
      <c r="O196" s="82">
        <f t="shared" si="15"/>
        <v>0</v>
      </c>
      <c r="P196" s="82" t="str">
        <f t="shared" si="16"/>
        <v/>
      </c>
      <c r="Q196" s="82" t="str">
        <f t="shared" si="17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3"/>
        <v/>
      </c>
      <c r="M197" s="17"/>
      <c r="N197" s="82" t="str">
        <f t="shared" si="14"/>
        <v/>
      </c>
      <c r="O197" s="82">
        <f t="shared" si="15"/>
        <v>0</v>
      </c>
      <c r="P197" s="82" t="str">
        <f t="shared" si="16"/>
        <v/>
      </c>
      <c r="Q197" s="82" t="str">
        <f t="shared" si="17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3"/>
        <v/>
      </c>
      <c r="M198" s="17"/>
      <c r="N198" s="82" t="str">
        <f t="shared" si="14"/>
        <v/>
      </c>
      <c r="O198" s="82">
        <f t="shared" si="15"/>
        <v>0</v>
      </c>
      <c r="P198" s="82" t="str">
        <f t="shared" si="16"/>
        <v/>
      </c>
      <c r="Q198" s="82" t="str">
        <f t="shared" si="17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3"/>
        <v/>
      </c>
      <c r="M199" s="17"/>
      <c r="N199" s="82" t="str">
        <f t="shared" si="14"/>
        <v/>
      </c>
      <c r="O199" s="82">
        <f t="shared" si="15"/>
        <v>0</v>
      </c>
      <c r="P199" s="82" t="str">
        <f t="shared" si="16"/>
        <v/>
      </c>
      <c r="Q199" s="82" t="str">
        <f t="shared" si="17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3"/>
        <v/>
      </c>
      <c r="M200" s="17"/>
      <c r="N200" s="82" t="str">
        <f t="shared" si="14"/>
        <v/>
      </c>
      <c r="O200" s="82">
        <f t="shared" si="15"/>
        <v>0</v>
      </c>
      <c r="P200" s="82" t="str">
        <f t="shared" si="16"/>
        <v/>
      </c>
      <c r="Q200" s="82" t="str">
        <f t="shared" si="17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3"/>
        <v/>
      </c>
      <c r="M201" s="17"/>
      <c r="N201" s="82" t="str">
        <f t="shared" si="14"/>
        <v/>
      </c>
      <c r="O201" s="82">
        <f t="shared" si="15"/>
        <v>0</v>
      </c>
      <c r="P201" s="82" t="str">
        <f t="shared" si="16"/>
        <v/>
      </c>
      <c r="Q201" s="82" t="str">
        <f t="shared" si="17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3"/>
        <v/>
      </c>
      <c r="M202" s="17"/>
      <c r="N202" s="82" t="str">
        <f t="shared" si="14"/>
        <v/>
      </c>
      <c r="O202" s="82">
        <f t="shared" si="15"/>
        <v>0</v>
      </c>
      <c r="P202" s="82" t="str">
        <f t="shared" si="16"/>
        <v/>
      </c>
      <c r="Q202" s="82" t="str">
        <f t="shared" si="17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3"/>
        <v/>
      </c>
      <c r="M203" s="17"/>
      <c r="N203" s="82" t="str">
        <f t="shared" si="14"/>
        <v/>
      </c>
      <c r="O203" s="82">
        <f t="shared" si="15"/>
        <v>0</v>
      </c>
      <c r="P203" s="82" t="str">
        <f t="shared" si="16"/>
        <v/>
      </c>
      <c r="Q203" s="82" t="str">
        <f t="shared" si="17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3"/>
        <v/>
      </c>
      <c r="M204" s="17"/>
      <c r="N204" s="82" t="str">
        <f t="shared" si="14"/>
        <v/>
      </c>
      <c r="O204" s="82">
        <f t="shared" si="15"/>
        <v>0</v>
      </c>
      <c r="P204" s="82" t="str">
        <f t="shared" si="16"/>
        <v/>
      </c>
      <c r="Q204" s="82" t="str">
        <f t="shared" si="17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3"/>
        <v/>
      </c>
      <c r="M205" s="17"/>
      <c r="N205" s="82" t="str">
        <f t="shared" si="14"/>
        <v/>
      </c>
      <c r="O205" s="82">
        <f t="shared" si="15"/>
        <v>0</v>
      </c>
      <c r="P205" s="82" t="str">
        <f t="shared" si="16"/>
        <v/>
      </c>
      <c r="Q205" s="82" t="str">
        <f t="shared" si="17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3"/>
        <v/>
      </c>
      <c r="M206" s="17"/>
      <c r="N206" s="82" t="str">
        <f t="shared" si="14"/>
        <v/>
      </c>
      <c r="O206" s="82">
        <f t="shared" si="15"/>
        <v>0</v>
      </c>
      <c r="P206" s="82" t="str">
        <f t="shared" si="16"/>
        <v/>
      </c>
      <c r="Q206" s="82" t="str">
        <f t="shared" si="17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3"/>
        <v/>
      </c>
      <c r="M207" s="17"/>
      <c r="N207" s="82" t="str">
        <f t="shared" si="14"/>
        <v/>
      </c>
      <c r="O207" s="82">
        <f t="shared" si="15"/>
        <v>0</v>
      </c>
      <c r="P207" s="82" t="str">
        <f t="shared" si="16"/>
        <v/>
      </c>
      <c r="Q207" s="82" t="str">
        <f t="shared" si="17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8">IF(F208&amp;H208&amp;I208&amp;J208&amp;K208="","",F208+H208+I208-J208-K208)</f>
        <v/>
      </c>
      <c r="M208" s="17"/>
      <c r="N208" s="82" t="str">
        <f t="shared" ref="N208:N271" si="19">IF($G208="E",F208,"")</f>
        <v/>
      </c>
      <c r="O208" s="82">
        <f t="shared" si="15"/>
        <v>0</v>
      </c>
      <c r="P208" s="82" t="str">
        <f t="shared" si="16"/>
        <v/>
      </c>
      <c r="Q208" s="82" t="str">
        <f t="shared" si="17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8"/>
        <v/>
      </c>
      <c r="M209" s="17"/>
      <c r="N209" s="82" t="str">
        <f t="shared" si="19"/>
        <v/>
      </c>
      <c r="O209" s="82">
        <f t="shared" ref="O209:O272" si="20">IF($G209=0%,F209,"")</f>
        <v>0</v>
      </c>
      <c r="P209" s="82" t="str">
        <f t="shared" ref="P209:P272" si="21">IF(OR($G209=8%,$G209=11%),$H209/$G209,"")</f>
        <v/>
      </c>
      <c r="Q209" s="82" t="str">
        <f t="shared" ref="Q209:Q272" si="22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8"/>
        <v/>
      </c>
      <c r="M210" s="17"/>
      <c r="N210" s="82" t="str">
        <f t="shared" si="19"/>
        <v/>
      </c>
      <c r="O210" s="82">
        <f t="shared" si="20"/>
        <v>0</v>
      </c>
      <c r="P210" s="82" t="str">
        <f t="shared" si="21"/>
        <v/>
      </c>
      <c r="Q210" s="82" t="str">
        <f t="shared" si="22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8"/>
        <v/>
      </c>
      <c r="M211" s="17"/>
      <c r="N211" s="82" t="str">
        <f t="shared" si="19"/>
        <v/>
      </c>
      <c r="O211" s="82">
        <f t="shared" si="20"/>
        <v>0</v>
      </c>
      <c r="P211" s="82" t="str">
        <f t="shared" si="21"/>
        <v/>
      </c>
      <c r="Q211" s="82" t="str">
        <f t="shared" si="22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8"/>
        <v/>
      </c>
      <c r="M212" s="17"/>
      <c r="N212" s="82" t="str">
        <f t="shared" si="19"/>
        <v/>
      </c>
      <c r="O212" s="82">
        <f t="shared" si="20"/>
        <v>0</v>
      </c>
      <c r="P212" s="82" t="str">
        <f t="shared" si="21"/>
        <v/>
      </c>
      <c r="Q212" s="82" t="str">
        <f t="shared" si="22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8"/>
        <v/>
      </c>
      <c r="M213" s="17"/>
      <c r="N213" s="82" t="str">
        <f t="shared" si="19"/>
        <v/>
      </c>
      <c r="O213" s="82">
        <f t="shared" si="20"/>
        <v>0</v>
      </c>
      <c r="P213" s="82" t="str">
        <f t="shared" si="21"/>
        <v/>
      </c>
      <c r="Q213" s="82" t="str">
        <f t="shared" si="22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8"/>
        <v/>
      </c>
      <c r="M214" s="17"/>
      <c r="N214" s="82" t="str">
        <f t="shared" si="19"/>
        <v/>
      </c>
      <c r="O214" s="82">
        <f t="shared" si="20"/>
        <v>0</v>
      </c>
      <c r="P214" s="82" t="str">
        <f t="shared" si="21"/>
        <v/>
      </c>
      <c r="Q214" s="82" t="str">
        <f t="shared" si="22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8"/>
        <v/>
      </c>
      <c r="M215" s="17"/>
      <c r="N215" s="82" t="str">
        <f t="shared" si="19"/>
        <v/>
      </c>
      <c r="O215" s="82">
        <f t="shared" si="20"/>
        <v>0</v>
      </c>
      <c r="P215" s="82" t="str">
        <f t="shared" si="21"/>
        <v/>
      </c>
      <c r="Q215" s="82" t="str">
        <f t="shared" si="22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8"/>
        <v/>
      </c>
      <c r="M216" s="17"/>
      <c r="N216" s="82" t="str">
        <f t="shared" si="19"/>
        <v/>
      </c>
      <c r="O216" s="82">
        <f t="shared" si="20"/>
        <v>0</v>
      </c>
      <c r="P216" s="82" t="str">
        <f t="shared" si="21"/>
        <v/>
      </c>
      <c r="Q216" s="82" t="str">
        <f t="shared" si="22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8"/>
        <v/>
      </c>
      <c r="M217" s="17"/>
      <c r="N217" s="82" t="str">
        <f t="shared" si="19"/>
        <v/>
      </c>
      <c r="O217" s="82">
        <f t="shared" si="20"/>
        <v>0</v>
      </c>
      <c r="P217" s="82" t="str">
        <f t="shared" si="21"/>
        <v/>
      </c>
      <c r="Q217" s="82" t="str">
        <f t="shared" si="22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8"/>
        <v/>
      </c>
      <c r="M218" s="17"/>
      <c r="N218" s="82" t="str">
        <f t="shared" si="19"/>
        <v/>
      </c>
      <c r="O218" s="82">
        <f t="shared" si="20"/>
        <v>0</v>
      </c>
      <c r="P218" s="82" t="str">
        <f t="shared" si="21"/>
        <v/>
      </c>
      <c r="Q218" s="82" t="str">
        <f t="shared" si="22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8"/>
        <v/>
      </c>
      <c r="M219" s="17"/>
      <c r="N219" s="82" t="str">
        <f t="shared" si="19"/>
        <v/>
      </c>
      <c r="O219" s="82">
        <f t="shared" si="20"/>
        <v>0</v>
      </c>
      <c r="P219" s="82" t="str">
        <f t="shared" si="21"/>
        <v/>
      </c>
      <c r="Q219" s="82" t="str">
        <f t="shared" si="22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8"/>
        <v/>
      </c>
      <c r="M220" s="17"/>
      <c r="N220" s="82" t="str">
        <f t="shared" si="19"/>
        <v/>
      </c>
      <c r="O220" s="82">
        <f t="shared" si="20"/>
        <v>0</v>
      </c>
      <c r="P220" s="82" t="str">
        <f t="shared" si="21"/>
        <v/>
      </c>
      <c r="Q220" s="82" t="str">
        <f t="shared" si="22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8"/>
        <v/>
      </c>
      <c r="M221" s="17"/>
      <c r="N221" s="82" t="str">
        <f t="shared" si="19"/>
        <v/>
      </c>
      <c r="O221" s="82">
        <f t="shared" si="20"/>
        <v>0</v>
      </c>
      <c r="P221" s="82" t="str">
        <f t="shared" si="21"/>
        <v/>
      </c>
      <c r="Q221" s="82" t="str">
        <f t="shared" si="22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8"/>
        <v/>
      </c>
      <c r="M222" s="17"/>
      <c r="N222" s="82" t="str">
        <f t="shared" si="19"/>
        <v/>
      </c>
      <c r="O222" s="82">
        <f t="shared" si="20"/>
        <v>0</v>
      </c>
      <c r="P222" s="82" t="str">
        <f t="shared" si="21"/>
        <v/>
      </c>
      <c r="Q222" s="82" t="str">
        <f t="shared" si="22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8"/>
        <v/>
      </c>
      <c r="M223" s="17"/>
      <c r="N223" s="82" t="str">
        <f t="shared" si="19"/>
        <v/>
      </c>
      <c r="O223" s="82">
        <f t="shared" si="20"/>
        <v>0</v>
      </c>
      <c r="P223" s="82" t="str">
        <f t="shared" si="21"/>
        <v/>
      </c>
      <c r="Q223" s="82" t="str">
        <f t="shared" si="22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8"/>
        <v/>
      </c>
      <c r="M224" s="17"/>
      <c r="N224" s="82" t="str">
        <f t="shared" si="19"/>
        <v/>
      </c>
      <c r="O224" s="82">
        <f t="shared" si="20"/>
        <v>0</v>
      </c>
      <c r="P224" s="82" t="str">
        <f t="shared" si="21"/>
        <v/>
      </c>
      <c r="Q224" s="82" t="str">
        <f t="shared" si="22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8"/>
        <v/>
      </c>
      <c r="M225" s="17"/>
      <c r="N225" s="82" t="str">
        <f t="shared" si="19"/>
        <v/>
      </c>
      <c r="O225" s="82">
        <f t="shared" si="20"/>
        <v>0</v>
      </c>
      <c r="P225" s="82" t="str">
        <f t="shared" si="21"/>
        <v/>
      </c>
      <c r="Q225" s="82" t="str">
        <f t="shared" si="22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8"/>
        <v/>
      </c>
      <c r="M226" s="17"/>
      <c r="N226" s="82" t="str">
        <f t="shared" si="19"/>
        <v/>
      </c>
      <c r="O226" s="82">
        <f t="shared" si="20"/>
        <v>0</v>
      </c>
      <c r="P226" s="82" t="str">
        <f t="shared" si="21"/>
        <v/>
      </c>
      <c r="Q226" s="82" t="str">
        <f t="shared" si="22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8"/>
        <v/>
      </c>
      <c r="M227" s="17"/>
      <c r="N227" s="82" t="str">
        <f t="shared" si="19"/>
        <v/>
      </c>
      <c r="O227" s="82">
        <f t="shared" si="20"/>
        <v>0</v>
      </c>
      <c r="P227" s="82" t="str">
        <f t="shared" si="21"/>
        <v/>
      </c>
      <c r="Q227" s="82" t="str">
        <f t="shared" si="22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8"/>
        <v/>
      </c>
      <c r="M228" s="17"/>
      <c r="N228" s="82" t="str">
        <f t="shared" si="19"/>
        <v/>
      </c>
      <c r="O228" s="82">
        <f t="shared" si="20"/>
        <v>0</v>
      </c>
      <c r="P228" s="82" t="str">
        <f t="shared" si="21"/>
        <v/>
      </c>
      <c r="Q228" s="82" t="str">
        <f t="shared" si="22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8"/>
        <v/>
      </c>
      <c r="M229" s="17"/>
      <c r="N229" s="82" t="str">
        <f t="shared" si="19"/>
        <v/>
      </c>
      <c r="O229" s="82">
        <f t="shared" si="20"/>
        <v>0</v>
      </c>
      <c r="P229" s="82" t="str">
        <f t="shared" si="21"/>
        <v/>
      </c>
      <c r="Q229" s="82" t="str">
        <f t="shared" si="22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8"/>
        <v/>
      </c>
      <c r="M230" s="17"/>
      <c r="N230" s="82" t="str">
        <f t="shared" si="19"/>
        <v/>
      </c>
      <c r="O230" s="82">
        <f t="shared" si="20"/>
        <v>0</v>
      </c>
      <c r="P230" s="82" t="str">
        <f t="shared" si="21"/>
        <v/>
      </c>
      <c r="Q230" s="82" t="str">
        <f t="shared" si="22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8"/>
        <v/>
      </c>
      <c r="M231" s="17"/>
      <c r="N231" s="82" t="str">
        <f t="shared" si="19"/>
        <v/>
      </c>
      <c r="O231" s="82">
        <f t="shared" si="20"/>
        <v>0</v>
      </c>
      <c r="P231" s="82" t="str">
        <f t="shared" si="21"/>
        <v/>
      </c>
      <c r="Q231" s="82" t="str">
        <f t="shared" si="22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8"/>
        <v/>
      </c>
      <c r="M232" s="17"/>
      <c r="N232" s="82" t="str">
        <f t="shared" si="19"/>
        <v/>
      </c>
      <c r="O232" s="82">
        <f t="shared" si="20"/>
        <v>0</v>
      </c>
      <c r="P232" s="82" t="str">
        <f t="shared" si="21"/>
        <v/>
      </c>
      <c r="Q232" s="82" t="str">
        <f t="shared" si="22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8"/>
        <v/>
      </c>
      <c r="M233" s="17"/>
      <c r="N233" s="82" t="str">
        <f t="shared" si="19"/>
        <v/>
      </c>
      <c r="O233" s="82">
        <f t="shared" si="20"/>
        <v>0</v>
      </c>
      <c r="P233" s="82" t="str">
        <f t="shared" si="21"/>
        <v/>
      </c>
      <c r="Q233" s="82" t="str">
        <f t="shared" si="22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8"/>
        <v/>
      </c>
      <c r="M234" s="17"/>
      <c r="N234" s="82" t="str">
        <f t="shared" si="19"/>
        <v/>
      </c>
      <c r="O234" s="82">
        <f t="shared" si="20"/>
        <v>0</v>
      </c>
      <c r="P234" s="82" t="str">
        <f t="shared" si="21"/>
        <v/>
      </c>
      <c r="Q234" s="82" t="str">
        <f t="shared" si="22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8"/>
        <v/>
      </c>
      <c r="M235" s="17"/>
      <c r="N235" s="82" t="str">
        <f t="shared" si="19"/>
        <v/>
      </c>
      <c r="O235" s="82">
        <f t="shared" si="20"/>
        <v>0</v>
      </c>
      <c r="P235" s="82" t="str">
        <f t="shared" si="21"/>
        <v/>
      </c>
      <c r="Q235" s="82" t="str">
        <f t="shared" si="22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8"/>
        <v/>
      </c>
      <c r="M236" s="17"/>
      <c r="N236" s="82" t="str">
        <f t="shared" si="19"/>
        <v/>
      </c>
      <c r="O236" s="82">
        <f t="shared" si="20"/>
        <v>0</v>
      </c>
      <c r="P236" s="82" t="str">
        <f t="shared" si="21"/>
        <v/>
      </c>
      <c r="Q236" s="82" t="str">
        <f t="shared" si="22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8"/>
        <v/>
      </c>
      <c r="M237" s="17"/>
      <c r="N237" s="82" t="str">
        <f t="shared" si="19"/>
        <v/>
      </c>
      <c r="O237" s="82">
        <f t="shared" si="20"/>
        <v>0</v>
      </c>
      <c r="P237" s="82" t="str">
        <f t="shared" si="21"/>
        <v/>
      </c>
      <c r="Q237" s="82" t="str">
        <f t="shared" si="22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8"/>
        <v/>
      </c>
      <c r="M238" s="17"/>
      <c r="N238" s="82" t="str">
        <f t="shared" si="19"/>
        <v/>
      </c>
      <c r="O238" s="82">
        <f t="shared" si="20"/>
        <v>0</v>
      </c>
      <c r="P238" s="82" t="str">
        <f t="shared" si="21"/>
        <v/>
      </c>
      <c r="Q238" s="82" t="str">
        <f t="shared" si="22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8"/>
        <v/>
      </c>
      <c r="M239" s="17"/>
      <c r="N239" s="82" t="str">
        <f t="shared" si="19"/>
        <v/>
      </c>
      <c r="O239" s="82">
        <f t="shared" si="20"/>
        <v>0</v>
      </c>
      <c r="P239" s="82" t="str">
        <f t="shared" si="21"/>
        <v/>
      </c>
      <c r="Q239" s="82" t="str">
        <f t="shared" si="22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8"/>
        <v/>
      </c>
      <c r="M240" s="17"/>
      <c r="N240" s="82" t="str">
        <f t="shared" si="19"/>
        <v/>
      </c>
      <c r="O240" s="82">
        <f t="shared" si="20"/>
        <v>0</v>
      </c>
      <c r="P240" s="82" t="str">
        <f t="shared" si="21"/>
        <v/>
      </c>
      <c r="Q240" s="82" t="str">
        <f t="shared" si="22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8"/>
        <v/>
      </c>
      <c r="M241" s="17"/>
      <c r="N241" s="82" t="str">
        <f t="shared" si="19"/>
        <v/>
      </c>
      <c r="O241" s="82">
        <f t="shared" si="20"/>
        <v>0</v>
      </c>
      <c r="P241" s="82" t="str">
        <f t="shared" si="21"/>
        <v/>
      </c>
      <c r="Q241" s="82" t="str">
        <f t="shared" si="22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8"/>
        <v/>
      </c>
      <c r="M242" s="17"/>
      <c r="N242" s="82" t="str">
        <f t="shared" si="19"/>
        <v/>
      </c>
      <c r="O242" s="82">
        <f t="shared" si="20"/>
        <v>0</v>
      </c>
      <c r="P242" s="82" t="str">
        <f t="shared" si="21"/>
        <v/>
      </c>
      <c r="Q242" s="82" t="str">
        <f t="shared" si="22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8"/>
        <v/>
      </c>
      <c r="M243" s="17"/>
      <c r="N243" s="82" t="str">
        <f t="shared" si="19"/>
        <v/>
      </c>
      <c r="O243" s="82">
        <f t="shared" si="20"/>
        <v>0</v>
      </c>
      <c r="P243" s="82" t="str">
        <f t="shared" si="21"/>
        <v/>
      </c>
      <c r="Q243" s="82" t="str">
        <f t="shared" si="22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8"/>
        <v/>
      </c>
      <c r="M244" s="17"/>
      <c r="N244" s="82" t="str">
        <f t="shared" si="19"/>
        <v/>
      </c>
      <c r="O244" s="82">
        <f t="shared" si="20"/>
        <v>0</v>
      </c>
      <c r="P244" s="82" t="str">
        <f t="shared" si="21"/>
        <v/>
      </c>
      <c r="Q244" s="82" t="str">
        <f t="shared" si="22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8"/>
        <v/>
      </c>
      <c r="M245" s="17"/>
      <c r="N245" s="82" t="str">
        <f t="shared" si="19"/>
        <v/>
      </c>
      <c r="O245" s="82">
        <f t="shared" si="20"/>
        <v>0</v>
      </c>
      <c r="P245" s="82" t="str">
        <f t="shared" si="21"/>
        <v/>
      </c>
      <c r="Q245" s="82" t="str">
        <f t="shared" si="22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8"/>
        <v/>
      </c>
      <c r="M246" s="17"/>
      <c r="N246" s="82" t="str">
        <f t="shared" si="19"/>
        <v/>
      </c>
      <c r="O246" s="82">
        <f t="shared" si="20"/>
        <v>0</v>
      </c>
      <c r="P246" s="82" t="str">
        <f t="shared" si="21"/>
        <v/>
      </c>
      <c r="Q246" s="82" t="str">
        <f t="shared" si="22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8"/>
        <v/>
      </c>
      <c r="M247" s="17"/>
      <c r="N247" s="82" t="str">
        <f t="shared" si="19"/>
        <v/>
      </c>
      <c r="O247" s="82">
        <f t="shared" si="20"/>
        <v>0</v>
      </c>
      <c r="P247" s="82" t="str">
        <f t="shared" si="21"/>
        <v/>
      </c>
      <c r="Q247" s="82" t="str">
        <f t="shared" si="22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8"/>
        <v/>
      </c>
      <c r="M248" s="17"/>
      <c r="N248" s="82" t="str">
        <f t="shared" si="19"/>
        <v/>
      </c>
      <c r="O248" s="82">
        <f t="shared" si="20"/>
        <v>0</v>
      </c>
      <c r="P248" s="82" t="str">
        <f t="shared" si="21"/>
        <v/>
      </c>
      <c r="Q248" s="82" t="str">
        <f t="shared" si="22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8"/>
        <v/>
      </c>
      <c r="M249" s="17"/>
      <c r="N249" s="82" t="str">
        <f t="shared" si="19"/>
        <v/>
      </c>
      <c r="O249" s="82">
        <f t="shared" si="20"/>
        <v>0</v>
      </c>
      <c r="P249" s="82" t="str">
        <f t="shared" si="21"/>
        <v/>
      </c>
      <c r="Q249" s="82" t="str">
        <f t="shared" si="22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8"/>
        <v/>
      </c>
      <c r="M250" s="17"/>
      <c r="N250" s="82" t="str">
        <f t="shared" si="19"/>
        <v/>
      </c>
      <c r="O250" s="82">
        <f t="shared" si="20"/>
        <v>0</v>
      </c>
      <c r="P250" s="82" t="str">
        <f t="shared" si="21"/>
        <v/>
      </c>
      <c r="Q250" s="82" t="str">
        <f t="shared" si="22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8"/>
        <v/>
      </c>
      <c r="M251" s="17"/>
      <c r="N251" s="82" t="str">
        <f t="shared" si="19"/>
        <v/>
      </c>
      <c r="O251" s="82">
        <f t="shared" si="20"/>
        <v>0</v>
      </c>
      <c r="P251" s="82" t="str">
        <f t="shared" si="21"/>
        <v/>
      </c>
      <c r="Q251" s="82" t="str">
        <f t="shared" si="22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8"/>
        <v/>
      </c>
      <c r="M252" s="17"/>
      <c r="N252" s="82" t="str">
        <f t="shared" si="19"/>
        <v/>
      </c>
      <c r="O252" s="82">
        <f t="shared" si="20"/>
        <v>0</v>
      </c>
      <c r="P252" s="82" t="str">
        <f t="shared" si="21"/>
        <v/>
      </c>
      <c r="Q252" s="82" t="str">
        <f t="shared" si="22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8"/>
        <v/>
      </c>
      <c r="M253" s="17"/>
      <c r="N253" s="82" t="str">
        <f t="shared" si="19"/>
        <v/>
      </c>
      <c r="O253" s="82">
        <f t="shared" si="20"/>
        <v>0</v>
      </c>
      <c r="P253" s="82" t="str">
        <f t="shared" si="21"/>
        <v/>
      </c>
      <c r="Q253" s="82" t="str">
        <f t="shared" si="22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8"/>
        <v/>
      </c>
      <c r="M254" s="17"/>
      <c r="N254" s="82" t="str">
        <f t="shared" si="19"/>
        <v/>
      </c>
      <c r="O254" s="82">
        <f t="shared" si="20"/>
        <v>0</v>
      </c>
      <c r="P254" s="82" t="str">
        <f t="shared" si="21"/>
        <v/>
      </c>
      <c r="Q254" s="82" t="str">
        <f t="shared" si="22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8"/>
        <v/>
      </c>
      <c r="M255" s="17"/>
      <c r="N255" s="82" t="str">
        <f t="shared" si="19"/>
        <v/>
      </c>
      <c r="O255" s="82">
        <f t="shared" si="20"/>
        <v>0</v>
      </c>
      <c r="P255" s="82" t="str">
        <f t="shared" si="21"/>
        <v/>
      </c>
      <c r="Q255" s="82" t="str">
        <f t="shared" si="22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8"/>
        <v/>
      </c>
      <c r="M256" s="17"/>
      <c r="N256" s="82" t="str">
        <f t="shared" si="19"/>
        <v/>
      </c>
      <c r="O256" s="82">
        <f t="shared" si="20"/>
        <v>0</v>
      </c>
      <c r="P256" s="82" t="str">
        <f t="shared" si="21"/>
        <v/>
      </c>
      <c r="Q256" s="82" t="str">
        <f t="shared" si="22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8"/>
        <v/>
      </c>
      <c r="M257" s="17"/>
      <c r="N257" s="82" t="str">
        <f t="shared" si="19"/>
        <v/>
      </c>
      <c r="O257" s="82">
        <f t="shared" si="20"/>
        <v>0</v>
      </c>
      <c r="P257" s="82" t="str">
        <f t="shared" si="21"/>
        <v/>
      </c>
      <c r="Q257" s="82" t="str">
        <f t="shared" si="22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8"/>
        <v/>
      </c>
      <c r="M258" s="17"/>
      <c r="N258" s="82" t="str">
        <f t="shared" si="19"/>
        <v/>
      </c>
      <c r="O258" s="82">
        <f t="shared" si="20"/>
        <v>0</v>
      </c>
      <c r="P258" s="82" t="str">
        <f t="shared" si="21"/>
        <v/>
      </c>
      <c r="Q258" s="82" t="str">
        <f t="shared" si="22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8"/>
        <v/>
      </c>
      <c r="M259" s="17"/>
      <c r="N259" s="82" t="str">
        <f t="shared" si="19"/>
        <v/>
      </c>
      <c r="O259" s="82">
        <f t="shared" si="20"/>
        <v>0</v>
      </c>
      <c r="P259" s="82" t="str">
        <f t="shared" si="21"/>
        <v/>
      </c>
      <c r="Q259" s="82" t="str">
        <f t="shared" si="22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8"/>
        <v/>
      </c>
      <c r="M260" s="17"/>
      <c r="N260" s="82" t="str">
        <f t="shared" si="19"/>
        <v/>
      </c>
      <c r="O260" s="82">
        <f t="shared" si="20"/>
        <v>0</v>
      </c>
      <c r="P260" s="82" t="str">
        <f t="shared" si="21"/>
        <v/>
      </c>
      <c r="Q260" s="82" t="str">
        <f t="shared" si="22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8"/>
        <v/>
      </c>
      <c r="M261" s="17"/>
      <c r="N261" s="82" t="str">
        <f t="shared" si="19"/>
        <v/>
      </c>
      <c r="O261" s="82">
        <f t="shared" si="20"/>
        <v>0</v>
      </c>
      <c r="P261" s="82" t="str">
        <f t="shared" si="21"/>
        <v/>
      </c>
      <c r="Q261" s="82" t="str">
        <f t="shared" si="22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8"/>
        <v/>
      </c>
      <c r="M262" s="17"/>
      <c r="N262" s="82" t="str">
        <f t="shared" si="19"/>
        <v/>
      </c>
      <c r="O262" s="82">
        <f t="shared" si="20"/>
        <v>0</v>
      </c>
      <c r="P262" s="82" t="str">
        <f t="shared" si="21"/>
        <v/>
      </c>
      <c r="Q262" s="82" t="str">
        <f t="shared" si="22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8"/>
        <v/>
      </c>
      <c r="M263" s="17"/>
      <c r="N263" s="82" t="str">
        <f t="shared" si="19"/>
        <v/>
      </c>
      <c r="O263" s="82">
        <f t="shared" si="20"/>
        <v>0</v>
      </c>
      <c r="P263" s="82" t="str">
        <f t="shared" si="21"/>
        <v/>
      </c>
      <c r="Q263" s="82" t="str">
        <f t="shared" si="22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8"/>
        <v/>
      </c>
      <c r="M264" s="17"/>
      <c r="N264" s="82" t="str">
        <f t="shared" si="19"/>
        <v/>
      </c>
      <c r="O264" s="82">
        <f t="shared" si="20"/>
        <v>0</v>
      </c>
      <c r="P264" s="82" t="str">
        <f t="shared" si="21"/>
        <v/>
      </c>
      <c r="Q264" s="82" t="str">
        <f t="shared" si="22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8"/>
        <v/>
      </c>
      <c r="M265" s="17"/>
      <c r="N265" s="82" t="str">
        <f t="shared" si="19"/>
        <v/>
      </c>
      <c r="O265" s="82">
        <f t="shared" si="20"/>
        <v>0</v>
      </c>
      <c r="P265" s="82" t="str">
        <f t="shared" si="21"/>
        <v/>
      </c>
      <c r="Q265" s="82" t="str">
        <f t="shared" si="22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8"/>
        <v/>
      </c>
      <c r="M266" s="17"/>
      <c r="N266" s="82" t="str">
        <f t="shared" si="19"/>
        <v/>
      </c>
      <c r="O266" s="82">
        <f t="shared" si="20"/>
        <v>0</v>
      </c>
      <c r="P266" s="82" t="str">
        <f t="shared" si="21"/>
        <v/>
      </c>
      <c r="Q266" s="82" t="str">
        <f t="shared" si="22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8"/>
        <v/>
      </c>
      <c r="M267" s="17"/>
      <c r="N267" s="82" t="str">
        <f t="shared" si="19"/>
        <v/>
      </c>
      <c r="O267" s="82">
        <f t="shared" si="20"/>
        <v>0</v>
      </c>
      <c r="P267" s="82" t="str">
        <f t="shared" si="21"/>
        <v/>
      </c>
      <c r="Q267" s="82" t="str">
        <f t="shared" si="22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8"/>
        <v/>
      </c>
      <c r="M268" s="17"/>
      <c r="N268" s="82" t="str">
        <f t="shared" si="19"/>
        <v/>
      </c>
      <c r="O268" s="82">
        <f t="shared" si="20"/>
        <v>0</v>
      </c>
      <c r="P268" s="82" t="str">
        <f t="shared" si="21"/>
        <v/>
      </c>
      <c r="Q268" s="82" t="str">
        <f t="shared" si="22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8"/>
        <v/>
      </c>
      <c r="M269" s="17"/>
      <c r="N269" s="82" t="str">
        <f t="shared" si="19"/>
        <v/>
      </c>
      <c r="O269" s="82">
        <f t="shared" si="20"/>
        <v>0</v>
      </c>
      <c r="P269" s="82" t="str">
        <f t="shared" si="21"/>
        <v/>
      </c>
      <c r="Q269" s="82" t="str">
        <f t="shared" si="22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8"/>
        <v/>
      </c>
      <c r="M270" s="17"/>
      <c r="N270" s="82" t="str">
        <f t="shared" si="19"/>
        <v/>
      </c>
      <c r="O270" s="82">
        <f t="shared" si="20"/>
        <v>0</v>
      </c>
      <c r="P270" s="82" t="str">
        <f t="shared" si="21"/>
        <v/>
      </c>
      <c r="Q270" s="82" t="str">
        <f t="shared" si="22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8"/>
        <v/>
      </c>
      <c r="M271" s="17"/>
      <c r="N271" s="82" t="str">
        <f t="shared" si="19"/>
        <v/>
      </c>
      <c r="O271" s="82">
        <f t="shared" si="20"/>
        <v>0</v>
      </c>
      <c r="P271" s="82" t="str">
        <f t="shared" si="21"/>
        <v/>
      </c>
      <c r="Q271" s="82" t="str">
        <f t="shared" si="22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3">IF(F272&amp;H272&amp;I272&amp;J272&amp;K272="","",F272+H272+I272-J272-K272)</f>
        <v/>
      </c>
      <c r="M272" s="17"/>
      <c r="N272" s="82" t="str">
        <f t="shared" ref="N272:N335" si="24">IF($G272="E",F272,"")</f>
        <v/>
      </c>
      <c r="O272" s="82">
        <f t="shared" si="20"/>
        <v>0</v>
      </c>
      <c r="P272" s="82" t="str">
        <f t="shared" si="21"/>
        <v/>
      </c>
      <c r="Q272" s="82" t="str">
        <f t="shared" si="22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3"/>
        <v/>
      </c>
      <c r="M273" s="17"/>
      <c r="N273" s="82" t="str">
        <f t="shared" si="24"/>
        <v/>
      </c>
      <c r="O273" s="82">
        <f t="shared" ref="O273:O336" si="25">IF($G273=0%,F273,"")</f>
        <v>0</v>
      </c>
      <c r="P273" s="82" t="str">
        <f t="shared" ref="P273:P336" si="26">IF(OR($G273=8%,$G273=11%),$H273/$G273,"")</f>
        <v/>
      </c>
      <c r="Q273" s="82" t="str">
        <f t="shared" ref="Q273:Q336" si="27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3"/>
        <v/>
      </c>
      <c r="M274" s="17"/>
      <c r="N274" s="82" t="str">
        <f t="shared" si="24"/>
        <v/>
      </c>
      <c r="O274" s="82">
        <f t="shared" si="25"/>
        <v>0</v>
      </c>
      <c r="P274" s="82" t="str">
        <f t="shared" si="26"/>
        <v/>
      </c>
      <c r="Q274" s="82" t="str">
        <f t="shared" si="27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3"/>
        <v/>
      </c>
      <c r="M275" s="17"/>
      <c r="N275" s="82" t="str">
        <f t="shared" si="24"/>
        <v/>
      </c>
      <c r="O275" s="82">
        <f t="shared" si="25"/>
        <v>0</v>
      </c>
      <c r="P275" s="82" t="str">
        <f t="shared" si="26"/>
        <v/>
      </c>
      <c r="Q275" s="82" t="str">
        <f t="shared" si="27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3"/>
        <v/>
      </c>
      <c r="M276" s="17"/>
      <c r="N276" s="82" t="str">
        <f t="shared" si="24"/>
        <v/>
      </c>
      <c r="O276" s="82">
        <f t="shared" si="25"/>
        <v>0</v>
      </c>
      <c r="P276" s="82" t="str">
        <f t="shared" si="26"/>
        <v/>
      </c>
      <c r="Q276" s="82" t="str">
        <f t="shared" si="27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3"/>
        <v/>
      </c>
      <c r="M277" s="17"/>
      <c r="N277" s="82" t="str">
        <f t="shared" si="24"/>
        <v/>
      </c>
      <c r="O277" s="82">
        <f t="shared" si="25"/>
        <v>0</v>
      </c>
      <c r="P277" s="82" t="str">
        <f t="shared" si="26"/>
        <v/>
      </c>
      <c r="Q277" s="82" t="str">
        <f t="shared" si="27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3"/>
        <v/>
      </c>
      <c r="M278" s="17"/>
      <c r="N278" s="82" t="str">
        <f t="shared" si="24"/>
        <v/>
      </c>
      <c r="O278" s="82">
        <f t="shared" si="25"/>
        <v>0</v>
      </c>
      <c r="P278" s="82" t="str">
        <f t="shared" si="26"/>
        <v/>
      </c>
      <c r="Q278" s="82" t="str">
        <f t="shared" si="27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3"/>
        <v/>
      </c>
      <c r="M279" s="17"/>
      <c r="N279" s="82" t="str">
        <f t="shared" si="24"/>
        <v/>
      </c>
      <c r="O279" s="82">
        <f t="shared" si="25"/>
        <v>0</v>
      </c>
      <c r="P279" s="82" t="str">
        <f t="shared" si="26"/>
        <v/>
      </c>
      <c r="Q279" s="82" t="str">
        <f t="shared" si="27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3"/>
        <v/>
      </c>
      <c r="M280" s="17"/>
      <c r="N280" s="82" t="str">
        <f t="shared" si="24"/>
        <v/>
      </c>
      <c r="O280" s="82">
        <f t="shared" si="25"/>
        <v>0</v>
      </c>
      <c r="P280" s="82" t="str">
        <f t="shared" si="26"/>
        <v/>
      </c>
      <c r="Q280" s="82" t="str">
        <f t="shared" si="27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3"/>
        <v/>
      </c>
      <c r="M281" s="17"/>
      <c r="N281" s="82" t="str">
        <f t="shared" si="24"/>
        <v/>
      </c>
      <c r="O281" s="82">
        <f t="shared" si="25"/>
        <v>0</v>
      </c>
      <c r="P281" s="82" t="str">
        <f t="shared" si="26"/>
        <v/>
      </c>
      <c r="Q281" s="82" t="str">
        <f t="shared" si="27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3"/>
        <v/>
      </c>
      <c r="M282" s="17"/>
      <c r="N282" s="82" t="str">
        <f t="shared" si="24"/>
        <v/>
      </c>
      <c r="O282" s="82">
        <f t="shared" si="25"/>
        <v>0</v>
      </c>
      <c r="P282" s="82" t="str">
        <f t="shared" si="26"/>
        <v/>
      </c>
      <c r="Q282" s="82" t="str">
        <f t="shared" si="27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3"/>
        <v/>
      </c>
      <c r="M283" s="17"/>
      <c r="N283" s="82" t="str">
        <f t="shared" si="24"/>
        <v/>
      </c>
      <c r="O283" s="82">
        <f t="shared" si="25"/>
        <v>0</v>
      </c>
      <c r="P283" s="82" t="str">
        <f t="shared" si="26"/>
        <v/>
      </c>
      <c r="Q283" s="82" t="str">
        <f t="shared" si="27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3"/>
        <v/>
      </c>
      <c r="M284" s="17"/>
      <c r="N284" s="82" t="str">
        <f t="shared" si="24"/>
        <v/>
      </c>
      <c r="O284" s="82">
        <f t="shared" si="25"/>
        <v>0</v>
      </c>
      <c r="P284" s="82" t="str">
        <f t="shared" si="26"/>
        <v/>
      </c>
      <c r="Q284" s="82" t="str">
        <f t="shared" si="27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3"/>
        <v/>
      </c>
      <c r="M285" s="17"/>
      <c r="N285" s="82" t="str">
        <f t="shared" si="24"/>
        <v/>
      </c>
      <c r="O285" s="82">
        <f t="shared" si="25"/>
        <v>0</v>
      </c>
      <c r="P285" s="82" t="str">
        <f t="shared" si="26"/>
        <v/>
      </c>
      <c r="Q285" s="82" t="str">
        <f t="shared" si="27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3"/>
        <v/>
      </c>
      <c r="M286" s="17"/>
      <c r="N286" s="82" t="str">
        <f t="shared" si="24"/>
        <v/>
      </c>
      <c r="O286" s="82">
        <f t="shared" si="25"/>
        <v>0</v>
      </c>
      <c r="P286" s="82" t="str">
        <f t="shared" si="26"/>
        <v/>
      </c>
      <c r="Q286" s="82" t="str">
        <f t="shared" si="27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3"/>
        <v/>
      </c>
      <c r="M287" s="17"/>
      <c r="N287" s="82" t="str">
        <f t="shared" si="24"/>
        <v/>
      </c>
      <c r="O287" s="82">
        <f t="shared" si="25"/>
        <v>0</v>
      </c>
      <c r="P287" s="82" t="str">
        <f t="shared" si="26"/>
        <v/>
      </c>
      <c r="Q287" s="82" t="str">
        <f t="shared" si="27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3"/>
        <v/>
      </c>
      <c r="M288" s="17"/>
      <c r="N288" s="82" t="str">
        <f t="shared" si="24"/>
        <v/>
      </c>
      <c r="O288" s="82">
        <f t="shared" si="25"/>
        <v>0</v>
      </c>
      <c r="P288" s="82" t="str">
        <f t="shared" si="26"/>
        <v/>
      </c>
      <c r="Q288" s="82" t="str">
        <f t="shared" si="27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3"/>
        <v/>
      </c>
      <c r="M289" s="17"/>
      <c r="N289" s="82" t="str">
        <f t="shared" si="24"/>
        <v/>
      </c>
      <c r="O289" s="82">
        <f t="shared" si="25"/>
        <v>0</v>
      </c>
      <c r="P289" s="82" t="str">
        <f t="shared" si="26"/>
        <v/>
      </c>
      <c r="Q289" s="82" t="str">
        <f t="shared" si="27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3"/>
        <v/>
      </c>
      <c r="M290" s="17"/>
      <c r="N290" s="82" t="str">
        <f t="shared" si="24"/>
        <v/>
      </c>
      <c r="O290" s="82">
        <f t="shared" si="25"/>
        <v>0</v>
      </c>
      <c r="P290" s="82" t="str">
        <f t="shared" si="26"/>
        <v/>
      </c>
      <c r="Q290" s="82" t="str">
        <f t="shared" si="27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3"/>
        <v/>
      </c>
      <c r="M291" s="17"/>
      <c r="N291" s="82" t="str">
        <f t="shared" si="24"/>
        <v/>
      </c>
      <c r="O291" s="82">
        <f t="shared" si="25"/>
        <v>0</v>
      </c>
      <c r="P291" s="82" t="str">
        <f t="shared" si="26"/>
        <v/>
      </c>
      <c r="Q291" s="82" t="str">
        <f t="shared" si="27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3"/>
        <v/>
      </c>
      <c r="M292" s="17"/>
      <c r="N292" s="82" t="str">
        <f t="shared" si="24"/>
        <v/>
      </c>
      <c r="O292" s="82">
        <f t="shared" si="25"/>
        <v>0</v>
      </c>
      <c r="P292" s="82" t="str">
        <f t="shared" si="26"/>
        <v/>
      </c>
      <c r="Q292" s="82" t="str">
        <f t="shared" si="27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3"/>
        <v/>
      </c>
      <c r="M293" s="17"/>
      <c r="N293" s="82" t="str">
        <f t="shared" si="24"/>
        <v/>
      </c>
      <c r="O293" s="82">
        <f t="shared" si="25"/>
        <v>0</v>
      </c>
      <c r="P293" s="82" t="str">
        <f t="shared" si="26"/>
        <v/>
      </c>
      <c r="Q293" s="82" t="str">
        <f t="shared" si="27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3"/>
        <v/>
      </c>
      <c r="M294" s="17"/>
      <c r="N294" s="82" t="str">
        <f t="shared" si="24"/>
        <v/>
      </c>
      <c r="O294" s="82">
        <f t="shared" si="25"/>
        <v>0</v>
      </c>
      <c r="P294" s="82" t="str">
        <f t="shared" si="26"/>
        <v/>
      </c>
      <c r="Q294" s="82" t="str">
        <f t="shared" si="27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3"/>
        <v/>
      </c>
      <c r="M295" s="17"/>
      <c r="N295" s="82" t="str">
        <f t="shared" si="24"/>
        <v/>
      </c>
      <c r="O295" s="82">
        <f t="shared" si="25"/>
        <v>0</v>
      </c>
      <c r="P295" s="82" t="str">
        <f t="shared" si="26"/>
        <v/>
      </c>
      <c r="Q295" s="82" t="str">
        <f t="shared" si="27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3"/>
        <v/>
      </c>
      <c r="M296" s="17"/>
      <c r="N296" s="82" t="str">
        <f t="shared" si="24"/>
        <v/>
      </c>
      <c r="O296" s="82">
        <f t="shared" si="25"/>
        <v>0</v>
      </c>
      <c r="P296" s="82" t="str">
        <f t="shared" si="26"/>
        <v/>
      </c>
      <c r="Q296" s="82" t="str">
        <f t="shared" si="27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3"/>
        <v/>
      </c>
      <c r="M297" s="17"/>
      <c r="N297" s="82" t="str">
        <f t="shared" si="24"/>
        <v/>
      </c>
      <c r="O297" s="82">
        <f t="shared" si="25"/>
        <v>0</v>
      </c>
      <c r="P297" s="82" t="str">
        <f t="shared" si="26"/>
        <v/>
      </c>
      <c r="Q297" s="82" t="str">
        <f t="shared" si="27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3"/>
        <v/>
      </c>
      <c r="M298" s="17"/>
      <c r="N298" s="82" t="str">
        <f t="shared" si="24"/>
        <v/>
      </c>
      <c r="O298" s="82">
        <f t="shared" si="25"/>
        <v>0</v>
      </c>
      <c r="P298" s="82" t="str">
        <f t="shared" si="26"/>
        <v/>
      </c>
      <c r="Q298" s="82" t="str">
        <f t="shared" si="27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3"/>
        <v/>
      </c>
      <c r="M299" s="17"/>
      <c r="N299" s="82" t="str">
        <f t="shared" si="24"/>
        <v/>
      </c>
      <c r="O299" s="82">
        <f t="shared" si="25"/>
        <v>0</v>
      </c>
      <c r="P299" s="82" t="str">
        <f t="shared" si="26"/>
        <v/>
      </c>
      <c r="Q299" s="82" t="str">
        <f t="shared" si="27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3"/>
        <v/>
      </c>
      <c r="M300" s="17"/>
      <c r="N300" s="82" t="str">
        <f t="shared" si="24"/>
        <v/>
      </c>
      <c r="O300" s="82">
        <f t="shared" si="25"/>
        <v>0</v>
      </c>
      <c r="P300" s="82" t="str">
        <f t="shared" si="26"/>
        <v/>
      </c>
      <c r="Q300" s="82" t="str">
        <f t="shared" si="27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3"/>
        <v/>
      </c>
      <c r="M301" s="17"/>
      <c r="N301" s="82" t="str">
        <f t="shared" si="24"/>
        <v/>
      </c>
      <c r="O301" s="82">
        <f t="shared" si="25"/>
        <v>0</v>
      </c>
      <c r="P301" s="82" t="str">
        <f t="shared" si="26"/>
        <v/>
      </c>
      <c r="Q301" s="82" t="str">
        <f t="shared" si="27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3"/>
        <v/>
      </c>
      <c r="M302" s="17"/>
      <c r="N302" s="82" t="str">
        <f t="shared" si="24"/>
        <v/>
      </c>
      <c r="O302" s="82">
        <f t="shared" si="25"/>
        <v>0</v>
      </c>
      <c r="P302" s="82" t="str">
        <f t="shared" si="26"/>
        <v/>
      </c>
      <c r="Q302" s="82" t="str">
        <f t="shared" si="27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3"/>
        <v/>
      </c>
      <c r="M303" s="17"/>
      <c r="N303" s="82" t="str">
        <f t="shared" si="24"/>
        <v/>
      </c>
      <c r="O303" s="82">
        <f t="shared" si="25"/>
        <v>0</v>
      </c>
      <c r="P303" s="82" t="str">
        <f t="shared" si="26"/>
        <v/>
      </c>
      <c r="Q303" s="82" t="str">
        <f t="shared" si="27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3"/>
        <v/>
      </c>
      <c r="M304" s="17"/>
      <c r="N304" s="82" t="str">
        <f t="shared" si="24"/>
        <v/>
      </c>
      <c r="O304" s="82">
        <f t="shared" si="25"/>
        <v>0</v>
      </c>
      <c r="P304" s="82" t="str">
        <f t="shared" si="26"/>
        <v/>
      </c>
      <c r="Q304" s="82" t="str">
        <f t="shared" si="27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3"/>
        <v/>
      </c>
      <c r="M305" s="17"/>
      <c r="N305" s="82" t="str">
        <f t="shared" si="24"/>
        <v/>
      </c>
      <c r="O305" s="82">
        <f t="shared" si="25"/>
        <v>0</v>
      </c>
      <c r="P305" s="82" t="str">
        <f t="shared" si="26"/>
        <v/>
      </c>
      <c r="Q305" s="82" t="str">
        <f t="shared" si="27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3"/>
        <v/>
      </c>
      <c r="M306" s="17"/>
      <c r="N306" s="82" t="str">
        <f t="shared" si="24"/>
        <v/>
      </c>
      <c r="O306" s="82">
        <f t="shared" si="25"/>
        <v>0</v>
      </c>
      <c r="P306" s="82" t="str">
        <f t="shared" si="26"/>
        <v/>
      </c>
      <c r="Q306" s="82" t="str">
        <f t="shared" si="27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3"/>
        <v/>
      </c>
      <c r="M307" s="17"/>
      <c r="N307" s="82" t="str">
        <f t="shared" si="24"/>
        <v/>
      </c>
      <c r="O307" s="82">
        <f t="shared" si="25"/>
        <v>0</v>
      </c>
      <c r="P307" s="82" t="str">
        <f t="shared" si="26"/>
        <v/>
      </c>
      <c r="Q307" s="82" t="str">
        <f t="shared" si="27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3"/>
        <v/>
      </c>
      <c r="M308" s="17"/>
      <c r="N308" s="82" t="str">
        <f t="shared" si="24"/>
        <v/>
      </c>
      <c r="O308" s="82">
        <f t="shared" si="25"/>
        <v>0</v>
      </c>
      <c r="P308" s="82" t="str">
        <f t="shared" si="26"/>
        <v/>
      </c>
      <c r="Q308" s="82" t="str">
        <f t="shared" si="27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3"/>
        <v/>
      </c>
      <c r="M309" s="17"/>
      <c r="N309" s="82" t="str">
        <f t="shared" si="24"/>
        <v/>
      </c>
      <c r="O309" s="82">
        <f t="shared" si="25"/>
        <v>0</v>
      </c>
      <c r="P309" s="82" t="str">
        <f t="shared" si="26"/>
        <v/>
      </c>
      <c r="Q309" s="82" t="str">
        <f t="shared" si="27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3"/>
        <v/>
      </c>
      <c r="M310" s="17"/>
      <c r="N310" s="82" t="str">
        <f t="shared" si="24"/>
        <v/>
      </c>
      <c r="O310" s="82">
        <f t="shared" si="25"/>
        <v>0</v>
      </c>
      <c r="P310" s="82" t="str">
        <f t="shared" si="26"/>
        <v/>
      </c>
      <c r="Q310" s="82" t="str">
        <f t="shared" si="27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3"/>
        <v/>
      </c>
      <c r="M311" s="17"/>
      <c r="N311" s="82" t="str">
        <f t="shared" si="24"/>
        <v/>
      </c>
      <c r="O311" s="82">
        <f t="shared" si="25"/>
        <v>0</v>
      </c>
      <c r="P311" s="82" t="str">
        <f t="shared" si="26"/>
        <v/>
      </c>
      <c r="Q311" s="82" t="str">
        <f t="shared" si="27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3"/>
        <v/>
      </c>
      <c r="M312" s="17"/>
      <c r="N312" s="82" t="str">
        <f t="shared" si="24"/>
        <v/>
      </c>
      <c r="O312" s="82">
        <f t="shared" si="25"/>
        <v>0</v>
      </c>
      <c r="P312" s="82" t="str">
        <f t="shared" si="26"/>
        <v/>
      </c>
      <c r="Q312" s="82" t="str">
        <f t="shared" si="27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3"/>
        <v/>
      </c>
      <c r="M313" s="17"/>
      <c r="N313" s="82" t="str">
        <f t="shared" si="24"/>
        <v/>
      </c>
      <c r="O313" s="82">
        <f t="shared" si="25"/>
        <v>0</v>
      </c>
      <c r="P313" s="82" t="str">
        <f t="shared" si="26"/>
        <v/>
      </c>
      <c r="Q313" s="82" t="str">
        <f t="shared" si="27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3"/>
        <v/>
      </c>
      <c r="M314" s="17"/>
      <c r="N314" s="82" t="str">
        <f t="shared" si="24"/>
        <v/>
      </c>
      <c r="O314" s="82">
        <f t="shared" si="25"/>
        <v>0</v>
      </c>
      <c r="P314" s="82" t="str">
        <f t="shared" si="26"/>
        <v/>
      </c>
      <c r="Q314" s="82" t="str">
        <f t="shared" si="27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3"/>
        <v/>
      </c>
      <c r="M315" s="17"/>
      <c r="N315" s="82" t="str">
        <f t="shared" si="24"/>
        <v/>
      </c>
      <c r="O315" s="82">
        <f t="shared" si="25"/>
        <v>0</v>
      </c>
      <c r="P315" s="82" t="str">
        <f t="shared" si="26"/>
        <v/>
      </c>
      <c r="Q315" s="82" t="str">
        <f t="shared" si="27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3"/>
        <v/>
      </c>
      <c r="M316" s="17"/>
      <c r="N316" s="82" t="str">
        <f t="shared" si="24"/>
        <v/>
      </c>
      <c r="O316" s="82">
        <f t="shared" si="25"/>
        <v>0</v>
      </c>
      <c r="P316" s="82" t="str">
        <f t="shared" si="26"/>
        <v/>
      </c>
      <c r="Q316" s="82" t="str">
        <f t="shared" si="27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3"/>
        <v/>
      </c>
      <c r="M317" s="17"/>
      <c r="N317" s="82" t="str">
        <f t="shared" si="24"/>
        <v/>
      </c>
      <c r="O317" s="82">
        <f t="shared" si="25"/>
        <v>0</v>
      </c>
      <c r="P317" s="82" t="str">
        <f t="shared" si="26"/>
        <v/>
      </c>
      <c r="Q317" s="82" t="str">
        <f t="shared" si="27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3"/>
        <v/>
      </c>
      <c r="M318" s="17"/>
      <c r="N318" s="82" t="str">
        <f t="shared" si="24"/>
        <v/>
      </c>
      <c r="O318" s="82">
        <f t="shared" si="25"/>
        <v>0</v>
      </c>
      <c r="P318" s="82" t="str">
        <f t="shared" si="26"/>
        <v/>
      </c>
      <c r="Q318" s="82" t="str">
        <f t="shared" si="27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3"/>
        <v/>
      </c>
      <c r="M319" s="17"/>
      <c r="N319" s="82" t="str">
        <f t="shared" si="24"/>
        <v/>
      </c>
      <c r="O319" s="82">
        <f t="shared" si="25"/>
        <v>0</v>
      </c>
      <c r="P319" s="82" t="str">
        <f t="shared" si="26"/>
        <v/>
      </c>
      <c r="Q319" s="82" t="str">
        <f t="shared" si="27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3"/>
        <v/>
      </c>
      <c r="M320" s="17"/>
      <c r="N320" s="82" t="str">
        <f t="shared" si="24"/>
        <v/>
      </c>
      <c r="O320" s="82">
        <f t="shared" si="25"/>
        <v>0</v>
      </c>
      <c r="P320" s="82" t="str">
        <f t="shared" si="26"/>
        <v/>
      </c>
      <c r="Q320" s="82" t="str">
        <f t="shared" si="27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3"/>
        <v/>
      </c>
      <c r="M321" s="17"/>
      <c r="N321" s="82" t="str">
        <f t="shared" si="24"/>
        <v/>
      </c>
      <c r="O321" s="82">
        <f t="shared" si="25"/>
        <v>0</v>
      </c>
      <c r="P321" s="82" t="str">
        <f t="shared" si="26"/>
        <v/>
      </c>
      <c r="Q321" s="82" t="str">
        <f t="shared" si="27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3"/>
        <v/>
      </c>
      <c r="M322" s="17"/>
      <c r="N322" s="82" t="str">
        <f t="shared" si="24"/>
        <v/>
      </c>
      <c r="O322" s="82">
        <f t="shared" si="25"/>
        <v>0</v>
      </c>
      <c r="P322" s="82" t="str">
        <f t="shared" si="26"/>
        <v/>
      </c>
      <c r="Q322" s="82" t="str">
        <f t="shared" si="27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3"/>
        <v/>
      </c>
      <c r="M323" s="17"/>
      <c r="N323" s="82" t="str">
        <f t="shared" si="24"/>
        <v/>
      </c>
      <c r="O323" s="82">
        <f t="shared" si="25"/>
        <v>0</v>
      </c>
      <c r="P323" s="82" t="str">
        <f t="shared" si="26"/>
        <v/>
      </c>
      <c r="Q323" s="82" t="str">
        <f t="shared" si="27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3"/>
        <v/>
      </c>
      <c r="M324" s="17"/>
      <c r="N324" s="82" t="str">
        <f t="shared" si="24"/>
        <v/>
      </c>
      <c r="O324" s="82">
        <f t="shared" si="25"/>
        <v>0</v>
      </c>
      <c r="P324" s="82" t="str">
        <f t="shared" si="26"/>
        <v/>
      </c>
      <c r="Q324" s="82" t="str">
        <f t="shared" si="27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3"/>
        <v/>
      </c>
      <c r="M325" s="17"/>
      <c r="N325" s="82" t="str">
        <f t="shared" si="24"/>
        <v/>
      </c>
      <c r="O325" s="82">
        <f t="shared" si="25"/>
        <v>0</v>
      </c>
      <c r="P325" s="82" t="str">
        <f t="shared" si="26"/>
        <v/>
      </c>
      <c r="Q325" s="82" t="str">
        <f t="shared" si="27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3"/>
        <v/>
      </c>
      <c r="M326" s="17"/>
      <c r="N326" s="82" t="str">
        <f t="shared" si="24"/>
        <v/>
      </c>
      <c r="O326" s="82">
        <f t="shared" si="25"/>
        <v>0</v>
      </c>
      <c r="P326" s="82" t="str">
        <f t="shared" si="26"/>
        <v/>
      </c>
      <c r="Q326" s="82" t="str">
        <f t="shared" si="27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3"/>
        <v/>
      </c>
      <c r="M327" s="17"/>
      <c r="N327" s="82" t="str">
        <f t="shared" si="24"/>
        <v/>
      </c>
      <c r="O327" s="82">
        <f t="shared" si="25"/>
        <v>0</v>
      </c>
      <c r="P327" s="82" t="str">
        <f t="shared" si="26"/>
        <v/>
      </c>
      <c r="Q327" s="82" t="str">
        <f t="shared" si="27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3"/>
        <v/>
      </c>
      <c r="M328" s="17"/>
      <c r="N328" s="82" t="str">
        <f t="shared" si="24"/>
        <v/>
      </c>
      <c r="O328" s="82">
        <f t="shared" si="25"/>
        <v>0</v>
      </c>
      <c r="P328" s="82" t="str">
        <f t="shared" si="26"/>
        <v/>
      </c>
      <c r="Q328" s="82" t="str">
        <f t="shared" si="27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3"/>
        <v/>
      </c>
      <c r="M329" s="17"/>
      <c r="N329" s="82" t="str">
        <f t="shared" si="24"/>
        <v/>
      </c>
      <c r="O329" s="82">
        <f t="shared" si="25"/>
        <v>0</v>
      </c>
      <c r="P329" s="82" t="str">
        <f t="shared" si="26"/>
        <v/>
      </c>
      <c r="Q329" s="82" t="str">
        <f t="shared" si="27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3"/>
        <v/>
      </c>
      <c r="M330" s="17"/>
      <c r="N330" s="82" t="str">
        <f t="shared" si="24"/>
        <v/>
      </c>
      <c r="O330" s="82">
        <f t="shared" si="25"/>
        <v>0</v>
      </c>
      <c r="P330" s="82" t="str">
        <f t="shared" si="26"/>
        <v/>
      </c>
      <c r="Q330" s="82" t="str">
        <f t="shared" si="27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3"/>
        <v/>
      </c>
      <c r="M331" s="17"/>
      <c r="N331" s="82" t="str">
        <f t="shared" si="24"/>
        <v/>
      </c>
      <c r="O331" s="82">
        <f t="shared" si="25"/>
        <v>0</v>
      </c>
      <c r="P331" s="82" t="str">
        <f t="shared" si="26"/>
        <v/>
      </c>
      <c r="Q331" s="82" t="str">
        <f t="shared" si="27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3"/>
        <v/>
      </c>
      <c r="M332" s="17"/>
      <c r="N332" s="82" t="str">
        <f t="shared" si="24"/>
        <v/>
      </c>
      <c r="O332" s="82">
        <f t="shared" si="25"/>
        <v>0</v>
      </c>
      <c r="P332" s="82" t="str">
        <f t="shared" si="26"/>
        <v/>
      </c>
      <c r="Q332" s="82" t="str">
        <f t="shared" si="27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3"/>
        <v/>
      </c>
      <c r="M333" s="17"/>
      <c r="N333" s="82" t="str">
        <f t="shared" si="24"/>
        <v/>
      </c>
      <c r="O333" s="82">
        <f t="shared" si="25"/>
        <v>0</v>
      </c>
      <c r="P333" s="82" t="str">
        <f t="shared" si="26"/>
        <v/>
      </c>
      <c r="Q333" s="82" t="str">
        <f t="shared" si="27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3"/>
        <v/>
      </c>
      <c r="M334" s="17"/>
      <c r="N334" s="82" t="str">
        <f t="shared" si="24"/>
        <v/>
      </c>
      <c r="O334" s="82">
        <f t="shared" si="25"/>
        <v>0</v>
      </c>
      <c r="P334" s="82" t="str">
        <f t="shared" si="26"/>
        <v/>
      </c>
      <c r="Q334" s="82" t="str">
        <f t="shared" si="27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3"/>
        <v/>
      </c>
      <c r="M335" s="17"/>
      <c r="N335" s="82" t="str">
        <f t="shared" si="24"/>
        <v/>
      </c>
      <c r="O335" s="82">
        <f t="shared" si="25"/>
        <v>0</v>
      </c>
      <c r="P335" s="82" t="str">
        <f t="shared" si="26"/>
        <v/>
      </c>
      <c r="Q335" s="82" t="str">
        <f t="shared" si="27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8">IF(F336&amp;H336&amp;I336&amp;J336&amp;K336="","",F336+H336+I336-J336-K336)</f>
        <v/>
      </c>
      <c r="M336" s="17"/>
      <c r="N336" s="82" t="str">
        <f t="shared" ref="N336:N399" si="29">IF($G336="E",F336,"")</f>
        <v/>
      </c>
      <c r="O336" s="82">
        <f t="shared" si="25"/>
        <v>0</v>
      </c>
      <c r="P336" s="82" t="str">
        <f t="shared" si="26"/>
        <v/>
      </c>
      <c r="Q336" s="82" t="str">
        <f t="shared" si="27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8"/>
        <v/>
      </c>
      <c r="M337" s="17"/>
      <c r="N337" s="82" t="str">
        <f t="shared" si="29"/>
        <v/>
      </c>
      <c r="O337" s="82">
        <f t="shared" ref="O337:O400" si="30">IF($G337=0%,F337,"")</f>
        <v>0</v>
      </c>
      <c r="P337" s="82" t="str">
        <f t="shared" ref="P337:P400" si="31">IF(OR($G337=8%,$G337=11%),$H337/$G337,"")</f>
        <v/>
      </c>
      <c r="Q337" s="82" t="str">
        <f t="shared" ref="Q337:Q400" si="32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8"/>
        <v/>
      </c>
      <c r="M338" s="17"/>
      <c r="N338" s="82" t="str">
        <f t="shared" si="29"/>
        <v/>
      </c>
      <c r="O338" s="82">
        <f t="shared" si="30"/>
        <v>0</v>
      </c>
      <c r="P338" s="82" t="str">
        <f t="shared" si="31"/>
        <v/>
      </c>
      <c r="Q338" s="82" t="str">
        <f t="shared" si="32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8"/>
        <v/>
      </c>
      <c r="M339" s="17"/>
      <c r="N339" s="82" t="str">
        <f t="shared" si="29"/>
        <v/>
      </c>
      <c r="O339" s="82">
        <f t="shared" si="30"/>
        <v>0</v>
      </c>
      <c r="P339" s="82" t="str">
        <f t="shared" si="31"/>
        <v/>
      </c>
      <c r="Q339" s="82" t="str">
        <f t="shared" si="32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8"/>
        <v/>
      </c>
      <c r="M340" s="17"/>
      <c r="N340" s="82" t="str">
        <f t="shared" si="29"/>
        <v/>
      </c>
      <c r="O340" s="82">
        <f t="shared" si="30"/>
        <v>0</v>
      </c>
      <c r="P340" s="82" t="str">
        <f t="shared" si="31"/>
        <v/>
      </c>
      <c r="Q340" s="82" t="str">
        <f t="shared" si="32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8"/>
        <v/>
      </c>
      <c r="M341" s="17"/>
      <c r="N341" s="82" t="str">
        <f t="shared" si="29"/>
        <v/>
      </c>
      <c r="O341" s="82">
        <f t="shared" si="30"/>
        <v>0</v>
      </c>
      <c r="P341" s="82" t="str">
        <f t="shared" si="31"/>
        <v/>
      </c>
      <c r="Q341" s="82" t="str">
        <f t="shared" si="32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8"/>
        <v/>
      </c>
      <c r="M342" s="17"/>
      <c r="N342" s="82" t="str">
        <f t="shared" si="29"/>
        <v/>
      </c>
      <c r="O342" s="82">
        <f t="shared" si="30"/>
        <v>0</v>
      </c>
      <c r="P342" s="82" t="str">
        <f t="shared" si="31"/>
        <v/>
      </c>
      <c r="Q342" s="82" t="str">
        <f t="shared" si="32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8"/>
        <v/>
      </c>
      <c r="M343" s="17"/>
      <c r="N343" s="82" t="str">
        <f t="shared" si="29"/>
        <v/>
      </c>
      <c r="O343" s="82">
        <f t="shared" si="30"/>
        <v>0</v>
      </c>
      <c r="P343" s="82" t="str">
        <f t="shared" si="31"/>
        <v/>
      </c>
      <c r="Q343" s="82" t="str">
        <f t="shared" si="32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8"/>
        <v/>
      </c>
      <c r="M344" s="17"/>
      <c r="N344" s="82" t="str">
        <f t="shared" si="29"/>
        <v/>
      </c>
      <c r="O344" s="82">
        <f t="shared" si="30"/>
        <v>0</v>
      </c>
      <c r="P344" s="82" t="str">
        <f t="shared" si="31"/>
        <v/>
      </c>
      <c r="Q344" s="82" t="str">
        <f t="shared" si="32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8"/>
        <v/>
      </c>
      <c r="M345" s="17"/>
      <c r="N345" s="82" t="str">
        <f t="shared" si="29"/>
        <v/>
      </c>
      <c r="O345" s="82">
        <f t="shared" si="30"/>
        <v>0</v>
      </c>
      <c r="P345" s="82" t="str">
        <f t="shared" si="31"/>
        <v/>
      </c>
      <c r="Q345" s="82" t="str">
        <f t="shared" si="32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8"/>
        <v/>
      </c>
      <c r="M346" s="17"/>
      <c r="N346" s="82" t="str">
        <f t="shared" si="29"/>
        <v/>
      </c>
      <c r="O346" s="82">
        <f t="shared" si="30"/>
        <v>0</v>
      </c>
      <c r="P346" s="82" t="str">
        <f t="shared" si="31"/>
        <v/>
      </c>
      <c r="Q346" s="82" t="str">
        <f t="shared" si="32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8"/>
        <v/>
      </c>
      <c r="M347" s="17"/>
      <c r="N347" s="82" t="str">
        <f t="shared" si="29"/>
        <v/>
      </c>
      <c r="O347" s="82">
        <f t="shared" si="30"/>
        <v>0</v>
      </c>
      <c r="P347" s="82" t="str">
        <f t="shared" si="31"/>
        <v/>
      </c>
      <c r="Q347" s="82" t="str">
        <f t="shared" si="32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8"/>
        <v/>
      </c>
      <c r="M348" s="17"/>
      <c r="N348" s="82" t="str">
        <f t="shared" si="29"/>
        <v/>
      </c>
      <c r="O348" s="82">
        <f t="shared" si="30"/>
        <v>0</v>
      </c>
      <c r="P348" s="82" t="str">
        <f t="shared" si="31"/>
        <v/>
      </c>
      <c r="Q348" s="82" t="str">
        <f t="shared" si="32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8"/>
        <v/>
      </c>
      <c r="M349" s="17"/>
      <c r="N349" s="82" t="str">
        <f t="shared" si="29"/>
        <v/>
      </c>
      <c r="O349" s="82">
        <f t="shared" si="30"/>
        <v>0</v>
      </c>
      <c r="P349" s="82" t="str">
        <f t="shared" si="31"/>
        <v/>
      </c>
      <c r="Q349" s="82" t="str">
        <f t="shared" si="32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8"/>
        <v/>
      </c>
      <c r="M350" s="17"/>
      <c r="N350" s="82" t="str">
        <f t="shared" si="29"/>
        <v/>
      </c>
      <c r="O350" s="82">
        <f t="shared" si="30"/>
        <v>0</v>
      </c>
      <c r="P350" s="82" t="str">
        <f t="shared" si="31"/>
        <v/>
      </c>
      <c r="Q350" s="82" t="str">
        <f t="shared" si="32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8"/>
        <v/>
      </c>
      <c r="M351" s="17"/>
      <c r="N351" s="82" t="str">
        <f t="shared" si="29"/>
        <v/>
      </c>
      <c r="O351" s="82">
        <f t="shared" si="30"/>
        <v>0</v>
      </c>
      <c r="P351" s="82" t="str">
        <f t="shared" si="31"/>
        <v/>
      </c>
      <c r="Q351" s="82" t="str">
        <f t="shared" si="32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8"/>
        <v/>
      </c>
      <c r="M352" s="17"/>
      <c r="N352" s="82" t="str">
        <f t="shared" si="29"/>
        <v/>
      </c>
      <c r="O352" s="82">
        <f t="shared" si="30"/>
        <v>0</v>
      </c>
      <c r="P352" s="82" t="str">
        <f t="shared" si="31"/>
        <v/>
      </c>
      <c r="Q352" s="82" t="str">
        <f t="shared" si="32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8"/>
        <v/>
      </c>
      <c r="M353" s="17"/>
      <c r="N353" s="82" t="str">
        <f t="shared" si="29"/>
        <v/>
      </c>
      <c r="O353" s="82">
        <f t="shared" si="30"/>
        <v>0</v>
      </c>
      <c r="P353" s="82" t="str">
        <f t="shared" si="31"/>
        <v/>
      </c>
      <c r="Q353" s="82" t="str">
        <f t="shared" si="32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8"/>
        <v/>
      </c>
      <c r="M354" s="17"/>
      <c r="N354" s="82" t="str">
        <f t="shared" si="29"/>
        <v/>
      </c>
      <c r="O354" s="82">
        <f t="shared" si="30"/>
        <v>0</v>
      </c>
      <c r="P354" s="82" t="str">
        <f t="shared" si="31"/>
        <v/>
      </c>
      <c r="Q354" s="82" t="str">
        <f t="shared" si="32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8"/>
        <v/>
      </c>
      <c r="M355" s="17"/>
      <c r="N355" s="82" t="str">
        <f t="shared" si="29"/>
        <v/>
      </c>
      <c r="O355" s="82">
        <f t="shared" si="30"/>
        <v>0</v>
      </c>
      <c r="P355" s="82" t="str">
        <f t="shared" si="31"/>
        <v/>
      </c>
      <c r="Q355" s="82" t="str">
        <f t="shared" si="32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8"/>
        <v/>
      </c>
      <c r="M356" s="17"/>
      <c r="N356" s="82" t="str">
        <f t="shared" si="29"/>
        <v/>
      </c>
      <c r="O356" s="82">
        <f t="shared" si="30"/>
        <v>0</v>
      </c>
      <c r="P356" s="82" t="str">
        <f t="shared" si="31"/>
        <v/>
      </c>
      <c r="Q356" s="82" t="str">
        <f t="shared" si="32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8"/>
        <v/>
      </c>
      <c r="M357" s="17"/>
      <c r="N357" s="82" t="str">
        <f t="shared" si="29"/>
        <v/>
      </c>
      <c r="O357" s="82">
        <f t="shared" si="30"/>
        <v>0</v>
      </c>
      <c r="P357" s="82" t="str">
        <f t="shared" si="31"/>
        <v/>
      </c>
      <c r="Q357" s="82" t="str">
        <f t="shared" si="32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8"/>
        <v/>
      </c>
      <c r="M358" s="17"/>
      <c r="N358" s="82" t="str">
        <f t="shared" si="29"/>
        <v/>
      </c>
      <c r="O358" s="82">
        <f t="shared" si="30"/>
        <v>0</v>
      </c>
      <c r="P358" s="82" t="str">
        <f t="shared" si="31"/>
        <v/>
      </c>
      <c r="Q358" s="82" t="str">
        <f t="shared" si="32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8"/>
        <v/>
      </c>
      <c r="M359" s="17"/>
      <c r="N359" s="82" t="str">
        <f t="shared" si="29"/>
        <v/>
      </c>
      <c r="O359" s="82">
        <f t="shared" si="30"/>
        <v>0</v>
      </c>
      <c r="P359" s="82" t="str">
        <f t="shared" si="31"/>
        <v/>
      </c>
      <c r="Q359" s="82" t="str">
        <f t="shared" si="32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8"/>
        <v/>
      </c>
      <c r="M360" s="17"/>
      <c r="N360" s="82" t="str">
        <f t="shared" si="29"/>
        <v/>
      </c>
      <c r="O360" s="82">
        <f t="shared" si="30"/>
        <v>0</v>
      </c>
      <c r="P360" s="82" t="str">
        <f t="shared" si="31"/>
        <v/>
      </c>
      <c r="Q360" s="82" t="str">
        <f t="shared" si="32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8"/>
        <v/>
      </c>
      <c r="M361" s="17"/>
      <c r="N361" s="82" t="str">
        <f t="shared" si="29"/>
        <v/>
      </c>
      <c r="O361" s="82">
        <f t="shared" si="30"/>
        <v>0</v>
      </c>
      <c r="P361" s="82" t="str">
        <f t="shared" si="31"/>
        <v/>
      </c>
      <c r="Q361" s="82" t="str">
        <f t="shared" si="32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8"/>
        <v/>
      </c>
      <c r="M362" s="17"/>
      <c r="N362" s="82" t="str">
        <f t="shared" si="29"/>
        <v/>
      </c>
      <c r="O362" s="82">
        <f t="shared" si="30"/>
        <v>0</v>
      </c>
      <c r="P362" s="82" t="str">
        <f t="shared" si="31"/>
        <v/>
      </c>
      <c r="Q362" s="82" t="str">
        <f t="shared" si="32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8"/>
        <v/>
      </c>
      <c r="M363" s="17"/>
      <c r="N363" s="82" t="str">
        <f t="shared" si="29"/>
        <v/>
      </c>
      <c r="O363" s="82">
        <f t="shared" si="30"/>
        <v>0</v>
      </c>
      <c r="P363" s="82" t="str">
        <f t="shared" si="31"/>
        <v/>
      </c>
      <c r="Q363" s="82" t="str">
        <f t="shared" si="32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8"/>
        <v/>
      </c>
      <c r="M364" s="17"/>
      <c r="N364" s="82" t="str">
        <f t="shared" si="29"/>
        <v/>
      </c>
      <c r="O364" s="82">
        <f t="shared" si="30"/>
        <v>0</v>
      </c>
      <c r="P364" s="82" t="str">
        <f t="shared" si="31"/>
        <v/>
      </c>
      <c r="Q364" s="82" t="str">
        <f t="shared" si="32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8"/>
        <v/>
      </c>
      <c r="M365" s="17"/>
      <c r="N365" s="82" t="str">
        <f t="shared" si="29"/>
        <v/>
      </c>
      <c r="O365" s="82">
        <f t="shared" si="30"/>
        <v>0</v>
      </c>
      <c r="P365" s="82" t="str">
        <f t="shared" si="31"/>
        <v/>
      </c>
      <c r="Q365" s="82" t="str">
        <f t="shared" si="32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8"/>
        <v/>
      </c>
      <c r="M366" s="17"/>
      <c r="N366" s="82" t="str">
        <f t="shared" si="29"/>
        <v/>
      </c>
      <c r="O366" s="82">
        <f t="shared" si="30"/>
        <v>0</v>
      </c>
      <c r="P366" s="82" t="str">
        <f t="shared" si="31"/>
        <v/>
      </c>
      <c r="Q366" s="82" t="str">
        <f t="shared" si="32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8"/>
        <v/>
      </c>
      <c r="M367" s="17"/>
      <c r="N367" s="82" t="str">
        <f t="shared" si="29"/>
        <v/>
      </c>
      <c r="O367" s="82">
        <f t="shared" si="30"/>
        <v>0</v>
      </c>
      <c r="P367" s="82" t="str">
        <f t="shared" si="31"/>
        <v/>
      </c>
      <c r="Q367" s="82" t="str">
        <f t="shared" si="32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8"/>
        <v/>
      </c>
      <c r="M368" s="17"/>
      <c r="N368" s="82" t="str">
        <f t="shared" si="29"/>
        <v/>
      </c>
      <c r="O368" s="82">
        <f t="shared" si="30"/>
        <v>0</v>
      </c>
      <c r="P368" s="82" t="str">
        <f t="shared" si="31"/>
        <v/>
      </c>
      <c r="Q368" s="82" t="str">
        <f t="shared" si="32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8"/>
        <v/>
      </c>
      <c r="M369" s="17"/>
      <c r="N369" s="82" t="str">
        <f t="shared" si="29"/>
        <v/>
      </c>
      <c r="O369" s="82">
        <f t="shared" si="30"/>
        <v>0</v>
      </c>
      <c r="P369" s="82" t="str">
        <f t="shared" si="31"/>
        <v/>
      </c>
      <c r="Q369" s="82" t="str">
        <f t="shared" si="32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8"/>
        <v/>
      </c>
      <c r="M370" s="17"/>
      <c r="N370" s="82" t="str">
        <f t="shared" si="29"/>
        <v/>
      </c>
      <c r="O370" s="82">
        <f t="shared" si="30"/>
        <v>0</v>
      </c>
      <c r="P370" s="82" t="str">
        <f t="shared" si="31"/>
        <v/>
      </c>
      <c r="Q370" s="82" t="str">
        <f t="shared" si="32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8"/>
        <v/>
      </c>
      <c r="M371" s="17"/>
      <c r="N371" s="82" t="str">
        <f t="shared" si="29"/>
        <v/>
      </c>
      <c r="O371" s="82">
        <f t="shared" si="30"/>
        <v>0</v>
      </c>
      <c r="P371" s="82" t="str">
        <f t="shared" si="31"/>
        <v/>
      </c>
      <c r="Q371" s="82" t="str">
        <f t="shared" si="32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8"/>
        <v/>
      </c>
      <c r="M372" s="17"/>
      <c r="N372" s="82" t="str">
        <f t="shared" si="29"/>
        <v/>
      </c>
      <c r="O372" s="82">
        <f t="shared" si="30"/>
        <v>0</v>
      </c>
      <c r="P372" s="82" t="str">
        <f t="shared" si="31"/>
        <v/>
      </c>
      <c r="Q372" s="82" t="str">
        <f t="shared" si="32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8"/>
        <v/>
      </c>
      <c r="M373" s="17"/>
      <c r="N373" s="82" t="str">
        <f t="shared" si="29"/>
        <v/>
      </c>
      <c r="O373" s="82">
        <f t="shared" si="30"/>
        <v>0</v>
      </c>
      <c r="P373" s="82" t="str">
        <f t="shared" si="31"/>
        <v/>
      </c>
      <c r="Q373" s="82" t="str">
        <f t="shared" si="32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8"/>
        <v/>
      </c>
      <c r="M374" s="17"/>
      <c r="N374" s="82" t="str">
        <f t="shared" si="29"/>
        <v/>
      </c>
      <c r="O374" s="82">
        <f t="shared" si="30"/>
        <v>0</v>
      </c>
      <c r="P374" s="82" t="str">
        <f t="shared" si="31"/>
        <v/>
      </c>
      <c r="Q374" s="82" t="str">
        <f t="shared" si="32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8"/>
        <v/>
      </c>
      <c r="M375" s="17"/>
      <c r="N375" s="82" t="str">
        <f t="shared" si="29"/>
        <v/>
      </c>
      <c r="O375" s="82">
        <f t="shared" si="30"/>
        <v>0</v>
      </c>
      <c r="P375" s="82" t="str">
        <f t="shared" si="31"/>
        <v/>
      </c>
      <c r="Q375" s="82" t="str">
        <f t="shared" si="32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8"/>
        <v/>
      </c>
      <c r="M376" s="17"/>
      <c r="N376" s="82" t="str">
        <f t="shared" si="29"/>
        <v/>
      </c>
      <c r="O376" s="82">
        <f t="shared" si="30"/>
        <v>0</v>
      </c>
      <c r="P376" s="82" t="str">
        <f t="shared" si="31"/>
        <v/>
      </c>
      <c r="Q376" s="82" t="str">
        <f t="shared" si="32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8"/>
        <v/>
      </c>
      <c r="M377" s="17"/>
      <c r="N377" s="82" t="str">
        <f t="shared" si="29"/>
        <v/>
      </c>
      <c r="O377" s="82">
        <f t="shared" si="30"/>
        <v>0</v>
      </c>
      <c r="P377" s="82" t="str">
        <f t="shared" si="31"/>
        <v/>
      </c>
      <c r="Q377" s="82" t="str">
        <f t="shared" si="32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8"/>
        <v/>
      </c>
      <c r="M378" s="17"/>
      <c r="N378" s="82" t="str">
        <f t="shared" si="29"/>
        <v/>
      </c>
      <c r="O378" s="82">
        <f t="shared" si="30"/>
        <v>0</v>
      </c>
      <c r="P378" s="82" t="str">
        <f t="shared" si="31"/>
        <v/>
      </c>
      <c r="Q378" s="82" t="str">
        <f t="shared" si="32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8"/>
        <v/>
      </c>
      <c r="M379" s="17"/>
      <c r="N379" s="82" t="str">
        <f t="shared" si="29"/>
        <v/>
      </c>
      <c r="O379" s="82">
        <f t="shared" si="30"/>
        <v>0</v>
      </c>
      <c r="P379" s="82" t="str">
        <f t="shared" si="31"/>
        <v/>
      </c>
      <c r="Q379" s="82" t="str">
        <f t="shared" si="32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8"/>
        <v/>
      </c>
      <c r="M380" s="17"/>
      <c r="N380" s="82" t="str">
        <f t="shared" si="29"/>
        <v/>
      </c>
      <c r="O380" s="82">
        <f t="shared" si="30"/>
        <v>0</v>
      </c>
      <c r="P380" s="82" t="str">
        <f t="shared" si="31"/>
        <v/>
      </c>
      <c r="Q380" s="82" t="str">
        <f t="shared" si="32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8"/>
        <v/>
      </c>
      <c r="M381" s="17"/>
      <c r="N381" s="82" t="str">
        <f t="shared" si="29"/>
        <v/>
      </c>
      <c r="O381" s="82">
        <f t="shared" si="30"/>
        <v>0</v>
      </c>
      <c r="P381" s="82" t="str">
        <f t="shared" si="31"/>
        <v/>
      </c>
      <c r="Q381" s="82" t="str">
        <f t="shared" si="32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8"/>
        <v/>
      </c>
      <c r="M382" s="17"/>
      <c r="N382" s="82" t="str">
        <f t="shared" si="29"/>
        <v/>
      </c>
      <c r="O382" s="82">
        <f t="shared" si="30"/>
        <v>0</v>
      </c>
      <c r="P382" s="82" t="str">
        <f t="shared" si="31"/>
        <v/>
      </c>
      <c r="Q382" s="82" t="str">
        <f t="shared" si="32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8"/>
        <v/>
      </c>
      <c r="M383" s="17"/>
      <c r="N383" s="82" t="str">
        <f t="shared" si="29"/>
        <v/>
      </c>
      <c r="O383" s="82">
        <f t="shared" si="30"/>
        <v>0</v>
      </c>
      <c r="P383" s="82" t="str">
        <f t="shared" si="31"/>
        <v/>
      </c>
      <c r="Q383" s="82" t="str">
        <f t="shared" si="32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8"/>
        <v/>
      </c>
      <c r="M384" s="17"/>
      <c r="N384" s="82" t="str">
        <f t="shared" si="29"/>
        <v/>
      </c>
      <c r="O384" s="82">
        <f t="shared" si="30"/>
        <v>0</v>
      </c>
      <c r="P384" s="82" t="str">
        <f t="shared" si="31"/>
        <v/>
      </c>
      <c r="Q384" s="82" t="str">
        <f t="shared" si="32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8"/>
        <v/>
      </c>
      <c r="M385" s="17"/>
      <c r="N385" s="82" t="str">
        <f t="shared" si="29"/>
        <v/>
      </c>
      <c r="O385" s="82">
        <f t="shared" si="30"/>
        <v>0</v>
      </c>
      <c r="P385" s="82" t="str">
        <f t="shared" si="31"/>
        <v/>
      </c>
      <c r="Q385" s="82" t="str">
        <f t="shared" si="32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8"/>
        <v/>
      </c>
      <c r="M386" s="17"/>
      <c r="N386" s="82" t="str">
        <f t="shared" si="29"/>
        <v/>
      </c>
      <c r="O386" s="82">
        <f t="shared" si="30"/>
        <v>0</v>
      </c>
      <c r="P386" s="82" t="str">
        <f t="shared" si="31"/>
        <v/>
      </c>
      <c r="Q386" s="82" t="str">
        <f t="shared" si="32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8"/>
        <v/>
      </c>
      <c r="M387" s="17"/>
      <c r="N387" s="82" t="str">
        <f t="shared" si="29"/>
        <v/>
      </c>
      <c r="O387" s="82">
        <f t="shared" si="30"/>
        <v>0</v>
      </c>
      <c r="P387" s="82" t="str">
        <f t="shared" si="31"/>
        <v/>
      </c>
      <c r="Q387" s="82" t="str">
        <f t="shared" si="32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8"/>
        <v/>
      </c>
      <c r="M388" s="17"/>
      <c r="N388" s="82" t="str">
        <f t="shared" si="29"/>
        <v/>
      </c>
      <c r="O388" s="82">
        <f t="shared" si="30"/>
        <v>0</v>
      </c>
      <c r="P388" s="82" t="str">
        <f t="shared" si="31"/>
        <v/>
      </c>
      <c r="Q388" s="82" t="str">
        <f t="shared" si="32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8"/>
        <v/>
      </c>
      <c r="M389" s="17"/>
      <c r="N389" s="82" t="str">
        <f t="shared" si="29"/>
        <v/>
      </c>
      <c r="O389" s="82">
        <f t="shared" si="30"/>
        <v>0</v>
      </c>
      <c r="P389" s="82" t="str">
        <f t="shared" si="31"/>
        <v/>
      </c>
      <c r="Q389" s="82" t="str">
        <f t="shared" si="32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8"/>
        <v/>
      </c>
      <c r="M390" s="17"/>
      <c r="N390" s="82" t="str">
        <f t="shared" si="29"/>
        <v/>
      </c>
      <c r="O390" s="82">
        <f t="shared" si="30"/>
        <v>0</v>
      </c>
      <c r="P390" s="82" t="str">
        <f t="shared" si="31"/>
        <v/>
      </c>
      <c r="Q390" s="82" t="str">
        <f t="shared" si="32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8"/>
        <v/>
      </c>
      <c r="M391" s="17"/>
      <c r="N391" s="82" t="str">
        <f t="shared" si="29"/>
        <v/>
      </c>
      <c r="O391" s="82">
        <f t="shared" si="30"/>
        <v>0</v>
      </c>
      <c r="P391" s="82" t="str">
        <f t="shared" si="31"/>
        <v/>
      </c>
      <c r="Q391" s="82" t="str">
        <f t="shared" si="32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8"/>
        <v/>
      </c>
      <c r="M392" s="17"/>
      <c r="N392" s="82" t="str">
        <f t="shared" si="29"/>
        <v/>
      </c>
      <c r="O392" s="82">
        <f t="shared" si="30"/>
        <v>0</v>
      </c>
      <c r="P392" s="82" t="str">
        <f t="shared" si="31"/>
        <v/>
      </c>
      <c r="Q392" s="82" t="str">
        <f t="shared" si="32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8"/>
        <v/>
      </c>
      <c r="M393" s="17"/>
      <c r="N393" s="82" t="str">
        <f t="shared" si="29"/>
        <v/>
      </c>
      <c r="O393" s="82">
        <f t="shared" si="30"/>
        <v>0</v>
      </c>
      <c r="P393" s="82" t="str">
        <f t="shared" si="31"/>
        <v/>
      </c>
      <c r="Q393" s="82" t="str">
        <f t="shared" si="32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8"/>
        <v/>
      </c>
      <c r="M394" s="17"/>
      <c r="N394" s="82" t="str">
        <f t="shared" si="29"/>
        <v/>
      </c>
      <c r="O394" s="82">
        <f t="shared" si="30"/>
        <v>0</v>
      </c>
      <c r="P394" s="82" t="str">
        <f t="shared" si="31"/>
        <v/>
      </c>
      <c r="Q394" s="82" t="str">
        <f t="shared" si="32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8"/>
        <v/>
      </c>
      <c r="M395" s="17"/>
      <c r="N395" s="82" t="str">
        <f t="shared" si="29"/>
        <v/>
      </c>
      <c r="O395" s="82">
        <f t="shared" si="30"/>
        <v>0</v>
      </c>
      <c r="P395" s="82" t="str">
        <f t="shared" si="31"/>
        <v/>
      </c>
      <c r="Q395" s="82" t="str">
        <f t="shared" si="32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8"/>
        <v/>
      </c>
      <c r="M396" s="17"/>
      <c r="N396" s="82" t="str">
        <f t="shared" si="29"/>
        <v/>
      </c>
      <c r="O396" s="82">
        <f t="shared" si="30"/>
        <v>0</v>
      </c>
      <c r="P396" s="82" t="str">
        <f t="shared" si="31"/>
        <v/>
      </c>
      <c r="Q396" s="82" t="str">
        <f t="shared" si="32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8"/>
        <v/>
      </c>
      <c r="M397" s="17"/>
      <c r="N397" s="82" t="str">
        <f t="shared" si="29"/>
        <v/>
      </c>
      <c r="O397" s="82">
        <f t="shared" si="30"/>
        <v>0</v>
      </c>
      <c r="P397" s="82" t="str">
        <f t="shared" si="31"/>
        <v/>
      </c>
      <c r="Q397" s="82" t="str">
        <f t="shared" si="32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8"/>
        <v/>
      </c>
      <c r="M398" s="17"/>
      <c r="N398" s="82" t="str">
        <f t="shared" si="29"/>
        <v/>
      </c>
      <c r="O398" s="82">
        <f t="shared" si="30"/>
        <v>0</v>
      </c>
      <c r="P398" s="82" t="str">
        <f t="shared" si="31"/>
        <v/>
      </c>
      <c r="Q398" s="82" t="str">
        <f t="shared" si="32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8"/>
        <v/>
      </c>
      <c r="M399" s="17"/>
      <c r="N399" s="82" t="str">
        <f t="shared" si="29"/>
        <v/>
      </c>
      <c r="O399" s="82">
        <f t="shared" si="30"/>
        <v>0</v>
      </c>
      <c r="P399" s="82" t="str">
        <f t="shared" si="31"/>
        <v/>
      </c>
      <c r="Q399" s="82" t="str">
        <f t="shared" si="32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3">IF(F400&amp;H400&amp;I400&amp;J400&amp;K400="","",F400+H400+I400-J400-K400)</f>
        <v/>
      </c>
      <c r="M400" s="17"/>
      <c r="N400" s="82" t="str">
        <f t="shared" ref="N400:N463" si="34">IF($G400="E",F400,"")</f>
        <v/>
      </c>
      <c r="O400" s="82">
        <f t="shared" si="30"/>
        <v>0</v>
      </c>
      <c r="P400" s="82" t="str">
        <f t="shared" si="31"/>
        <v/>
      </c>
      <c r="Q400" s="82" t="str">
        <f t="shared" si="32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3"/>
        <v/>
      </c>
      <c r="M401" s="17"/>
      <c r="N401" s="82" t="str">
        <f t="shared" si="34"/>
        <v/>
      </c>
      <c r="O401" s="82">
        <f t="shared" ref="O401:O464" si="35">IF($G401=0%,F401,"")</f>
        <v>0</v>
      </c>
      <c r="P401" s="82" t="str">
        <f t="shared" ref="P401:P464" si="36">IF(OR($G401=8%,$G401=11%),$H401/$G401,"")</f>
        <v/>
      </c>
      <c r="Q401" s="82" t="str">
        <f t="shared" ref="Q401:Q464" si="37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3"/>
        <v/>
      </c>
      <c r="M402" s="17"/>
      <c r="N402" s="82" t="str">
        <f t="shared" si="34"/>
        <v/>
      </c>
      <c r="O402" s="82">
        <f t="shared" si="35"/>
        <v>0</v>
      </c>
      <c r="P402" s="82" t="str">
        <f t="shared" si="36"/>
        <v/>
      </c>
      <c r="Q402" s="82" t="str">
        <f t="shared" si="37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3"/>
        <v/>
      </c>
      <c r="M403" s="17"/>
      <c r="N403" s="82" t="str">
        <f t="shared" si="34"/>
        <v/>
      </c>
      <c r="O403" s="82">
        <f t="shared" si="35"/>
        <v>0</v>
      </c>
      <c r="P403" s="82" t="str">
        <f t="shared" si="36"/>
        <v/>
      </c>
      <c r="Q403" s="82" t="str">
        <f t="shared" si="37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3"/>
        <v/>
      </c>
      <c r="M404" s="17"/>
      <c r="N404" s="82" t="str">
        <f t="shared" si="34"/>
        <v/>
      </c>
      <c r="O404" s="82">
        <f t="shared" si="35"/>
        <v>0</v>
      </c>
      <c r="P404" s="82" t="str">
        <f t="shared" si="36"/>
        <v/>
      </c>
      <c r="Q404" s="82" t="str">
        <f t="shared" si="37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3"/>
        <v/>
      </c>
      <c r="M405" s="17"/>
      <c r="N405" s="82" t="str">
        <f t="shared" si="34"/>
        <v/>
      </c>
      <c r="O405" s="82">
        <f t="shared" si="35"/>
        <v>0</v>
      </c>
      <c r="P405" s="82" t="str">
        <f t="shared" si="36"/>
        <v/>
      </c>
      <c r="Q405" s="82" t="str">
        <f t="shared" si="37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3"/>
        <v/>
      </c>
      <c r="M406" s="17"/>
      <c r="N406" s="82" t="str">
        <f t="shared" si="34"/>
        <v/>
      </c>
      <c r="O406" s="82">
        <f t="shared" si="35"/>
        <v>0</v>
      </c>
      <c r="P406" s="82" t="str">
        <f t="shared" si="36"/>
        <v/>
      </c>
      <c r="Q406" s="82" t="str">
        <f t="shared" si="37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3"/>
        <v/>
      </c>
      <c r="M407" s="17"/>
      <c r="N407" s="82" t="str">
        <f t="shared" si="34"/>
        <v/>
      </c>
      <c r="O407" s="82">
        <f t="shared" si="35"/>
        <v>0</v>
      </c>
      <c r="P407" s="82" t="str">
        <f t="shared" si="36"/>
        <v/>
      </c>
      <c r="Q407" s="82" t="str">
        <f t="shared" si="37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3"/>
        <v/>
      </c>
      <c r="M408" s="17"/>
      <c r="N408" s="82" t="str">
        <f t="shared" si="34"/>
        <v/>
      </c>
      <c r="O408" s="82">
        <f t="shared" si="35"/>
        <v>0</v>
      </c>
      <c r="P408" s="82" t="str">
        <f t="shared" si="36"/>
        <v/>
      </c>
      <c r="Q408" s="82" t="str">
        <f t="shared" si="37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3"/>
        <v/>
      </c>
      <c r="M409" s="17"/>
      <c r="N409" s="82" t="str">
        <f t="shared" si="34"/>
        <v/>
      </c>
      <c r="O409" s="82">
        <f t="shared" si="35"/>
        <v>0</v>
      </c>
      <c r="P409" s="82" t="str">
        <f t="shared" si="36"/>
        <v/>
      </c>
      <c r="Q409" s="82" t="str">
        <f t="shared" si="37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3"/>
        <v/>
      </c>
      <c r="M410" s="17"/>
      <c r="N410" s="82" t="str">
        <f t="shared" si="34"/>
        <v/>
      </c>
      <c r="O410" s="82">
        <f t="shared" si="35"/>
        <v>0</v>
      </c>
      <c r="P410" s="82" t="str">
        <f t="shared" si="36"/>
        <v/>
      </c>
      <c r="Q410" s="82" t="str">
        <f t="shared" si="37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3"/>
        <v/>
      </c>
      <c r="M411" s="17"/>
      <c r="N411" s="82" t="str">
        <f t="shared" si="34"/>
        <v/>
      </c>
      <c r="O411" s="82">
        <f t="shared" si="35"/>
        <v>0</v>
      </c>
      <c r="P411" s="82" t="str">
        <f t="shared" si="36"/>
        <v/>
      </c>
      <c r="Q411" s="82" t="str">
        <f t="shared" si="37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3"/>
        <v/>
      </c>
      <c r="M412" s="17"/>
      <c r="N412" s="82" t="str">
        <f t="shared" si="34"/>
        <v/>
      </c>
      <c r="O412" s="82">
        <f t="shared" si="35"/>
        <v>0</v>
      </c>
      <c r="P412" s="82" t="str">
        <f t="shared" si="36"/>
        <v/>
      </c>
      <c r="Q412" s="82" t="str">
        <f t="shared" si="37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3"/>
        <v/>
      </c>
      <c r="M413" s="17"/>
      <c r="N413" s="82" t="str">
        <f t="shared" si="34"/>
        <v/>
      </c>
      <c r="O413" s="82">
        <f t="shared" si="35"/>
        <v>0</v>
      </c>
      <c r="P413" s="82" t="str">
        <f t="shared" si="36"/>
        <v/>
      </c>
      <c r="Q413" s="82" t="str">
        <f t="shared" si="37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3"/>
        <v/>
      </c>
      <c r="M414" s="17"/>
      <c r="N414" s="82" t="str">
        <f t="shared" si="34"/>
        <v/>
      </c>
      <c r="O414" s="82">
        <f t="shared" si="35"/>
        <v>0</v>
      </c>
      <c r="P414" s="82" t="str">
        <f t="shared" si="36"/>
        <v/>
      </c>
      <c r="Q414" s="82" t="str">
        <f t="shared" si="37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3"/>
        <v/>
      </c>
      <c r="M415" s="17"/>
      <c r="N415" s="82" t="str">
        <f t="shared" si="34"/>
        <v/>
      </c>
      <c r="O415" s="82">
        <f t="shared" si="35"/>
        <v>0</v>
      </c>
      <c r="P415" s="82" t="str">
        <f t="shared" si="36"/>
        <v/>
      </c>
      <c r="Q415" s="82" t="str">
        <f t="shared" si="37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3"/>
        <v/>
      </c>
      <c r="M416" s="17"/>
      <c r="N416" s="82" t="str">
        <f t="shared" si="34"/>
        <v/>
      </c>
      <c r="O416" s="82">
        <f t="shared" si="35"/>
        <v>0</v>
      </c>
      <c r="P416" s="82" t="str">
        <f t="shared" si="36"/>
        <v/>
      </c>
      <c r="Q416" s="82" t="str">
        <f t="shared" si="37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3"/>
        <v/>
      </c>
      <c r="M417" s="17"/>
      <c r="N417" s="82" t="str">
        <f t="shared" si="34"/>
        <v/>
      </c>
      <c r="O417" s="82">
        <f t="shared" si="35"/>
        <v>0</v>
      </c>
      <c r="P417" s="82" t="str">
        <f t="shared" si="36"/>
        <v/>
      </c>
      <c r="Q417" s="82" t="str">
        <f t="shared" si="37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3"/>
        <v/>
      </c>
      <c r="M418" s="17"/>
      <c r="N418" s="82" t="str">
        <f t="shared" si="34"/>
        <v/>
      </c>
      <c r="O418" s="82">
        <f t="shared" si="35"/>
        <v>0</v>
      </c>
      <c r="P418" s="82" t="str">
        <f t="shared" si="36"/>
        <v/>
      </c>
      <c r="Q418" s="82" t="str">
        <f t="shared" si="37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3"/>
        <v/>
      </c>
      <c r="M419" s="17"/>
      <c r="N419" s="82" t="str">
        <f t="shared" si="34"/>
        <v/>
      </c>
      <c r="O419" s="82">
        <f t="shared" si="35"/>
        <v>0</v>
      </c>
      <c r="P419" s="82" t="str">
        <f t="shared" si="36"/>
        <v/>
      </c>
      <c r="Q419" s="82" t="str">
        <f t="shared" si="37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3"/>
        <v/>
      </c>
      <c r="M420" s="17"/>
      <c r="N420" s="82" t="str">
        <f t="shared" si="34"/>
        <v/>
      </c>
      <c r="O420" s="82">
        <f t="shared" si="35"/>
        <v>0</v>
      </c>
      <c r="P420" s="82" t="str">
        <f t="shared" si="36"/>
        <v/>
      </c>
      <c r="Q420" s="82" t="str">
        <f t="shared" si="37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3"/>
        <v/>
      </c>
      <c r="M421" s="17"/>
      <c r="N421" s="82" t="str">
        <f t="shared" si="34"/>
        <v/>
      </c>
      <c r="O421" s="82">
        <f t="shared" si="35"/>
        <v>0</v>
      </c>
      <c r="P421" s="82" t="str">
        <f t="shared" si="36"/>
        <v/>
      </c>
      <c r="Q421" s="82" t="str">
        <f t="shared" si="37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3"/>
        <v/>
      </c>
      <c r="M422" s="17"/>
      <c r="N422" s="82" t="str">
        <f t="shared" si="34"/>
        <v/>
      </c>
      <c r="O422" s="82">
        <f t="shared" si="35"/>
        <v>0</v>
      </c>
      <c r="P422" s="82" t="str">
        <f t="shared" si="36"/>
        <v/>
      </c>
      <c r="Q422" s="82" t="str">
        <f t="shared" si="37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3"/>
        <v/>
      </c>
      <c r="M423" s="17"/>
      <c r="N423" s="82" t="str">
        <f t="shared" si="34"/>
        <v/>
      </c>
      <c r="O423" s="82">
        <f t="shared" si="35"/>
        <v>0</v>
      </c>
      <c r="P423" s="82" t="str">
        <f t="shared" si="36"/>
        <v/>
      </c>
      <c r="Q423" s="82" t="str">
        <f t="shared" si="37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3"/>
        <v/>
      </c>
      <c r="M424" s="17"/>
      <c r="N424" s="82" t="str">
        <f t="shared" si="34"/>
        <v/>
      </c>
      <c r="O424" s="82">
        <f t="shared" si="35"/>
        <v>0</v>
      </c>
      <c r="P424" s="82" t="str">
        <f t="shared" si="36"/>
        <v/>
      </c>
      <c r="Q424" s="82" t="str">
        <f t="shared" si="37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3"/>
        <v/>
      </c>
      <c r="M425" s="17"/>
      <c r="N425" s="82" t="str">
        <f t="shared" si="34"/>
        <v/>
      </c>
      <c r="O425" s="82">
        <f t="shared" si="35"/>
        <v>0</v>
      </c>
      <c r="P425" s="82" t="str">
        <f t="shared" si="36"/>
        <v/>
      </c>
      <c r="Q425" s="82" t="str">
        <f t="shared" si="37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3"/>
        <v/>
      </c>
      <c r="M426" s="17"/>
      <c r="N426" s="82" t="str">
        <f t="shared" si="34"/>
        <v/>
      </c>
      <c r="O426" s="82">
        <f t="shared" si="35"/>
        <v>0</v>
      </c>
      <c r="P426" s="82" t="str">
        <f t="shared" si="36"/>
        <v/>
      </c>
      <c r="Q426" s="82" t="str">
        <f t="shared" si="37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3"/>
        <v/>
      </c>
      <c r="M427" s="17"/>
      <c r="N427" s="82" t="str">
        <f t="shared" si="34"/>
        <v/>
      </c>
      <c r="O427" s="82">
        <f t="shared" si="35"/>
        <v>0</v>
      </c>
      <c r="P427" s="82" t="str">
        <f t="shared" si="36"/>
        <v/>
      </c>
      <c r="Q427" s="82" t="str">
        <f t="shared" si="37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3"/>
        <v/>
      </c>
      <c r="M428" s="17"/>
      <c r="N428" s="82" t="str">
        <f t="shared" si="34"/>
        <v/>
      </c>
      <c r="O428" s="82">
        <f t="shared" si="35"/>
        <v>0</v>
      </c>
      <c r="P428" s="82" t="str">
        <f t="shared" si="36"/>
        <v/>
      </c>
      <c r="Q428" s="82" t="str">
        <f t="shared" si="37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3"/>
        <v/>
      </c>
      <c r="M429" s="17"/>
      <c r="N429" s="82" t="str">
        <f t="shared" si="34"/>
        <v/>
      </c>
      <c r="O429" s="82">
        <f t="shared" si="35"/>
        <v>0</v>
      </c>
      <c r="P429" s="82" t="str">
        <f t="shared" si="36"/>
        <v/>
      </c>
      <c r="Q429" s="82" t="str">
        <f t="shared" si="37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3"/>
        <v/>
      </c>
      <c r="M430" s="17"/>
      <c r="N430" s="82" t="str">
        <f t="shared" si="34"/>
        <v/>
      </c>
      <c r="O430" s="82">
        <f t="shared" si="35"/>
        <v>0</v>
      </c>
      <c r="P430" s="82" t="str">
        <f t="shared" si="36"/>
        <v/>
      </c>
      <c r="Q430" s="82" t="str">
        <f t="shared" si="37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3"/>
        <v/>
      </c>
      <c r="M431" s="17"/>
      <c r="N431" s="82" t="str">
        <f t="shared" si="34"/>
        <v/>
      </c>
      <c r="O431" s="82">
        <f t="shared" si="35"/>
        <v>0</v>
      </c>
      <c r="P431" s="82" t="str">
        <f t="shared" si="36"/>
        <v/>
      </c>
      <c r="Q431" s="82" t="str">
        <f t="shared" si="37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3"/>
        <v/>
      </c>
      <c r="M432" s="17"/>
      <c r="N432" s="82" t="str">
        <f t="shared" si="34"/>
        <v/>
      </c>
      <c r="O432" s="82">
        <f t="shared" si="35"/>
        <v>0</v>
      </c>
      <c r="P432" s="82" t="str">
        <f t="shared" si="36"/>
        <v/>
      </c>
      <c r="Q432" s="82" t="str">
        <f t="shared" si="37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3"/>
        <v/>
      </c>
      <c r="M433" s="17"/>
      <c r="N433" s="82" t="str">
        <f t="shared" si="34"/>
        <v/>
      </c>
      <c r="O433" s="82">
        <f t="shared" si="35"/>
        <v>0</v>
      </c>
      <c r="P433" s="82" t="str">
        <f t="shared" si="36"/>
        <v/>
      </c>
      <c r="Q433" s="82" t="str">
        <f t="shared" si="37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3"/>
        <v/>
      </c>
      <c r="M434" s="17"/>
      <c r="N434" s="82" t="str">
        <f t="shared" si="34"/>
        <v/>
      </c>
      <c r="O434" s="82">
        <f t="shared" si="35"/>
        <v>0</v>
      </c>
      <c r="P434" s="82" t="str">
        <f t="shared" si="36"/>
        <v/>
      </c>
      <c r="Q434" s="82" t="str">
        <f t="shared" si="37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3"/>
        <v/>
      </c>
      <c r="M435" s="17"/>
      <c r="N435" s="82" t="str">
        <f t="shared" si="34"/>
        <v/>
      </c>
      <c r="O435" s="82">
        <f t="shared" si="35"/>
        <v>0</v>
      </c>
      <c r="P435" s="82" t="str">
        <f t="shared" si="36"/>
        <v/>
      </c>
      <c r="Q435" s="82" t="str">
        <f t="shared" si="37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3"/>
        <v/>
      </c>
      <c r="M436" s="17"/>
      <c r="N436" s="82" t="str">
        <f t="shared" si="34"/>
        <v/>
      </c>
      <c r="O436" s="82">
        <f t="shared" si="35"/>
        <v>0</v>
      </c>
      <c r="P436" s="82" t="str">
        <f t="shared" si="36"/>
        <v/>
      </c>
      <c r="Q436" s="82" t="str">
        <f t="shared" si="37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3"/>
        <v/>
      </c>
      <c r="M437" s="17"/>
      <c r="N437" s="82" t="str">
        <f t="shared" si="34"/>
        <v/>
      </c>
      <c r="O437" s="82">
        <f t="shared" si="35"/>
        <v>0</v>
      </c>
      <c r="P437" s="82" t="str">
        <f t="shared" si="36"/>
        <v/>
      </c>
      <c r="Q437" s="82" t="str">
        <f t="shared" si="37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3"/>
        <v/>
      </c>
      <c r="M438" s="17"/>
      <c r="N438" s="82" t="str">
        <f t="shared" si="34"/>
        <v/>
      </c>
      <c r="O438" s="82">
        <f t="shared" si="35"/>
        <v>0</v>
      </c>
      <c r="P438" s="82" t="str">
        <f t="shared" si="36"/>
        <v/>
      </c>
      <c r="Q438" s="82" t="str">
        <f t="shared" si="37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3"/>
        <v/>
      </c>
      <c r="M439" s="17"/>
      <c r="N439" s="82" t="str">
        <f t="shared" si="34"/>
        <v/>
      </c>
      <c r="O439" s="82">
        <f t="shared" si="35"/>
        <v>0</v>
      </c>
      <c r="P439" s="82" t="str">
        <f t="shared" si="36"/>
        <v/>
      </c>
      <c r="Q439" s="82" t="str">
        <f t="shared" si="37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3"/>
        <v/>
      </c>
      <c r="M440" s="17"/>
      <c r="N440" s="82" t="str">
        <f t="shared" si="34"/>
        <v/>
      </c>
      <c r="O440" s="82">
        <f t="shared" si="35"/>
        <v>0</v>
      </c>
      <c r="P440" s="82" t="str">
        <f t="shared" si="36"/>
        <v/>
      </c>
      <c r="Q440" s="82" t="str">
        <f t="shared" si="37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3"/>
        <v/>
      </c>
      <c r="M441" s="17"/>
      <c r="N441" s="82" t="str">
        <f t="shared" si="34"/>
        <v/>
      </c>
      <c r="O441" s="82">
        <f t="shared" si="35"/>
        <v>0</v>
      </c>
      <c r="P441" s="82" t="str">
        <f t="shared" si="36"/>
        <v/>
      </c>
      <c r="Q441" s="82" t="str">
        <f t="shared" si="37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3"/>
        <v/>
      </c>
      <c r="M442" s="17"/>
      <c r="N442" s="82" t="str">
        <f t="shared" si="34"/>
        <v/>
      </c>
      <c r="O442" s="82">
        <f t="shared" si="35"/>
        <v>0</v>
      </c>
      <c r="P442" s="82" t="str">
        <f t="shared" si="36"/>
        <v/>
      </c>
      <c r="Q442" s="82" t="str">
        <f t="shared" si="37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3"/>
        <v/>
      </c>
      <c r="M443" s="17"/>
      <c r="N443" s="82" t="str">
        <f t="shared" si="34"/>
        <v/>
      </c>
      <c r="O443" s="82">
        <f t="shared" si="35"/>
        <v>0</v>
      </c>
      <c r="P443" s="82" t="str">
        <f t="shared" si="36"/>
        <v/>
      </c>
      <c r="Q443" s="82" t="str">
        <f t="shared" si="37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3"/>
        <v/>
      </c>
      <c r="M444" s="17"/>
      <c r="N444" s="82" t="str">
        <f t="shared" si="34"/>
        <v/>
      </c>
      <c r="O444" s="82">
        <f t="shared" si="35"/>
        <v>0</v>
      </c>
      <c r="P444" s="82" t="str">
        <f t="shared" si="36"/>
        <v/>
      </c>
      <c r="Q444" s="82" t="str">
        <f t="shared" si="37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3"/>
        <v/>
      </c>
      <c r="M445" s="17"/>
      <c r="N445" s="82" t="str">
        <f t="shared" si="34"/>
        <v/>
      </c>
      <c r="O445" s="82">
        <f t="shared" si="35"/>
        <v>0</v>
      </c>
      <c r="P445" s="82" t="str">
        <f t="shared" si="36"/>
        <v/>
      </c>
      <c r="Q445" s="82" t="str">
        <f t="shared" si="37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3"/>
        <v/>
      </c>
      <c r="M446" s="17"/>
      <c r="N446" s="82" t="str">
        <f t="shared" si="34"/>
        <v/>
      </c>
      <c r="O446" s="82">
        <f t="shared" si="35"/>
        <v>0</v>
      </c>
      <c r="P446" s="82" t="str">
        <f t="shared" si="36"/>
        <v/>
      </c>
      <c r="Q446" s="82" t="str">
        <f t="shared" si="37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3"/>
        <v/>
      </c>
      <c r="M447" s="17"/>
      <c r="N447" s="82" t="str">
        <f t="shared" si="34"/>
        <v/>
      </c>
      <c r="O447" s="82">
        <f t="shared" si="35"/>
        <v>0</v>
      </c>
      <c r="P447" s="82" t="str">
        <f t="shared" si="36"/>
        <v/>
      </c>
      <c r="Q447" s="82" t="str">
        <f t="shared" si="37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3"/>
        <v/>
      </c>
      <c r="M448" s="17"/>
      <c r="N448" s="82" t="str">
        <f t="shared" si="34"/>
        <v/>
      </c>
      <c r="O448" s="82">
        <f t="shared" si="35"/>
        <v>0</v>
      </c>
      <c r="P448" s="82" t="str">
        <f t="shared" si="36"/>
        <v/>
      </c>
      <c r="Q448" s="82" t="str">
        <f t="shared" si="37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3"/>
        <v/>
      </c>
      <c r="M449" s="17"/>
      <c r="N449" s="82" t="str">
        <f t="shared" si="34"/>
        <v/>
      </c>
      <c r="O449" s="82">
        <f t="shared" si="35"/>
        <v>0</v>
      </c>
      <c r="P449" s="82" t="str">
        <f t="shared" si="36"/>
        <v/>
      </c>
      <c r="Q449" s="82" t="str">
        <f t="shared" si="37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3"/>
        <v/>
      </c>
      <c r="M450" s="17"/>
      <c r="N450" s="82" t="str">
        <f t="shared" si="34"/>
        <v/>
      </c>
      <c r="O450" s="82">
        <f t="shared" si="35"/>
        <v>0</v>
      </c>
      <c r="P450" s="82" t="str">
        <f t="shared" si="36"/>
        <v/>
      </c>
      <c r="Q450" s="82" t="str">
        <f t="shared" si="37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3"/>
        <v/>
      </c>
      <c r="M451" s="17"/>
      <c r="N451" s="82" t="str">
        <f t="shared" si="34"/>
        <v/>
      </c>
      <c r="O451" s="82">
        <f t="shared" si="35"/>
        <v>0</v>
      </c>
      <c r="P451" s="82" t="str">
        <f t="shared" si="36"/>
        <v/>
      </c>
      <c r="Q451" s="82" t="str">
        <f t="shared" si="37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3"/>
        <v/>
      </c>
      <c r="M452" s="17"/>
      <c r="N452" s="82" t="str">
        <f t="shared" si="34"/>
        <v/>
      </c>
      <c r="O452" s="82">
        <f t="shared" si="35"/>
        <v>0</v>
      </c>
      <c r="P452" s="82" t="str">
        <f t="shared" si="36"/>
        <v/>
      </c>
      <c r="Q452" s="82" t="str">
        <f t="shared" si="37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3"/>
        <v/>
      </c>
      <c r="M453" s="17"/>
      <c r="N453" s="82" t="str">
        <f t="shared" si="34"/>
        <v/>
      </c>
      <c r="O453" s="82">
        <f t="shared" si="35"/>
        <v>0</v>
      </c>
      <c r="P453" s="82" t="str">
        <f t="shared" si="36"/>
        <v/>
      </c>
      <c r="Q453" s="82" t="str">
        <f t="shared" si="37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3"/>
        <v/>
      </c>
      <c r="M454" s="17"/>
      <c r="N454" s="82" t="str">
        <f t="shared" si="34"/>
        <v/>
      </c>
      <c r="O454" s="82">
        <f t="shared" si="35"/>
        <v>0</v>
      </c>
      <c r="P454" s="82" t="str">
        <f t="shared" si="36"/>
        <v/>
      </c>
      <c r="Q454" s="82" t="str">
        <f t="shared" si="37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3"/>
        <v/>
      </c>
      <c r="M455" s="17"/>
      <c r="N455" s="82" t="str">
        <f t="shared" si="34"/>
        <v/>
      </c>
      <c r="O455" s="82">
        <f t="shared" si="35"/>
        <v>0</v>
      </c>
      <c r="P455" s="82" t="str">
        <f t="shared" si="36"/>
        <v/>
      </c>
      <c r="Q455" s="82" t="str">
        <f t="shared" si="37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3"/>
        <v/>
      </c>
      <c r="M456" s="17"/>
      <c r="N456" s="82" t="str">
        <f t="shared" si="34"/>
        <v/>
      </c>
      <c r="O456" s="82">
        <f t="shared" si="35"/>
        <v>0</v>
      </c>
      <c r="P456" s="82" t="str">
        <f t="shared" si="36"/>
        <v/>
      </c>
      <c r="Q456" s="82" t="str">
        <f t="shared" si="37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3"/>
        <v/>
      </c>
      <c r="M457" s="17"/>
      <c r="N457" s="82" t="str">
        <f t="shared" si="34"/>
        <v/>
      </c>
      <c r="O457" s="82">
        <f t="shared" si="35"/>
        <v>0</v>
      </c>
      <c r="P457" s="82" t="str">
        <f t="shared" si="36"/>
        <v/>
      </c>
      <c r="Q457" s="82" t="str">
        <f t="shared" si="37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3"/>
        <v/>
      </c>
      <c r="M458" s="17"/>
      <c r="N458" s="82" t="str">
        <f t="shared" si="34"/>
        <v/>
      </c>
      <c r="O458" s="82">
        <f t="shared" si="35"/>
        <v>0</v>
      </c>
      <c r="P458" s="82" t="str">
        <f t="shared" si="36"/>
        <v/>
      </c>
      <c r="Q458" s="82" t="str">
        <f t="shared" si="37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3"/>
        <v/>
      </c>
      <c r="M459" s="17"/>
      <c r="N459" s="82" t="str">
        <f t="shared" si="34"/>
        <v/>
      </c>
      <c r="O459" s="82">
        <f t="shared" si="35"/>
        <v>0</v>
      </c>
      <c r="P459" s="82" t="str">
        <f t="shared" si="36"/>
        <v/>
      </c>
      <c r="Q459" s="82" t="str">
        <f t="shared" si="37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3"/>
        <v/>
      </c>
      <c r="M460" s="17"/>
      <c r="N460" s="82" t="str">
        <f t="shared" si="34"/>
        <v/>
      </c>
      <c r="O460" s="82">
        <f t="shared" si="35"/>
        <v>0</v>
      </c>
      <c r="P460" s="82" t="str">
        <f t="shared" si="36"/>
        <v/>
      </c>
      <c r="Q460" s="82" t="str">
        <f t="shared" si="37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3"/>
        <v/>
      </c>
      <c r="M461" s="17"/>
      <c r="N461" s="82" t="str">
        <f t="shared" si="34"/>
        <v/>
      </c>
      <c r="O461" s="82">
        <f t="shared" si="35"/>
        <v>0</v>
      </c>
      <c r="P461" s="82" t="str">
        <f t="shared" si="36"/>
        <v/>
      </c>
      <c r="Q461" s="82" t="str">
        <f t="shared" si="37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3"/>
        <v/>
      </c>
      <c r="M462" s="17"/>
      <c r="N462" s="82" t="str">
        <f t="shared" si="34"/>
        <v/>
      </c>
      <c r="O462" s="82">
        <f t="shared" si="35"/>
        <v>0</v>
      </c>
      <c r="P462" s="82" t="str">
        <f t="shared" si="36"/>
        <v/>
      </c>
      <c r="Q462" s="82" t="str">
        <f t="shared" si="37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3"/>
        <v/>
      </c>
      <c r="M463" s="17"/>
      <c r="N463" s="82" t="str">
        <f t="shared" si="34"/>
        <v/>
      </c>
      <c r="O463" s="82">
        <f t="shared" si="35"/>
        <v>0</v>
      </c>
      <c r="P463" s="82" t="str">
        <f t="shared" si="36"/>
        <v/>
      </c>
      <c r="Q463" s="82" t="str">
        <f t="shared" si="37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8">IF(F464&amp;H464&amp;I464&amp;J464&amp;K464="","",F464+H464+I464-J464-K464)</f>
        <v/>
      </c>
      <c r="M464" s="17"/>
      <c r="N464" s="82" t="str">
        <f t="shared" ref="N464:N514" si="39">IF($G464="E",F464,"")</f>
        <v/>
      </c>
      <c r="O464" s="82">
        <f t="shared" si="35"/>
        <v>0</v>
      </c>
      <c r="P464" s="82" t="str">
        <f t="shared" si="36"/>
        <v/>
      </c>
      <c r="Q464" s="82" t="str">
        <f t="shared" si="37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8"/>
        <v/>
      </c>
      <c r="M465" s="17"/>
      <c r="N465" s="82" t="str">
        <f t="shared" si="39"/>
        <v/>
      </c>
      <c r="O465" s="82">
        <f t="shared" ref="O465:O514" si="40">IF($G465=0%,F465,"")</f>
        <v>0</v>
      </c>
      <c r="P465" s="82" t="str">
        <f t="shared" ref="P465:P514" si="41">IF(OR($G465=8%,$G465=11%),$H465/$G465,"")</f>
        <v/>
      </c>
      <c r="Q465" s="82" t="str">
        <f t="shared" ref="Q465:Q514" si="42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8"/>
        <v/>
      </c>
      <c r="M466" s="17"/>
      <c r="N466" s="82" t="str">
        <f t="shared" si="39"/>
        <v/>
      </c>
      <c r="O466" s="82">
        <f t="shared" si="40"/>
        <v>0</v>
      </c>
      <c r="P466" s="82" t="str">
        <f t="shared" si="41"/>
        <v/>
      </c>
      <c r="Q466" s="82" t="str">
        <f t="shared" si="42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8"/>
        <v/>
      </c>
      <c r="M467" s="17"/>
      <c r="N467" s="82" t="str">
        <f t="shared" si="39"/>
        <v/>
      </c>
      <c r="O467" s="82">
        <f t="shared" si="40"/>
        <v>0</v>
      </c>
      <c r="P467" s="82" t="str">
        <f t="shared" si="41"/>
        <v/>
      </c>
      <c r="Q467" s="82" t="str">
        <f t="shared" si="42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8"/>
        <v/>
      </c>
      <c r="M468" s="17"/>
      <c r="N468" s="82" t="str">
        <f t="shared" si="39"/>
        <v/>
      </c>
      <c r="O468" s="82">
        <f t="shared" si="40"/>
        <v>0</v>
      </c>
      <c r="P468" s="82" t="str">
        <f t="shared" si="41"/>
        <v/>
      </c>
      <c r="Q468" s="82" t="str">
        <f t="shared" si="42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8"/>
        <v/>
      </c>
      <c r="M469" s="17"/>
      <c r="N469" s="82" t="str">
        <f t="shared" si="39"/>
        <v/>
      </c>
      <c r="O469" s="82">
        <f t="shared" si="40"/>
        <v>0</v>
      </c>
      <c r="P469" s="82" t="str">
        <f t="shared" si="41"/>
        <v/>
      </c>
      <c r="Q469" s="82" t="str">
        <f t="shared" si="42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8"/>
        <v/>
      </c>
      <c r="M470" s="17"/>
      <c r="N470" s="82" t="str">
        <f t="shared" si="39"/>
        <v/>
      </c>
      <c r="O470" s="82">
        <f t="shared" si="40"/>
        <v>0</v>
      </c>
      <c r="P470" s="82" t="str">
        <f t="shared" si="41"/>
        <v/>
      </c>
      <c r="Q470" s="82" t="str">
        <f t="shared" si="42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8"/>
        <v/>
      </c>
      <c r="M471" s="17"/>
      <c r="N471" s="82" t="str">
        <f t="shared" si="39"/>
        <v/>
      </c>
      <c r="O471" s="82">
        <f t="shared" si="40"/>
        <v>0</v>
      </c>
      <c r="P471" s="82" t="str">
        <f t="shared" si="41"/>
        <v/>
      </c>
      <c r="Q471" s="82" t="str">
        <f t="shared" si="42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8"/>
        <v/>
      </c>
      <c r="M472" s="17"/>
      <c r="N472" s="82" t="str">
        <f t="shared" si="39"/>
        <v/>
      </c>
      <c r="O472" s="82">
        <f t="shared" si="40"/>
        <v>0</v>
      </c>
      <c r="P472" s="82" t="str">
        <f t="shared" si="41"/>
        <v/>
      </c>
      <c r="Q472" s="82" t="str">
        <f t="shared" si="42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8"/>
        <v/>
      </c>
      <c r="M473" s="17"/>
      <c r="N473" s="82" t="str">
        <f t="shared" si="39"/>
        <v/>
      </c>
      <c r="O473" s="82">
        <f t="shared" si="40"/>
        <v>0</v>
      </c>
      <c r="P473" s="82" t="str">
        <f t="shared" si="41"/>
        <v/>
      </c>
      <c r="Q473" s="82" t="str">
        <f t="shared" si="42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8"/>
        <v/>
      </c>
      <c r="M474" s="17"/>
      <c r="N474" s="82" t="str">
        <f t="shared" si="39"/>
        <v/>
      </c>
      <c r="O474" s="82">
        <f t="shared" si="40"/>
        <v>0</v>
      </c>
      <c r="P474" s="82" t="str">
        <f t="shared" si="41"/>
        <v/>
      </c>
      <c r="Q474" s="82" t="str">
        <f t="shared" si="42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8"/>
        <v/>
      </c>
      <c r="M475" s="17"/>
      <c r="N475" s="82" t="str">
        <f t="shared" si="39"/>
        <v/>
      </c>
      <c r="O475" s="82">
        <f t="shared" si="40"/>
        <v>0</v>
      </c>
      <c r="P475" s="82" t="str">
        <f t="shared" si="41"/>
        <v/>
      </c>
      <c r="Q475" s="82" t="str">
        <f t="shared" si="42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8"/>
        <v/>
      </c>
      <c r="M476" s="17"/>
      <c r="N476" s="82" t="str">
        <f t="shared" si="39"/>
        <v/>
      </c>
      <c r="O476" s="82">
        <f t="shared" si="40"/>
        <v>0</v>
      </c>
      <c r="P476" s="82" t="str">
        <f t="shared" si="41"/>
        <v/>
      </c>
      <c r="Q476" s="82" t="str">
        <f t="shared" si="42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8"/>
        <v/>
      </c>
      <c r="M477" s="17"/>
      <c r="N477" s="82" t="str">
        <f t="shared" si="39"/>
        <v/>
      </c>
      <c r="O477" s="82">
        <f t="shared" si="40"/>
        <v>0</v>
      </c>
      <c r="P477" s="82" t="str">
        <f t="shared" si="41"/>
        <v/>
      </c>
      <c r="Q477" s="82" t="str">
        <f t="shared" si="42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8"/>
        <v/>
      </c>
      <c r="M478" s="17"/>
      <c r="N478" s="82" t="str">
        <f t="shared" si="39"/>
        <v/>
      </c>
      <c r="O478" s="82">
        <f t="shared" si="40"/>
        <v>0</v>
      </c>
      <c r="P478" s="82" t="str">
        <f t="shared" si="41"/>
        <v/>
      </c>
      <c r="Q478" s="82" t="str">
        <f t="shared" si="42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8"/>
        <v/>
      </c>
      <c r="M479" s="17"/>
      <c r="N479" s="82" t="str">
        <f t="shared" si="39"/>
        <v/>
      </c>
      <c r="O479" s="82">
        <f t="shared" si="40"/>
        <v>0</v>
      </c>
      <c r="P479" s="82" t="str">
        <f t="shared" si="41"/>
        <v/>
      </c>
      <c r="Q479" s="82" t="str">
        <f t="shared" si="42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8"/>
        <v/>
      </c>
      <c r="M480" s="17"/>
      <c r="N480" s="82" t="str">
        <f t="shared" si="39"/>
        <v/>
      </c>
      <c r="O480" s="82">
        <f t="shared" si="40"/>
        <v>0</v>
      </c>
      <c r="P480" s="82" t="str">
        <f t="shared" si="41"/>
        <v/>
      </c>
      <c r="Q480" s="82" t="str">
        <f t="shared" si="42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8"/>
        <v/>
      </c>
      <c r="M481" s="17"/>
      <c r="N481" s="82" t="str">
        <f t="shared" si="39"/>
        <v/>
      </c>
      <c r="O481" s="82">
        <f t="shared" si="40"/>
        <v>0</v>
      </c>
      <c r="P481" s="82" t="str">
        <f t="shared" si="41"/>
        <v/>
      </c>
      <c r="Q481" s="82" t="str">
        <f t="shared" si="42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8"/>
        <v/>
      </c>
      <c r="M482" s="17"/>
      <c r="N482" s="82" t="str">
        <f t="shared" si="39"/>
        <v/>
      </c>
      <c r="O482" s="82">
        <f t="shared" si="40"/>
        <v>0</v>
      </c>
      <c r="P482" s="82" t="str">
        <f t="shared" si="41"/>
        <v/>
      </c>
      <c r="Q482" s="82" t="str">
        <f t="shared" si="42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8"/>
        <v/>
      </c>
      <c r="M483" s="17"/>
      <c r="N483" s="82" t="str">
        <f t="shared" si="39"/>
        <v/>
      </c>
      <c r="O483" s="82">
        <f t="shared" si="40"/>
        <v>0</v>
      </c>
      <c r="P483" s="82" t="str">
        <f t="shared" si="41"/>
        <v/>
      </c>
      <c r="Q483" s="82" t="str">
        <f t="shared" si="42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8"/>
        <v/>
      </c>
      <c r="M484" s="17"/>
      <c r="N484" s="82" t="str">
        <f t="shared" si="39"/>
        <v/>
      </c>
      <c r="O484" s="82">
        <f t="shared" si="40"/>
        <v>0</v>
      </c>
      <c r="P484" s="82" t="str">
        <f t="shared" si="41"/>
        <v/>
      </c>
      <c r="Q484" s="82" t="str">
        <f t="shared" si="42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8"/>
        <v/>
      </c>
      <c r="M485" s="17"/>
      <c r="N485" s="82" t="str">
        <f t="shared" si="39"/>
        <v/>
      </c>
      <c r="O485" s="82">
        <f t="shared" si="40"/>
        <v>0</v>
      </c>
      <c r="P485" s="82" t="str">
        <f t="shared" si="41"/>
        <v/>
      </c>
      <c r="Q485" s="82" t="str">
        <f t="shared" si="42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8"/>
        <v/>
      </c>
      <c r="M486" s="17"/>
      <c r="N486" s="82" t="str">
        <f t="shared" si="39"/>
        <v/>
      </c>
      <c r="O486" s="82">
        <f t="shared" si="40"/>
        <v>0</v>
      </c>
      <c r="P486" s="82" t="str">
        <f t="shared" si="41"/>
        <v/>
      </c>
      <c r="Q486" s="82" t="str">
        <f t="shared" si="42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8"/>
        <v/>
      </c>
      <c r="M487" s="17"/>
      <c r="N487" s="82" t="str">
        <f t="shared" si="39"/>
        <v/>
      </c>
      <c r="O487" s="82">
        <f t="shared" si="40"/>
        <v>0</v>
      </c>
      <c r="P487" s="82" t="str">
        <f t="shared" si="41"/>
        <v/>
      </c>
      <c r="Q487" s="82" t="str">
        <f t="shared" si="42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8"/>
        <v/>
      </c>
      <c r="M488" s="17"/>
      <c r="N488" s="82" t="str">
        <f t="shared" si="39"/>
        <v/>
      </c>
      <c r="O488" s="82">
        <f t="shared" si="40"/>
        <v>0</v>
      </c>
      <c r="P488" s="82" t="str">
        <f t="shared" si="41"/>
        <v/>
      </c>
      <c r="Q488" s="82" t="str">
        <f t="shared" si="42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8"/>
        <v/>
      </c>
      <c r="M489" s="17"/>
      <c r="N489" s="82" t="str">
        <f t="shared" si="39"/>
        <v/>
      </c>
      <c r="O489" s="82">
        <f t="shared" si="40"/>
        <v>0</v>
      </c>
      <c r="P489" s="82" t="str">
        <f t="shared" si="41"/>
        <v/>
      </c>
      <c r="Q489" s="82" t="str">
        <f t="shared" si="42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8"/>
        <v/>
      </c>
      <c r="M490" s="17"/>
      <c r="N490" s="82" t="str">
        <f t="shared" si="39"/>
        <v/>
      </c>
      <c r="O490" s="82">
        <f t="shared" si="40"/>
        <v>0</v>
      </c>
      <c r="P490" s="82" t="str">
        <f t="shared" si="41"/>
        <v/>
      </c>
      <c r="Q490" s="82" t="str">
        <f t="shared" si="42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8"/>
        <v/>
      </c>
      <c r="M491" s="17"/>
      <c r="N491" s="82" t="str">
        <f t="shared" si="39"/>
        <v/>
      </c>
      <c r="O491" s="82">
        <f t="shared" si="40"/>
        <v>0</v>
      </c>
      <c r="P491" s="82" t="str">
        <f t="shared" si="41"/>
        <v/>
      </c>
      <c r="Q491" s="82" t="str">
        <f t="shared" si="42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8"/>
        <v/>
      </c>
      <c r="M492" s="17"/>
      <c r="N492" s="82" t="str">
        <f t="shared" si="39"/>
        <v/>
      </c>
      <c r="O492" s="82">
        <f t="shared" si="40"/>
        <v>0</v>
      </c>
      <c r="P492" s="82" t="str">
        <f t="shared" si="41"/>
        <v/>
      </c>
      <c r="Q492" s="82" t="str">
        <f t="shared" si="42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8"/>
        <v/>
      </c>
      <c r="M493" s="17"/>
      <c r="N493" s="82" t="str">
        <f t="shared" si="39"/>
        <v/>
      </c>
      <c r="O493" s="82">
        <f t="shared" si="40"/>
        <v>0</v>
      </c>
      <c r="P493" s="82" t="str">
        <f t="shared" si="41"/>
        <v/>
      </c>
      <c r="Q493" s="82" t="str">
        <f t="shared" si="42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8"/>
        <v/>
      </c>
      <c r="M494" s="17"/>
      <c r="N494" s="82" t="str">
        <f t="shared" si="39"/>
        <v/>
      </c>
      <c r="O494" s="82">
        <f t="shared" si="40"/>
        <v>0</v>
      </c>
      <c r="P494" s="82" t="str">
        <f t="shared" si="41"/>
        <v/>
      </c>
      <c r="Q494" s="82" t="str">
        <f t="shared" si="42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8"/>
        <v/>
      </c>
      <c r="M495" s="17"/>
      <c r="N495" s="82" t="str">
        <f t="shared" si="39"/>
        <v/>
      </c>
      <c r="O495" s="82">
        <f t="shared" si="40"/>
        <v>0</v>
      </c>
      <c r="P495" s="82" t="str">
        <f t="shared" si="41"/>
        <v/>
      </c>
      <c r="Q495" s="82" t="str">
        <f t="shared" si="42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8"/>
        <v/>
      </c>
      <c r="M496" s="17"/>
      <c r="N496" s="82" t="str">
        <f t="shared" si="39"/>
        <v/>
      </c>
      <c r="O496" s="82">
        <f t="shared" si="40"/>
        <v>0</v>
      </c>
      <c r="P496" s="82" t="str">
        <f t="shared" si="41"/>
        <v/>
      </c>
      <c r="Q496" s="82" t="str">
        <f t="shared" si="42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8"/>
        <v/>
      </c>
      <c r="M497" s="17"/>
      <c r="N497" s="82" t="str">
        <f t="shared" si="39"/>
        <v/>
      </c>
      <c r="O497" s="82">
        <f t="shared" si="40"/>
        <v>0</v>
      </c>
      <c r="P497" s="82" t="str">
        <f t="shared" si="41"/>
        <v/>
      </c>
      <c r="Q497" s="82" t="str">
        <f t="shared" si="42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8"/>
        <v/>
      </c>
      <c r="M498" s="17"/>
      <c r="N498" s="82" t="str">
        <f t="shared" si="39"/>
        <v/>
      </c>
      <c r="O498" s="82">
        <f t="shared" si="40"/>
        <v>0</v>
      </c>
      <c r="P498" s="82" t="str">
        <f t="shared" si="41"/>
        <v/>
      </c>
      <c r="Q498" s="82" t="str">
        <f t="shared" si="42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8"/>
        <v/>
      </c>
      <c r="M499" s="17"/>
      <c r="N499" s="82" t="str">
        <f t="shared" si="39"/>
        <v/>
      </c>
      <c r="O499" s="82">
        <f t="shared" si="40"/>
        <v>0</v>
      </c>
      <c r="P499" s="82" t="str">
        <f t="shared" si="41"/>
        <v/>
      </c>
      <c r="Q499" s="82" t="str">
        <f t="shared" si="42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8"/>
        <v/>
      </c>
      <c r="M500" s="17"/>
      <c r="N500" s="82" t="str">
        <f t="shared" si="39"/>
        <v/>
      </c>
      <c r="O500" s="82">
        <f t="shared" si="40"/>
        <v>0</v>
      </c>
      <c r="P500" s="82" t="str">
        <f t="shared" si="41"/>
        <v/>
      </c>
      <c r="Q500" s="82" t="str">
        <f t="shared" si="42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8"/>
        <v/>
      </c>
      <c r="M501" s="17"/>
      <c r="N501" s="82" t="str">
        <f t="shared" si="39"/>
        <v/>
      </c>
      <c r="O501" s="82">
        <f t="shared" si="40"/>
        <v>0</v>
      </c>
      <c r="P501" s="82" t="str">
        <f t="shared" si="41"/>
        <v/>
      </c>
      <c r="Q501" s="82" t="str">
        <f t="shared" si="42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8"/>
        <v/>
      </c>
      <c r="M502" s="17"/>
      <c r="N502" s="82" t="str">
        <f t="shared" si="39"/>
        <v/>
      </c>
      <c r="O502" s="82">
        <f t="shared" si="40"/>
        <v>0</v>
      </c>
      <c r="P502" s="82" t="str">
        <f t="shared" si="41"/>
        <v/>
      </c>
      <c r="Q502" s="82" t="str">
        <f t="shared" si="42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8"/>
        <v/>
      </c>
      <c r="M503" s="17"/>
      <c r="N503" s="82" t="str">
        <f t="shared" si="39"/>
        <v/>
      </c>
      <c r="O503" s="82">
        <f t="shared" si="40"/>
        <v>0</v>
      </c>
      <c r="P503" s="82" t="str">
        <f t="shared" si="41"/>
        <v/>
      </c>
      <c r="Q503" s="82" t="str">
        <f t="shared" si="42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8"/>
        <v/>
      </c>
      <c r="M504" s="17"/>
      <c r="N504" s="82" t="str">
        <f t="shared" si="39"/>
        <v/>
      </c>
      <c r="O504" s="82">
        <f t="shared" si="40"/>
        <v>0</v>
      </c>
      <c r="P504" s="82" t="str">
        <f t="shared" si="41"/>
        <v/>
      </c>
      <c r="Q504" s="82" t="str">
        <f t="shared" si="42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8"/>
        <v/>
      </c>
      <c r="M505" s="17"/>
      <c r="N505" s="82" t="str">
        <f t="shared" si="39"/>
        <v/>
      </c>
      <c r="O505" s="82">
        <f t="shared" si="40"/>
        <v>0</v>
      </c>
      <c r="P505" s="82" t="str">
        <f t="shared" si="41"/>
        <v/>
      </c>
      <c r="Q505" s="82" t="str">
        <f t="shared" si="42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8"/>
        <v/>
      </c>
      <c r="M506" s="17"/>
      <c r="N506" s="82" t="str">
        <f t="shared" si="39"/>
        <v/>
      </c>
      <c r="O506" s="82">
        <f t="shared" si="40"/>
        <v>0</v>
      </c>
      <c r="P506" s="82" t="str">
        <f t="shared" si="41"/>
        <v/>
      </c>
      <c r="Q506" s="82" t="str">
        <f t="shared" si="42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8"/>
        <v/>
      </c>
      <c r="M507" s="17"/>
      <c r="N507" s="82" t="str">
        <f t="shared" si="39"/>
        <v/>
      </c>
      <c r="O507" s="82">
        <f t="shared" si="40"/>
        <v>0</v>
      </c>
      <c r="P507" s="82" t="str">
        <f t="shared" si="41"/>
        <v/>
      </c>
      <c r="Q507" s="82" t="str">
        <f t="shared" si="42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8"/>
        <v/>
      </c>
      <c r="M508" s="17"/>
      <c r="N508" s="82" t="str">
        <f t="shared" si="39"/>
        <v/>
      </c>
      <c r="O508" s="82">
        <f t="shared" si="40"/>
        <v>0</v>
      </c>
      <c r="P508" s="82" t="str">
        <f t="shared" si="41"/>
        <v/>
      </c>
      <c r="Q508" s="82" t="str">
        <f t="shared" si="42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8"/>
        <v/>
      </c>
      <c r="M509" s="17"/>
      <c r="N509" s="82" t="str">
        <f t="shared" si="39"/>
        <v/>
      </c>
      <c r="O509" s="82">
        <f t="shared" si="40"/>
        <v>0</v>
      </c>
      <c r="P509" s="82" t="str">
        <f t="shared" si="41"/>
        <v/>
      </c>
      <c r="Q509" s="82" t="str">
        <f t="shared" si="42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8"/>
        <v/>
      </c>
      <c r="M510" s="17"/>
      <c r="N510" s="82" t="str">
        <f t="shared" si="39"/>
        <v/>
      </c>
      <c r="O510" s="82">
        <f t="shared" si="40"/>
        <v>0</v>
      </c>
      <c r="P510" s="82" t="str">
        <f t="shared" si="41"/>
        <v/>
      </c>
      <c r="Q510" s="82" t="str">
        <f t="shared" si="42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8"/>
        <v/>
      </c>
      <c r="M511" s="17"/>
      <c r="N511" s="82" t="str">
        <f t="shared" si="39"/>
        <v/>
      </c>
      <c r="O511" s="82">
        <f t="shared" si="40"/>
        <v>0</v>
      </c>
      <c r="P511" s="82" t="str">
        <f t="shared" si="41"/>
        <v/>
      </c>
      <c r="Q511" s="82" t="str">
        <f t="shared" si="42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8"/>
        <v/>
      </c>
      <c r="M512" s="17"/>
      <c r="N512" s="82" t="str">
        <f t="shared" si="39"/>
        <v/>
      </c>
      <c r="O512" s="82">
        <f t="shared" si="40"/>
        <v>0</v>
      </c>
      <c r="P512" s="82" t="str">
        <f t="shared" si="41"/>
        <v/>
      </c>
      <c r="Q512" s="82" t="str">
        <f t="shared" si="42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8"/>
        <v/>
      </c>
      <c r="M513" s="17"/>
      <c r="N513" s="82" t="str">
        <f t="shared" si="39"/>
        <v/>
      </c>
      <c r="O513" s="82">
        <f t="shared" si="40"/>
        <v>0</v>
      </c>
      <c r="P513" s="82" t="str">
        <f t="shared" si="41"/>
        <v/>
      </c>
      <c r="Q513" s="82" t="str">
        <f t="shared" si="42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8"/>
        <v/>
      </c>
      <c r="M514" s="17"/>
      <c r="N514" s="82" t="str">
        <f t="shared" si="39"/>
        <v/>
      </c>
      <c r="O514" s="82">
        <f t="shared" si="40"/>
        <v>0</v>
      </c>
      <c r="P514" s="82" t="str">
        <f t="shared" si="41"/>
        <v/>
      </c>
      <c r="Q514" s="82" t="str">
        <f t="shared" si="42"/>
        <v/>
      </c>
    </row>
  </sheetData>
  <sheetProtection algorithmName="SHA-512" hashValue="86Jsk9FYTQopGaBfGnEeCEvei2562LXpbwr6ixv/oONkHOOEkJ7H8lgx2YqLlHXU1NCMIY8lwBmQZEY16+Paxg==" saltValue="oCH0Iu1fYDSRPKrT1emcLQ==" spinCount="100000" sheet="1" formatColumns="0" formatRows="0" autoFilter="0"/>
  <autoFilter ref="K14:L14" xr:uid="{00000000-0009-0000-0000-00001F000000}"/>
  <mergeCells count="19">
    <mergeCell ref="A15:A16"/>
    <mergeCell ref="Q6:Q7"/>
    <mergeCell ref="G6:G7"/>
    <mergeCell ref="C6:C7"/>
    <mergeCell ref="D6:D7"/>
    <mergeCell ref="F6:F7"/>
    <mergeCell ref="N6:N7"/>
    <mergeCell ref="O6:O7"/>
    <mergeCell ref="P6:P7"/>
    <mergeCell ref="E6:E7"/>
    <mergeCell ref="A1:A4"/>
    <mergeCell ref="A5:A6"/>
    <mergeCell ref="H6:H7"/>
    <mergeCell ref="L6:L7"/>
    <mergeCell ref="J6:J7"/>
    <mergeCell ref="K6:K7"/>
    <mergeCell ref="I6:I7"/>
    <mergeCell ref="J1:L1"/>
    <mergeCell ref="J4:L4"/>
  </mergeCells>
  <phoneticPr fontId="13" type="noConversion"/>
  <dataValidations count="1">
    <dataValidation type="list" allowBlank="1" showInputMessage="1" showErrorMessage="1" sqref="G15:G514" xr:uid="{B0AF165A-E95B-4EDC-A7A3-08CEA300FE93}">
      <formula1>"E, 0%, 8%, 16%"</formula1>
    </dataValidation>
  </dataValidations>
  <hyperlinks>
    <hyperlink ref="A15:A16" location="CONTACTO!A1" display="Contacto" xr:uid="{5252374A-9044-4F8B-B52E-699C7B0629EF}"/>
    <hyperlink ref="A5:A6" location="MENU!A1" display="M e n ú" xr:uid="{FD4A9466-071D-4BDB-BE28-66203EE87408}"/>
    <hyperlink ref="A8" location="'INGRESOS Y EGRESOS'!A1" display="Ingresos y Egresos" xr:uid="{F8055621-74CE-414D-AEDA-C88573FA7161}"/>
    <hyperlink ref="A7" location="DATOS!A1" display="Datos de la Empresa" xr:uid="{E56E4CE6-1BFA-468F-9096-511ED2DA007F}"/>
    <hyperlink ref="A10" location="TARIFAS!A1" display="Tablas y Tarifas de ISR" xr:uid="{0632A19B-0F45-4E14-8A15-70B36620A6D8}"/>
    <hyperlink ref="A9" location="IMPUESTOS!A1" display="Impuestos" xr:uid="{BBB3CCD3-CFCB-4324-A214-A72374560687}"/>
    <hyperlink ref="A1:A4" location="MENU!A1" display="PROGRAMA REGIMEN SIMPLIFICADO DE CONFIANZA" xr:uid="{B07F41AA-A265-4DA4-8304-FC58A92334CA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10"/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8.7109375" style="11" customWidth="1"/>
    <col min="5" max="5" width="40.7109375" style="11" customWidth="1"/>
    <col min="6" max="6" width="12.28515625" style="17" customWidth="1"/>
    <col min="7" max="7" width="4.7109375" style="17" customWidth="1"/>
    <col min="8" max="12" width="12.28515625" style="17" customWidth="1"/>
    <col min="13" max="13" width="0.85546875" style="17" customWidth="1"/>
    <col min="14" max="17" width="11.7109375" style="17" customWidth="1"/>
    <col min="18" max="18" width="10.7109375" style="11" customWidth="1"/>
    <col min="19" max="19" width="30.7109375" style="11" customWidth="1"/>
    <col min="20" max="20" width="11.7109375" style="11" customWidth="1"/>
    <col min="21" max="23" width="10.7109375" style="11" customWidth="1"/>
    <col min="24" max="25" width="11.7109375" style="11" customWidth="1"/>
    <col min="26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F1" s="29"/>
      <c r="J1" s="161" t="s">
        <v>98</v>
      </c>
      <c r="K1" s="161"/>
      <c r="L1" s="161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</row>
    <row r="3" spans="1:17" ht="17.45" customHeight="1" x14ac:dyDescent="0.2">
      <c r="A3" s="118"/>
      <c r="C3" s="18"/>
    </row>
    <row r="4" spans="1:17" ht="17.45" customHeight="1" x14ac:dyDescent="0.3">
      <c r="A4" s="119"/>
      <c r="C4" s="46" t="s">
        <v>68</v>
      </c>
      <c r="J4" s="162" t="str">
        <f>"JULIO "&amp;DATOS!$E$10</f>
        <v>JULIO 2023</v>
      </c>
      <c r="K4" s="162"/>
      <c r="L4" s="162"/>
      <c r="M4" s="35"/>
      <c r="N4" s="34"/>
      <c r="O4" s="34"/>
      <c r="P4" s="34"/>
      <c r="Q4" s="34"/>
    </row>
    <row r="5" spans="1:17" ht="17.45" customHeight="1" x14ac:dyDescent="0.2">
      <c r="A5" s="120" t="s">
        <v>1</v>
      </c>
      <c r="C5" s="18"/>
    </row>
    <row r="6" spans="1:17" ht="17.45" customHeight="1" x14ac:dyDescent="0.2">
      <c r="A6" s="120"/>
      <c r="C6" s="143" t="s">
        <v>69</v>
      </c>
      <c r="D6" s="143" t="s">
        <v>70</v>
      </c>
      <c r="E6" s="143" t="s">
        <v>71</v>
      </c>
      <c r="F6" s="158" t="s">
        <v>72</v>
      </c>
      <c r="G6" s="143" t="s">
        <v>73</v>
      </c>
      <c r="H6" s="143" t="s">
        <v>52</v>
      </c>
      <c r="I6" s="143" t="s">
        <v>74</v>
      </c>
      <c r="J6" s="158" t="s">
        <v>75</v>
      </c>
      <c r="K6" s="158" t="s">
        <v>76</v>
      </c>
      <c r="L6" s="143" t="s">
        <v>77</v>
      </c>
      <c r="N6" s="158" t="s">
        <v>78</v>
      </c>
      <c r="O6" s="158" t="s">
        <v>79</v>
      </c>
      <c r="P6" s="158" t="s">
        <v>80</v>
      </c>
      <c r="Q6" s="158" t="s">
        <v>81</v>
      </c>
    </row>
    <row r="7" spans="1:17" ht="17.45" customHeight="1" x14ac:dyDescent="0.2">
      <c r="A7" s="53" t="s">
        <v>5</v>
      </c>
      <c r="C7" s="143"/>
      <c r="D7" s="143"/>
      <c r="E7" s="143"/>
      <c r="F7" s="158"/>
      <c r="G7" s="143"/>
      <c r="H7" s="160"/>
      <c r="I7" s="160"/>
      <c r="J7" s="158"/>
      <c r="K7" s="158"/>
      <c r="L7" s="160"/>
      <c r="N7" s="159"/>
      <c r="O7" s="159"/>
      <c r="P7" s="159"/>
      <c r="Q7" s="159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164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'ING-JUN'!F11+'ING-JUL'!F9</f>
        <v>0</v>
      </c>
      <c r="G11" s="69"/>
      <c r="H11" s="69">
        <f>'ING-JUN'!H11+'ING-JUL'!H9</f>
        <v>0</v>
      </c>
      <c r="I11" s="69">
        <f>'ING-JUN'!I11+'ING-JUL'!I9</f>
        <v>0</v>
      </c>
      <c r="J11" s="69">
        <f>'ING-JUN'!J11+'ING-JUL'!J9</f>
        <v>0</v>
      </c>
      <c r="K11" s="69">
        <f>'ING-JUN'!K11+'ING-JUL'!K9</f>
        <v>0</v>
      </c>
      <c r="L11" s="69">
        <f>F11+H11+I11-J11-K11</f>
        <v>0</v>
      </c>
      <c r="N11" s="69">
        <f>'ING-JUN'!N11+'ING-JUL'!N9</f>
        <v>0</v>
      </c>
      <c r="O11" s="69">
        <f>'ING-JUN'!O11+'ING-JUL'!O9</f>
        <v>0</v>
      </c>
      <c r="P11" s="69">
        <f>'ING-JUN'!P11+'ING-JUL'!P9</f>
        <v>0</v>
      </c>
      <c r="Q11" s="69">
        <f>'ING-JUN'!Q11+'ING-JUL'!Q9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99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4"/>
      <c r="N15" s="82" t="str">
        <f>IF($G15="E",F15,"")</f>
        <v/>
      </c>
      <c r="O15" s="82">
        <f t="shared" ref="O15:O78" si="0">IF($G15=0%,F15,"")</f>
        <v>0</v>
      </c>
      <c r="P15" s="82" t="str">
        <f>IF(OR($G15=8%,$G15=11%),$H15/$G15,"")</f>
        <v/>
      </c>
      <c r="Q15" s="82" t="str">
        <f t="shared" ref="Q15:Q80" si="1">IF(OR($G15=15%,$G15=16%),$H15/$G15,"")</f>
        <v/>
      </c>
    </row>
    <row r="16" spans="1:17" ht="17.45" customHeight="1" x14ac:dyDescent="0.2">
      <c r="A16" s="117"/>
      <c r="C16" s="99"/>
      <c r="D16" s="100"/>
      <c r="E16" s="90"/>
      <c r="F16" s="90"/>
      <c r="G16" s="101"/>
      <c r="H16" s="90"/>
      <c r="I16" s="90"/>
      <c r="J16" s="90"/>
      <c r="K16" s="90"/>
      <c r="L16" s="82" t="str">
        <f t="shared" ref="L16:L79" si="2">IF(F16&amp;H16&amp;I16&amp;J16&amp;K16="","",F16+H16+I16-J16-K16)</f>
        <v/>
      </c>
      <c r="M16" s="14"/>
      <c r="N16" s="82" t="str">
        <f t="shared" ref="N16:N79" si="3">IF($G16="E",F16,"")</f>
        <v/>
      </c>
      <c r="O16" s="82">
        <f t="shared" si="0"/>
        <v>0</v>
      </c>
      <c r="P16" s="82" t="str">
        <f t="shared" ref="P16:P79" si="4">IF(OR($G16=8%,$G16=11%),$H16/$G16,"")</f>
        <v/>
      </c>
      <c r="Q16" s="82" t="str">
        <f t="shared" si="1"/>
        <v/>
      </c>
    </row>
    <row r="17" spans="1:17" ht="17.45" customHeight="1" x14ac:dyDescent="0.2">
      <c r="A17" s="49"/>
      <c r="C17" s="99"/>
      <c r="D17" s="100"/>
      <c r="E17" s="90"/>
      <c r="F17" s="90"/>
      <c r="G17" s="101"/>
      <c r="H17" s="90"/>
      <c r="I17" s="90"/>
      <c r="J17" s="90"/>
      <c r="K17" s="90"/>
      <c r="L17" s="82" t="str">
        <f t="shared" si="2"/>
        <v/>
      </c>
      <c r="M17" s="14"/>
      <c r="N17" s="82" t="str">
        <f t="shared" si="3"/>
        <v/>
      </c>
      <c r="O17" s="82">
        <f t="shared" si="0"/>
        <v>0</v>
      </c>
      <c r="P17" s="82" t="str">
        <f t="shared" si="4"/>
        <v/>
      </c>
      <c r="Q17" s="82" t="str">
        <f t="shared" si="1"/>
        <v/>
      </c>
    </row>
    <row r="18" spans="1:17" ht="17.45" customHeight="1" x14ac:dyDescent="0.2">
      <c r="A18" s="49"/>
      <c r="C18" s="99"/>
      <c r="D18" s="100"/>
      <c r="E18" s="90"/>
      <c r="F18" s="90"/>
      <c r="G18" s="101"/>
      <c r="H18" s="90"/>
      <c r="I18" s="90"/>
      <c r="J18" s="90"/>
      <c r="K18" s="90"/>
      <c r="L18" s="82" t="str">
        <f t="shared" si="2"/>
        <v/>
      </c>
      <c r="M18" s="14"/>
      <c r="N18" s="82" t="str">
        <f t="shared" si="3"/>
        <v/>
      </c>
      <c r="O18" s="82">
        <f t="shared" si="0"/>
        <v>0</v>
      </c>
      <c r="P18" s="82" t="str">
        <f t="shared" si="4"/>
        <v/>
      </c>
      <c r="Q18" s="82" t="str">
        <f t="shared" si="1"/>
        <v/>
      </c>
    </row>
    <row r="19" spans="1:17" ht="17.45" customHeight="1" x14ac:dyDescent="0.2">
      <c r="A19" s="49"/>
      <c r="C19" s="99"/>
      <c r="D19" s="100"/>
      <c r="E19" s="90"/>
      <c r="F19" s="90"/>
      <c r="G19" s="101"/>
      <c r="H19" s="90"/>
      <c r="I19" s="90"/>
      <c r="J19" s="90"/>
      <c r="K19" s="90"/>
      <c r="L19" s="82" t="str">
        <f t="shared" si="2"/>
        <v/>
      </c>
      <c r="M19" s="14"/>
      <c r="N19" s="82" t="str">
        <f t="shared" si="3"/>
        <v/>
      </c>
      <c r="O19" s="82">
        <f t="shared" si="0"/>
        <v>0</v>
      </c>
      <c r="P19" s="82" t="str">
        <f t="shared" si="4"/>
        <v/>
      </c>
      <c r="Q19" s="82" t="str">
        <f t="shared" si="1"/>
        <v/>
      </c>
    </row>
    <row r="20" spans="1:17" ht="17.45" customHeight="1" x14ac:dyDescent="0.2">
      <c r="A20" s="49"/>
      <c r="C20" s="99"/>
      <c r="D20" s="100"/>
      <c r="E20" s="90"/>
      <c r="F20" s="90"/>
      <c r="G20" s="101"/>
      <c r="H20" s="90"/>
      <c r="I20" s="90"/>
      <c r="J20" s="90"/>
      <c r="K20" s="90"/>
      <c r="L20" s="82" t="str">
        <f t="shared" si="2"/>
        <v/>
      </c>
      <c r="M20" s="14"/>
      <c r="N20" s="82" t="str">
        <f t="shared" si="3"/>
        <v/>
      </c>
      <c r="O20" s="82">
        <f t="shared" si="0"/>
        <v>0</v>
      </c>
      <c r="P20" s="82" t="str">
        <f t="shared" si="4"/>
        <v/>
      </c>
      <c r="Q20" s="82" t="str">
        <f t="shared" si="1"/>
        <v/>
      </c>
    </row>
    <row r="21" spans="1:17" ht="17.45" customHeight="1" x14ac:dyDescent="0.2">
      <c r="A21" s="49"/>
      <c r="C21" s="99"/>
      <c r="D21" s="100"/>
      <c r="E21" s="90"/>
      <c r="F21" s="90"/>
      <c r="G21" s="101"/>
      <c r="H21" s="90"/>
      <c r="I21" s="90"/>
      <c r="J21" s="90"/>
      <c r="K21" s="90"/>
      <c r="L21" s="82" t="str">
        <f t="shared" si="2"/>
        <v/>
      </c>
      <c r="M21" s="14"/>
      <c r="N21" s="82" t="str">
        <f t="shared" si="3"/>
        <v/>
      </c>
      <c r="O21" s="82">
        <f t="shared" si="0"/>
        <v>0</v>
      </c>
      <c r="P21" s="82" t="str">
        <f t="shared" si="4"/>
        <v/>
      </c>
      <c r="Q21" s="82" t="str">
        <f t="shared" si="1"/>
        <v/>
      </c>
    </row>
    <row r="22" spans="1:17" ht="17.45" customHeight="1" x14ac:dyDescent="0.2">
      <c r="A22" s="49"/>
      <c r="C22" s="99"/>
      <c r="D22" s="100"/>
      <c r="E22" s="90"/>
      <c r="F22" s="90"/>
      <c r="G22" s="101"/>
      <c r="H22" s="90"/>
      <c r="I22" s="90"/>
      <c r="J22" s="90"/>
      <c r="K22" s="90"/>
      <c r="L22" s="82" t="str">
        <f t="shared" si="2"/>
        <v/>
      </c>
      <c r="M22" s="14"/>
      <c r="N22" s="82" t="str">
        <f t="shared" si="3"/>
        <v/>
      </c>
      <c r="O22" s="82">
        <f t="shared" si="0"/>
        <v>0</v>
      </c>
      <c r="P22" s="82" t="str">
        <f t="shared" si="4"/>
        <v/>
      </c>
      <c r="Q22" s="82" t="str">
        <f t="shared" si="1"/>
        <v/>
      </c>
    </row>
    <row r="23" spans="1:17" ht="17.45" customHeight="1" x14ac:dyDescent="0.2">
      <c r="A23" s="49"/>
      <c r="C23" s="99"/>
      <c r="D23" s="100"/>
      <c r="E23" s="90"/>
      <c r="F23" s="90"/>
      <c r="G23" s="101"/>
      <c r="H23" s="90"/>
      <c r="I23" s="90"/>
      <c r="J23" s="90"/>
      <c r="K23" s="90"/>
      <c r="L23" s="82" t="str">
        <f t="shared" si="2"/>
        <v/>
      </c>
      <c r="M23" s="14"/>
      <c r="N23" s="82" t="str">
        <f t="shared" si="3"/>
        <v/>
      </c>
      <c r="O23" s="82">
        <f t="shared" si="0"/>
        <v>0</v>
      </c>
      <c r="P23" s="82" t="str">
        <f t="shared" si="4"/>
        <v/>
      </c>
      <c r="Q23" s="82" t="str">
        <f t="shared" si="1"/>
        <v/>
      </c>
    </row>
    <row r="24" spans="1:17" ht="17.45" customHeight="1" x14ac:dyDescent="0.2">
      <c r="A24" s="49"/>
      <c r="C24" s="99"/>
      <c r="D24" s="100"/>
      <c r="E24" s="90"/>
      <c r="F24" s="90"/>
      <c r="G24" s="101"/>
      <c r="H24" s="90"/>
      <c r="I24" s="90"/>
      <c r="J24" s="90"/>
      <c r="K24" s="90"/>
      <c r="L24" s="82" t="str">
        <f t="shared" si="2"/>
        <v/>
      </c>
      <c r="M24" s="14"/>
      <c r="N24" s="82" t="str">
        <f t="shared" si="3"/>
        <v/>
      </c>
      <c r="O24" s="82">
        <f t="shared" si="0"/>
        <v>0</v>
      </c>
      <c r="P24" s="82" t="str">
        <f t="shared" si="4"/>
        <v/>
      </c>
      <c r="Q24" s="82" t="str">
        <f t="shared" si="1"/>
        <v/>
      </c>
    </row>
    <row r="25" spans="1:17" ht="17.45" customHeight="1" x14ac:dyDescent="0.2">
      <c r="A25" s="49"/>
      <c r="C25" s="99"/>
      <c r="D25" s="100"/>
      <c r="E25" s="90"/>
      <c r="F25" s="90"/>
      <c r="G25" s="101"/>
      <c r="H25" s="90"/>
      <c r="I25" s="90"/>
      <c r="J25" s="90"/>
      <c r="K25" s="90"/>
      <c r="L25" s="82" t="str">
        <f t="shared" si="2"/>
        <v/>
      </c>
      <c r="M25" s="14"/>
      <c r="N25" s="82" t="str">
        <f t="shared" si="3"/>
        <v/>
      </c>
      <c r="O25" s="82">
        <f t="shared" si="0"/>
        <v>0</v>
      </c>
      <c r="P25" s="82" t="str">
        <f t="shared" si="4"/>
        <v/>
      </c>
      <c r="Q25" s="82" t="str">
        <f t="shared" si="1"/>
        <v/>
      </c>
    </row>
    <row r="26" spans="1:17" ht="17.45" customHeight="1" x14ac:dyDescent="0.2">
      <c r="A26" s="50"/>
      <c r="C26" s="99"/>
      <c r="D26" s="100"/>
      <c r="E26" s="90"/>
      <c r="F26" s="90"/>
      <c r="G26" s="101"/>
      <c r="H26" s="90"/>
      <c r="I26" s="90"/>
      <c r="J26" s="90"/>
      <c r="K26" s="90"/>
      <c r="L26" s="82" t="str">
        <f t="shared" si="2"/>
        <v/>
      </c>
      <c r="M26" s="14"/>
      <c r="N26" s="82" t="str">
        <f t="shared" si="3"/>
        <v/>
      </c>
      <c r="O26" s="82">
        <f t="shared" si="0"/>
        <v>0</v>
      </c>
      <c r="P26" s="82" t="str">
        <f t="shared" si="4"/>
        <v/>
      </c>
      <c r="Q26" s="82" t="str">
        <f t="shared" si="1"/>
        <v/>
      </c>
    </row>
    <row r="27" spans="1:17" ht="17.45" customHeight="1" x14ac:dyDescent="0.2">
      <c r="A27" s="50"/>
      <c r="C27" s="99"/>
      <c r="D27" s="100"/>
      <c r="E27" s="90"/>
      <c r="F27" s="90"/>
      <c r="G27" s="101"/>
      <c r="H27" s="90"/>
      <c r="I27" s="90"/>
      <c r="J27" s="90"/>
      <c r="K27" s="90"/>
      <c r="L27" s="82" t="str">
        <f t="shared" si="2"/>
        <v/>
      </c>
      <c r="M27" s="14"/>
      <c r="N27" s="82" t="str">
        <f t="shared" si="3"/>
        <v/>
      </c>
      <c r="O27" s="82">
        <f t="shared" si="0"/>
        <v>0</v>
      </c>
      <c r="P27" s="82" t="str">
        <f t="shared" si="4"/>
        <v/>
      </c>
      <c r="Q27" s="82" t="str">
        <f t="shared" si="1"/>
        <v/>
      </c>
    </row>
    <row r="28" spans="1:17" ht="17.45" customHeight="1" x14ac:dyDescent="0.2">
      <c r="A28" s="50"/>
      <c r="C28" s="99"/>
      <c r="D28" s="100"/>
      <c r="E28" s="90"/>
      <c r="F28" s="90"/>
      <c r="G28" s="101"/>
      <c r="H28" s="90"/>
      <c r="I28" s="90"/>
      <c r="J28" s="90"/>
      <c r="K28" s="90"/>
      <c r="L28" s="82" t="str">
        <f t="shared" si="2"/>
        <v/>
      </c>
      <c r="M28" s="14"/>
      <c r="N28" s="82" t="str">
        <f t="shared" si="3"/>
        <v/>
      </c>
      <c r="O28" s="82">
        <f t="shared" si="0"/>
        <v>0</v>
      </c>
      <c r="P28" s="82" t="str">
        <f t="shared" si="4"/>
        <v/>
      </c>
      <c r="Q28" s="82" t="str">
        <f t="shared" si="1"/>
        <v/>
      </c>
    </row>
    <row r="29" spans="1:17" ht="17.45" customHeight="1" x14ac:dyDescent="0.2">
      <c r="A29" s="50"/>
      <c r="C29" s="99"/>
      <c r="D29" s="100"/>
      <c r="E29" s="90"/>
      <c r="F29" s="90"/>
      <c r="G29" s="101"/>
      <c r="H29" s="90"/>
      <c r="I29" s="90"/>
      <c r="J29" s="90"/>
      <c r="K29" s="90"/>
      <c r="L29" s="82" t="str">
        <f t="shared" si="2"/>
        <v/>
      </c>
      <c r="M29" s="14"/>
      <c r="N29" s="82" t="str">
        <f t="shared" si="3"/>
        <v/>
      </c>
      <c r="O29" s="82">
        <f t="shared" si="0"/>
        <v>0</v>
      </c>
      <c r="P29" s="82" t="str">
        <f t="shared" si="4"/>
        <v/>
      </c>
      <c r="Q29" s="82" t="str">
        <f t="shared" si="1"/>
        <v/>
      </c>
    </row>
    <row r="30" spans="1:17" ht="17.45" customHeight="1" x14ac:dyDescent="0.2">
      <c r="A30" s="50"/>
      <c r="C30" s="99"/>
      <c r="D30" s="100"/>
      <c r="E30" s="90"/>
      <c r="F30" s="90"/>
      <c r="G30" s="101"/>
      <c r="H30" s="90"/>
      <c r="I30" s="90"/>
      <c r="J30" s="90"/>
      <c r="K30" s="90"/>
      <c r="L30" s="82" t="str">
        <f t="shared" si="2"/>
        <v/>
      </c>
      <c r="M30" s="14"/>
      <c r="N30" s="82" t="str">
        <f t="shared" si="3"/>
        <v/>
      </c>
      <c r="O30" s="82">
        <f t="shared" si="0"/>
        <v>0</v>
      </c>
      <c r="P30" s="82" t="str">
        <f t="shared" si="4"/>
        <v/>
      </c>
      <c r="Q30" s="82" t="str">
        <f t="shared" si="1"/>
        <v/>
      </c>
    </row>
    <row r="31" spans="1:17" ht="17.45" customHeight="1" x14ac:dyDescent="0.2">
      <c r="A31" s="50"/>
      <c r="C31" s="99"/>
      <c r="D31" s="100"/>
      <c r="E31" s="90"/>
      <c r="F31" s="90"/>
      <c r="G31" s="101"/>
      <c r="H31" s="90"/>
      <c r="I31" s="90"/>
      <c r="J31" s="90"/>
      <c r="K31" s="90"/>
      <c r="L31" s="82" t="str">
        <f t="shared" si="2"/>
        <v/>
      </c>
      <c r="M31" s="14"/>
      <c r="N31" s="82" t="str">
        <f t="shared" si="3"/>
        <v/>
      </c>
      <c r="O31" s="82">
        <f t="shared" si="0"/>
        <v>0</v>
      </c>
      <c r="P31" s="82" t="str">
        <f t="shared" si="4"/>
        <v/>
      </c>
      <c r="Q31" s="82" t="str">
        <f t="shared" si="1"/>
        <v/>
      </c>
    </row>
    <row r="32" spans="1:17" ht="17.45" customHeight="1" x14ac:dyDescent="0.2">
      <c r="A32" s="50"/>
      <c r="C32" s="99"/>
      <c r="D32" s="100"/>
      <c r="E32" s="90"/>
      <c r="F32" s="90"/>
      <c r="G32" s="101"/>
      <c r="H32" s="90"/>
      <c r="I32" s="90"/>
      <c r="J32" s="90"/>
      <c r="K32" s="90"/>
      <c r="L32" s="82" t="str">
        <f t="shared" si="2"/>
        <v/>
      </c>
      <c r="M32" s="14"/>
      <c r="N32" s="82" t="str">
        <f t="shared" si="3"/>
        <v/>
      </c>
      <c r="O32" s="82">
        <f t="shared" si="0"/>
        <v>0</v>
      </c>
      <c r="P32" s="82" t="str">
        <f t="shared" si="4"/>
        <v/>
      </c>
      <c r="Q32" s="82" t="str">
        <f t="shared" si="1"/>
        <v/>
      </c>
    </row>
    <row r="33" spans="1:17" ht="17.45" customHeight="1" x14ac:dyDescent="0.2">
      <c r="A33" s="50"/>
      <c r="C33" s="99"/>
      <c r="D33" s="100"/>
      <c r="E33" s="90"/>
      <c r="F33" s="90"/>
      <c r="G33" s="101"/>
      <c r="H33" s="90"/>
      <c r="I33" s="90"/>
      <c r="J33" s="90"/>
      <c r="K33" s="90"/>
      <c r="L33" s="82" t="str">
        <f t="shared" si="2"/>
        <v/>
      </c>
      <c r="M33" s="14"/>
      <c r="N33" s="82" t="str">
        <f t="shared" si="3"/>
        <v/>
      </c>
      <c r="O33" s="82">
        <f t="shared" si="0"/>
        <v>0</v>
      </c>
      <c r="P33" s="82" t="str">
        <f t="shared" si="4"/>
        <v/>
      </c>
      <c r="Q33" s="82" t="str">
        <f t="shared" si="1"/>
        <v/>
      </c>
    </row>
    <row r="34" spans="1:17" ht="17.45" customHeight="1" x14ac:dyDescent="0.2">
      <c r="A34" s="50"/>
      <c r="C34" s="99"/>
      <c r="D34" s="100"/>
      <c r="E34" s="90"/>
      <c r="F34" s="90"/>
      <c r="G34" s="101"/>
      <c r="H34" s="90"/>
      <c r="I34" s="90"/>
      <c r="J34" s="90"/>
      <c r="K34" s="90"/>
      <c r="L34" s="82" t="str">
        <f t="shared" si="2"/>
        <v/>
      </c>
      <c r="M34" s="14"/>
      <c r="N34" s="82" t="str">
        <f t="shared" si="3"/>
        <v/>
      </c>
      <c r="O34" s="82">
        <f t="shared" si="0"/>
        <v>0</v>
      </c>
      <c r="P34" s="82" t="str">
        <f t="shared" si="4"/>
        <v/>
      </c>
      <c r="Q34" s="82" t="str">
        <f t="shared" si="1"/>
        <v/>
      </c>
    </row>
    <row r="35" spans="1:17" ht="17.45" customHeight="1" x14ac:dyDescent="0.2">
      <c r="A35" s="50"/>
      <c r="C35" s="99"/>
      <c r="D35" s="100"/>
      <c r="E35" s="90"/>
      <c r="F35" s="90"/>
      <c r="G35" s="101"/>
      <c r="H35" s="90"/>
      <c r="I35" s="90"/>
      <c r="J35" s="90"/>
      <c r="K35" s="90"/>
      <c r="L35" s="82" t="str">
        <f t="shared" si="2"/>
        <v/>
      </c>
      <c r="M35" s="14"/>
      <c r="N35" s="82" t="str">
        <f t="shared" si="3"/>
        <v/>
      </c>
      <c r="O35" s="82">
        <f t="shared" si="0"/>
        <v>0</v>
      </c>
      <c r="P35" s="82" t="str">
        <f t="shared" si="4"/>
        <v/>
      </c>
      <c r="Q35" s="82" t="str">
        <f t="shared" si="1"/>
        <v/>
      </c>
    </row>
    <row r="36" spans="1:17" ht="17.45" customHeight="1" x14ac:dyDescent="0.2">
      <c r="A36" s="50"/>
      <c r="C36" s="99"/>
      <c r="D36" s="100"/>
      <c r="E36" s="90"/>
      <c r="F36" s="90"/>
      <c r="G36" s="101"/>
      <c r="H36" s="90"/>
      <c r="I36" s="90"/>
      <c r="J36" s="90"/>
      <c r="K36" s="90"/>
      <c r="L36" s="82" t="str">
        <f t="shared" si="2"/>
        <v/>
      </c>
      <c r="M36" s="14"/>
      <c r="N36" s="82" t="str">
        <f t="shared" si="3"/>
        <v/>
      </c>
      <c r="O36" s="82">
        <f t="shared" si="0"/>
        <v>0</v>
      </c>
      <c r="P36" s="82" t="str">
        <f t="shared" si="4"/>
        <v/>
      </c>
      <c r="Q36" s="82" t="str">
        <f t="shared" si="1"/>
        <v/>
      </c>
    </row>
    <row r="37" spans="1:17" ht="17.45" customHeight="1" x14ac:dyDescent="0.2">
      <c r="A37" s="50"/>
      <c r="C37" s="99"/>
      <c r="D37" s="100"/>
      <c r="E37" s="90"/>
      <c r="F37" s="90"/>
      <c r="G37" s="101"/>
      <c r="H37" s="90"/>
      <c r="I37" s="90"/>
      <c r="J37" s="90"/>
      <c r="K37" s="90"/>
      <c r="L37" s="82" t="str">
        <f t="shared" si="2"/>
        <v/>
      </c>
      <c r="M37" s="14"/>
      <c r="N37" s="82" t="str">
        <f t="shared" si="3"/>
        <v/>
      </c>
      <c r="O37" s="82">
        <f t="shared" si="0"/>
        <v>0</v>
      </c>
      <c r="P37" s="82" t="str">
        <f t="shared" si="4"/>
        <v/>
      </c>
      <c r="Q37" s="82" t="str">
        <f t="shared" si="1"/>
        <v/>
      </c>
    </row>
    <row r="38" spans="1:17" ht="17.45" customHeight="1" x14ac:dyDescent="0.2">
      <c r="A38" s="50"/>
      <c r="C38" s="99"/>
      <c r="D38" s="100"/>
      <c r="E38" s="90"/>
      <c r="F38" s="90"/>
      <c r="G38" s="101"/>
      <c r="H38" s="90"/>
      <c r="I38" s="90"/>
      <c r="J38" s="90"/>
      <c r="K38" s="90"/>
      <c r="L38" s="82" t="str">
        <f t="shared" si="2"/>
        <v/>
      </c>
      <c r="M38" s="14"/>
      <c r="N38" s="82" t="str">
        <f t="shared" si="3"/>
        <v/>
      </c>
      <c r="O38" s="82">
        <f t="shared" si="0"/>
        <v>0</v>
      </c>
      <c r="P38" s="82" t="str">
        <f t="shared" si="4"/>
        <v/>
      </c>
      <c r="Q38" s="82" t="str">
        <f t="shared" si="1"/>
        <v/>
      </c>
    </row>
    <row r="39" spans="1:17" ht="17.45" customHeight="1" x14ac:dyDescent="0.2">
      <c r="A39" s="50"/>
      <c r="C39" s="99"/>
      <c r="D39" s="100"/>
      <c r="E39" s="90"/>
      <c r="F39" s="90"/>
      <c r="G39" s="101"/>
      <c r="H39" s="90"/>
      <c r="I39" s="90"/>
      <c r="J39" s="90"/>
      <c r="K39" s="90"/>
      <c r="L39" s="82" t="str">
        <f t="shared" si="2"/>
        <v/>
      </c>
      <c r="M39" s="14"/>
      <c r="N39" s="82" t="str">
        <f t="shared" si="3"/>
        <v/>
      </c>
      <c r="O39" s="82">
        <f t="shared" si="0"/>
        <v>0</v>
      </c>
      <c r="P39" s="82" t="str">
        <f t="shared" si="4"/>
        <v/>
      </c>
      <c r="Q39" s="82" t="str">
        <f t="shared" si="1"/>
        <v/>
      </c>
    </row>
    <row r="40" spans="1:17" ht="17.45" customHeight="1" x14ac:dyDescent="0.2">
      <c r="A40" s="50"/>
      <c r="C40" s="99"/>
      <c r="D40" s="100"/>
      <c r="E40" s="90"/>
      <c r="F40" s="90"/>
      <c r="G40" s="101"/>
      <c r="H40" s="90"/>
      <c r="I40" s="90"/>
      <c r="J40" s="90"/>
      <c r="K40" s="90"/>
      <c r="L40" s="82" t="str">
        <f t="shared" si="2"/>
        <v/>
      </c>
      <c r="M40" s="14"/>
      <c r="N40" s="82" t="str">
        <f t="shared" si="3"/>
        <v/>
      </c>
      <c r="O40" s="82">
        <f t="shared" si="0"/>
        <v>0</v>
      </c>
      <c r="P40" s="82" t="str">
        <f t="shared" si="4"/>
        <v/>
      </c>
      <c r="Q40" s="82" t="str">
        <f t="shared" si="1"/>
        <v/>
      </c>
    </row>
    <row r="41" spans="1:17" ht="17.45" customHeight="1" x14ac:dyDescent="0.2">
      <c r="A41" s="50"/>
      <c r="C41" s="99"/>
      <c r="D41" s="100"/>
      <c r="E41" s="90"/>
      <c r="F41" s="90"/>
      <c r="G41" s="101"/>
      <c r="H41" s="90"/>
      <c r="I41" s="90"/>
      <c r="J41" s="90"/>
      <c r="K41" s="90"/>
      <c r="L41" s="82" t="str">
        <f t="shared" si="2"/>
        <v/>
      </c>
      <c r="M41" s="14"/>
      <c r="N41" s="82" t="str">
        <f t="shared" si="3"/>
        <v/>
      </c>
      <c r="O41" s="82">
        <f t="shared" si="0"/>
        <v>0</v>
      </c>
      <c r="P41" s="82" t="str">
        <f t="shared" si="4"/>
        <v/>
      </c>
      <c r="Q41" s="82" t="str">
        <f t="shared" si="1"/>
        <v/>
      </c>
    </row>
    <row r="42" spans="1:17" ht="17.45" customHeight="1" x14ac:dyDescent="0.2">
      <c r="A42" s="50"/>
      <c r="C42" s="99"/>
      <c r="D42" s="100"/>
      <c r="E42" s="90"/>
      <c r="F42" s="90"/>
      <c r="G42" s="101"/>
      <c r="H42" s="90"/>
      <c r="I42" s="90"/>
      <c r="J42" s="90"/>
      <c r="K42" s="90"/>
      <c r="L42" s="82" t="str">
        <f t="shared" si="2"/>
        <v/>
      </c>
      <c r="M42" s="14"/>
      <c r="N42" s="82" t="str">
        <f t="shared" si="3"/>
        <v/>
      </c>
      <c r="O42" s="82">
        <f t="shared" si="0"/>
        <v>0</v>
      </c>
      <c r="P42" s="82" t="str">
        <f t="shared" si="4"/>
        <v/>
      </c>
      <c r="Q42" s="82" t="str">
        <f t="shared" si="1"/>
        <v/>
      </c>
    </row>
    <row r="43" spans="1:17" ht="17.45" customHeight="1" x14ac:dyDescent="0.2">
      <c r="A43" s="50"/>
      <c r="C43" s="99"/>
      <c r="D43" s="100"/>
      <c r="E43" s="90"/>
      <c r="F43" s="90"/>
      <c r="G43" s="101"/>
      <c r="H43" s="90"/>
      <c r="I43" s="90"/>
      <c r="J43" s="90"/>
      <c r="K43" s="90"/>
      <c r="L43" s="82" t="str">
        <f t="shared" si="2"/>
        <v/>
      </c>
      <c r="M43" s="14"/>
      <c r="N43" s="82" t="str">
        <f t="shared" si="3"/>
        <v/>
      </c>
      <c r="O43" s="82">
        <f t="shared" si="0"/>
        <v>0</v>
      </c>
      <c r="P43" s="82" t="str">
        <f t="shared" si="4"/>
        <v/>
      </c>
      <c r="Q43" s="82" t="str">
        <f t="shared" si="1"/>
        <v/>
      </c>
    </row>
    <row r="44" spans="1:17" ht="17.45" customHeight="1" x14ac:dyDescent="0.2">
      <c r="C44" s="99"/>
      <c r="D44" s="100"/>
      <c r="E44" s="90"/>
      <c r="F44" s="90"/>
      <c r="G44" s="101"/>
      <c r="H44" s="90"/>
      <c r="I44" s="90"/>
      <c r="J44" s="90"/>
      <c r="K44" s="90"/>
      <c r="L44" s="82" t="str">
        <f t="shared" si="2"/>
        <v/>
      </c>
      <c r="M44" s="14"/>
      <c r="N44" s="82" t="str">
        <f t="shared" si="3"/>
        <v/>
      </c>
      <c r="O44" s="82">
        <f t="shared" si="0"/>
        <v>0</v>
      </c>
      <c r="P44" s="82" t="str">
        <f t="shared" si="4"/>
        <v/>
      </c>
      <c r="Q44" s="82" t="str">
        <f t="shared" si="1"/>
        <v/>
      </c>
    </row>
    <row r="45" spans="1:17" ht="17.45" customHeight="1" x14ac:dyDescent="0.2">
      <c r="C45" s="99"/>
      <c r="D45" s="100"/>
      <c r="E45" s="90"/>
      <c r="F45" s="90"/>
      <c r="G45" s="101"/>
      <c r="H45" s="90"/>
      <c r="I45" s="90"/>
      <c r="J45" s="90"/>
      <c r="K45" s="90"/>
      <c r="L45" s="82" t="str">
        <f t="shared" si="2"/>
        <v/>
      </c>
      <c r="M45" s="14"/>
      <c r="N45" s="82" t="str">
        <f t="shared" si="3"/>
        <v/>
      </c>
      <c r="O45" s="82">
        <f t="shared" si="0"/>
        <v>0</v>
      </c>
      <c r="P45" s="82" t="str">
        <f t="shared" si="4"/>
        <v/>
      </c>
      <c r="Q45" s="82" t="str">
        <f t="shared" si="1"/>
        <v/>
      </c>
    </row>
    <row r="46" spans="1:17" ht="17.45" customHeight="1" x14ac:dyDescent="0.2">
      <c r="C46" s="99"/>
      <c r="D46" s="100"/>
      <c r="E46" s="90"/>
      <c r="F46" s="90"/>
      <c r="G46" s="101"/>
      <c r="H46" s="90"/>
      <c r="I46" s="90"/>
      <c r="J46" s="90"/>
      <c r="K46" s="90"/>
      <c r="L46" s="82" t="str">
        <f t="shared" si="2"/>
        <v/>
      </c>
      <c r="M46" s="14"/>
      <c r="N46" s="82" t="str">
        <f t="shared" si="3"/>
        <v/>
      </c>
      <c r="O46" s="82">
        <f t="shared" si="0"/>
        <v>0</v>
      </c>
      <c r="P46" s="82" t="str">
        <f t="shared" si="4"/>
        <v/>
      </c>
      <c r="Q46" s="82" t="str">
        <f t="shared" si="1"/>
        <v/>
      </c>
    </row>
    <row r="47" spans="1:17" ht="17.45" customHeight="1" x14ac:dyDescent="0.2">
      <c r="C47" s="99"/>
      <c r="D47" s="100"/>
      <c r="E47" s="90"/>
      <c r="F47" s="90"/>
      <c r="G47" s="101"/>
      <c r="H47" s="90"/>
      <c r="I47" s="90"/>
      <c r="J47" s="90"/>
      <c r="K47" s="90"/>
      <c r="L47" s="82" t="str">
        <f t="shared" si="2"/>
        <v/>
      </c>
      <c r="M47" s="14"/>
      <c r="N47" s="82" t="str">
        <f t="shared" si="3"/>
        <v/>
      </c>
      <c r="O47" s="82">
        <f t="shared" si="0"/>
        <v>0</v>
      </c>
      <c r="P47" s="82" t="str">
        <f t="shared" si="4"/>
        <v/>
      </c>
      <c r="Q47" s="82" t="str">
        <f t="shared" si="1"/>
        <v/>
      </c>
    </row>
    <row r="48" spans="1:17" ht="17.45" customHeight="1" x14ac:dyDescent="0.2">
      <c r="C48" s="99"/>
      <c r="D48" s="100"/>
      <c r="E48" s="90"/>
      <c r="F48" s="90"/>
      <c r="G48" s="101"/>
      <c r="H48" s="90"/>
      <c r="I48" s="90"/>
      <c r="J48" s="90"/>
      <c r="K48" s="90"/>
      <c r="L48" s="82" t="str">
        <f t="shared" si="2"/>
        <v/>
      </c>
      <c r="M48" s="14"/>
      <c r="N48" s="82" t="str">
        <f t="shared" si="3"/>
        <v/>
      </c>
      <c r="O48" s="82">
        <f t="shared" si="0"/>
        <v>0</v>
      </c>
      <c r="P48" s="82" t="str">
        <f t="shared" si="4"/>
        <v/>
      </c>
      <c r="Q48" s="82" t="str">
        <f t="shared" si="1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2"/>
        <v/>
      </c>
      <c r="M49" s="14"/>
      <c r="N49" s="82" t="str">
        <f t="shared" si="3"/>
        <v/>
      </c>
      <c r="O49" s="82">
        <f t="shared" si="0"/>
        <v>0</v>
      </c>
      <c r="P49" s="82" t="str">
        <f t="shared" si="4"/>
        <v/>
      </c>
      <c r="Q49" s="82" t="str">
        <f t="shared" si="1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2"/>
        <v/>
      </c>
      <c r="M50" s="14"/>
      <c r="N50" s="82" t="str">
        <f t="shared" si="3"/>
        <v/>
      </c>
      <c r="O50" s="82">
        <f t="shared" si="0"/>
        <v>0</v>
      </c>
      <c r="P50" s="82" t="str">
        <f t="shared" si="4"/>
        <v/>
      </c>
      <c r="Q50" s="82" t="str">
        <f t="shared" si="1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2"/>
        <v/>
      </c>
      <c r="M51" s="14"/>
      <c r="N51" s="82" t="str">
        <f t="shared" si="3"/>
        <v/>
      </c>
      <c r="O51" s="82">
        <f t="shared" si="0"/>
        <v>0</v>
      </c>
      <c r="P51" s="82" t="str">
        <f t="shared" si="4"/>
        <v/>
      </c>
      <c r="Q51" s="82" t="str">
        <f t="shared" si="1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2"/>
        <v/>
      </c>
      <c r="M52" s="14"/>
      <c r="N52" s="82" t="str">
        <f t="shared" si="3"/>
        <v/>
      </c>
      <c r="O52" s="82">
        <f t="shared" si="0"/>
        <v>0</v>
      </c>
      <c r="P52" s="82" t="str">
        <f t="shared" si="4"/>
        <v/>
      </c>
      <c r="Q52" s="82" t="str">
        <f t="shared" si="1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2"/>
        <v/>
      </c>
      <c r="M53" s="14"/>
      <c r="N53" s="82" t="str">
        <f t="shared" si="3"/>
        <v/>
      </c>
      <c r="O53" s="82">
        <f t="shared" si="0"/>
        <v>0</v>
      </c>
      <c r="P53" s="82" t="str">
        <f t="shared" si="4"/>
        <v/>
      </c>
      <c r="Q53" s="82" t="str">
        <f t="shared" si="1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2"/>
        <v/>
      </c>
      <c r="M54" s="14"/>
      <c r="N54" s="82" t="str">
        <f t="shared" si="3"/>
        <v/>
      </c>
      <c r="O54" s="82">
        <f t="shared" si="0"/>
        <v>0</v>
      </c>
      <c r="P54" s="82" t="str">
        <f t="shared" si="4"/>
        <v/>
      </c>
      <c r="Q54" s="82" t="str">
        <f t="shared" si="1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2"/>
        <v/>
      </c>
      <c r="N55" s="82" t="str">
        <f t="shared" si="3"/>
        <v/>
      </c>
      <c r="O55" s="82">
        <f t="shared" si="0"/>
        <v>0</v>
      </c>
      <c r="P55" s="82" t="str">
        <f t="shared" si="4"/>
        <v/>
      </c>
      <c r="Q55" s="82" t="str">
        <f t="shared" si="1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2"/>
        <v/>
      </c>
      <c r="N56" s="82" t="str">
        <f t="shared" si="3"/>
        <v/>
      </c>
      <c r="O56" s="82">
        <f t="shared" si="0"/>
        <v>0</v>
      </c>
      <c r="P56" s="82" t="str">
        <f t="shared" si="4"/>
        <v/>
      </c>
      <c r="Q56" s="82" t="str">
        <f t="shared" si="1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2"/>
        <v/>
      </c>
      <c r="N57" s="82" t="str">
        <f t="shared" si="3"/>
        <v/>
      </c>
      <c r="O57" s="82">
        <f t="shared" si="0"/>
        <v>0</v>
      </c>
      <c r="P57" s="82" t="str">
        <f t="shared" si="4"/>
        <v/>
      </c>
      <c r="Q57" s="82" t="str">
        <f t="shared" si="1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2"/>
        <v/>
      </c>
      <c r="N58" s="82" t="str">
        <f t="shared" si="3"/>
        <v/>
      </c>
      <c r="O58" s="82">
        <f t="shared" si="0"/>
        <v>0</v>
      </c>
      <c r="P58" s="82" t="str">
        <f t="shared" si="4"/>
        <v/>
      </c>
      <c r="Q58" s="82" t="str">
        <f t="shared" si="1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2"/>
        <v/>
      </c>
      <c r="N59" s="82" t="str">
        <f t="shared" si="3"/>
        <v/>
      </c>
      <c r="O59" s="82">
        <f t="shared" si="0"/>
        <v>0</v>
      </c>
      <c r="P59" s="82" t="str">
        <f t="shared" si="4"/>
        <v/>
      </c>
      <c r="Q59" s="82" t="str">
        <f t="shared" si="1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2"/>
        <v/>
      </c>
      <c r="N60" s="82" t="str">
        <f t="shared" si="3"/>
        <v/>
      </c>
      <c r="O60" s="82">
        <f t="shared" si="0"/>
        <v>0</v>
      </c>
      <c r="P60" s="82" t="str">
        <f t="shared" si="4"/>
        <v/>
      </c>
      <c r="Q60" s="82" t="str">
        <f t="shared" si="1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2"/>
        <v/>
      </c>
      <c r="N61" s="82" t="str">
        <f t="shared" si="3"/>
        <v/>
      </c>
      <c r="O61" s="82">
        <f t="shared" si="0"/>
        <v>0</v>
      </c>
      <c r="P61" s="82" t="str">
        <f t="shared" si="4"/>
        <v/>
      </c>
      <c r="Q61" s="82" t="str">
        <f t="shared" si="1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2"/>
        <v/>
      </c>
      <c r="N62" s="82" t="str">
        <f t="shared" si="3"/>
        <v/>
      </c>
      <c r="O62" s="82">
        <f t="shared" si="0"/>
        <v>0</v>
      </c>
      <c r="P62" s="82" t="str">
        <f t="shared" si="4"/>
        <v/>
      </c>
      <c r="Q62" s="82" t="str">
        <f t="shared" si="1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2"/>
        <v/>
      </c>
      <c r="N63" s="82" t="str">
        <f t="shared" si="3"/>
        <v/>
      </c>
      <c r="O63" s="82">
        <f t="shared" si="0"/>
        <v>0</v>
      </c>
      <c r="P63" s="82" t="str">
        <f t="shared" si="4"/>
        <v/>
      </c>
      <c r="Q63" s="82" t="str">
        <f t="shared" si="1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2"/>
        <v/>
      </c>
      <c r="N64" s="82" t="str">
        <f t="shared" si="3"/>
        <v/>
      </c>
      <c r="O64" s="82">
        <f t="shared" si="0"/>
        <v>0</v>
      </c>
      <c r="P64" s="82" t="str">
        <f t="shared" si="4"/>
        <v/>
      </c>
      <c r="Q64" s="82" t="str">
        <f t="shared" si="1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2"/>
        <v/>
      </c>
      <c r="N65" s="82" t="str">
        <f t="shared" si="3"/>
        <v/>
      </c>
      <c r="O65" s="82">
        <f t="shared" si="0"/>
        <v>0</v>
      </c>
      <c r="P65" s="82" t="str">
        <f t="shared" si="4"/>
        <v/>
      </c>
      <c r="Q65" s="82" t="str">
        <f t="shared" si="1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2"/>
        <v/>
      </c>
      <c r="N66" s="82" t="str">
        <f t="shared" si="3"/>
        <v/>
      </c>
      <c r="O66" s="82">
        <f t="shared" si="0"/>
        <v>0</v>
      </c>
      <c r="P66" s="82" t="str">
        <f t="shared" si="4"/>
        <v/>
      </c>
      <c r="Q66" s="82" t="str">
        <f t="shared" si="1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2"/>
        <v/>
      </c>
      <c r="N67" s="82" t="str">
        <f t="shared" si="3"/>
        <v/>
      </c>
      <c r="O67" s="82">
        <f t="shared" si="0"/>
        <v>0</v>
      </c>
      <c r="P67" s="82" t="str">
        <f t="shared" si="4"/>
        <v/>
      </c>
      <c r="Q67" s="82" t="str">
        <f t="shared" si="1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2"/>
        <v/>
      </c>
      <c r="N68" s="82" t="str">
        <f t="shared" si="3"/>
        <v/>
      </c>
      <c r="O68" s="82">
        <f t="shared" si="0"/>
        <v>0</v>
      </c>
      <c r="P68" s="82" t="str">
        <f t="shared" si="4"/>
        <v/>
      </c>
      <c r="Q68" s="82" t="str">
        <f t="shared" si="1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2"/>
        <v/>
      </c>
      <c r="N69" s="82" t="str">
        <f t="shared" si="3"/>
        <v/>
      </c>
      <c r="O69" s="82">
        <f t="shared" si="0"/>
        <v>0</v>
      </c>
      <c r="P69" s="82" t="str">
        <f t="shared" si="4"/>
        <v/>
      </c>
      <c r="Q69" s="82" t="str">
        <f t="shared" si="1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2"/>
        <v/>
      </c>
      <c r="N70" s="82" t="str">
        <f t="shared" si="3"/>
        <v/>
      </c>
      <c r="O70" s="82">
        <f t="shared" si="0"/>
        <v>0</v>
      </c>
      <c r="P70" s="82" t="str">
        <f t="shared" si="4"/>
        <v/>
      </c>
      <c r="Q70" s="82" t="str">
        <f t="shared" si="1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2"/>
        <v/>
      </c>
      <c r="N71" s="82" t="str">
        <f t="shared" si="3"/>
        <v/>
      </c>
      <c r="O71" s="82">
        <f t="shared" si="0"/>
        <v>0</v>
      </c>
      <c r="P71" s="82" t="str">
        <f t="shared" si="4"/>
        <v/>
      </c>
      <c r="Q71" s="82" t="str">
        <f t="shared" si="1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2"/>
        <v/>
      </c>
      <c r="N72" s="82" t="str">
        <f t="shared" si="3"/>
        <v/>
      </c>
      <c r="O72" s="82">
        <f t="shared" si="0"/>
        <v>0</v>
      </c>
      <c r="P72" s="82" t="str">
        <f t="shared" si="4"/>
        <v/>
      </c>
      <c r="Q72" s="82" t="str">
        <f t="shared" si="1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2"/>
        <v/>
      </c>
      <c r="N73" s="82" t="str">
        <f t="shared" si="3"/>
        <v/>
      </c>
      <c r="O73" s="82">
        <f t="shared" si="0"/>
        <v>0</v>
      </c>
      <c r="P73" s="82" t="str">
        <f t="shared" si="4"/>
        <v/>
      </c>
      <c r="Q73" s="82" t="str">
        <f t="shared" si="1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2"/>
        <v/>
      </c>
      <c r="N74" s="82" t="str">
        <f t="shared" si="3"/>
        <v/>
      </c>
      <c r="O74" s="82">
        <f t="shared" si="0"/>
        <v>0</v>
      </c>
      <c r="P74" s="82" t="str">
        <f t="shared" si="4"/>
        <v/>
      </c>
      <c r="Q74" s="82" t="str">
        <f t="shared" si="1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2"/>
        <v/>
      </c>
      <c r="N75" s="82" t="str">
        <f t="shared" si="3"/>
        <v/>
      </c>
      <c r="O75" s="82">
        <f t="shared" si="0"/>
        <v>0</v>
      </c>
      <c r="P75" s="82" t="str">
        <f t="shared" si="4"/>
        <v/>
      </c>
      <c r="Q75" s="82" t="str">
        <f t="shared" si="1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2"/>
        <v/>
      </c>
      <c r="N76" s="82" t="str">
        <f t="shared" si="3"/>
        <v/>
      </c>
      <c r="O76" s="82">
        <f t="shared" si="0"/>
        <v>0</v>
      </c>
      <c r="P76" s="82" t="str">
        <f t="shared" si="4"/>
        <v/>
      </c>
      <c r="Q76" s="82" t="str">
        <f t="shared" si="1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2"/>
        <v/>
      </c>
      <c r="N77" s="82" t="str">
        <f t="shared" si="3"/>
        <v/>
      </c>
      <c r="O77" s="82">
        <f t="shared" si="0"/>
        <v>0</v>
      </c>
      <c r="P77" s="82" t="str">
        <f t="shared" si="4"/>
        <v/>
      </c>
      <c r="Q77" s="82" t="str">
        <f t="shared" si="1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2"/>
        <v/>
      </c>
      <c r="N78" s="82" t="str">
        <f t="shared" si="3"/>
        <v/>
      </c>
      <c r="O78" s="82">
        <f t="shared" si="0"/>
        <v>0</v>
      </c>
      <c r="P78" s="82" t="str">
        <f t="shared" si="4"/>
        <v/>
      </c>
      <c r="Q78" s="82" t="str">
        <f t="shared" si="1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2"/>
        <v/>
      </c>
      <c r="N79" s="82" t="str">
        <f t="shared" si="3"/>
        <v/>
      </c>
      <c r="O79" s="82">
        <f t="shared" ref="O79:O142" si="5">IF($G79=0%,F79,"")</f>
        <v>0</v>
      </c>
      <c r="P79" s="82" t="str">
        <f t="shared" si="4"/>
        <v/>
      </c>
      <c r="Q79" s="82" t="str">
        <f t="shared" si="1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6">IF(F80&amp;H80&amp;I80&amp;J80&amp;K80="","",F80+H80+I80-J80-K80)</f>
        <v/>
      </c>
      <c r="N80" s="82" t="str">
        <f t="shared" ref="N80:N143" si="7">IF($G80="E",F80,"")</f>
        <v/>
      </c>
      <c r="O80" s="82">
        <f t="shared" si="5"/>
        <v>0</v>
      </c>
      <c r="P80" s="82" t="str">
        <f t="shared" ref="P80:P143" si="8">IF(OR($G80=8%,$G80=11%),$H80/$G80,"")</f>
        <v/>
      </c>
      <c r="Q80" s="82" t="str">
        <f t="shared" si="1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6"/>
        <v/>
      </c>
      <c r="N81" s="82" t="str">
        <f t="shared" si="7"/>
        <v/>
      </c>
      <c r="O81" s="82">
        <f t="shared" si="5"/>
        <v>0</v>
      </c>
      <c r="P81" s="82" t="str">
        <f t="shared" si="8"/>
        <v/>
      </c>
      <c r="Q81" s="82" t="str">
        <f t="shared" ref="Q81:Q144" si="9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6"/>
        <v/>
      </c>
      <c r="N82" s="82" t="str">
        <f t="shared" si="7"/>
        <v/>
      </c>
      <c r="O82" s="82">
        <f t="shared" si="5"/>
        <v>0</v>
      </c>
      <c r="P82" s="82" t="str">
        <f t="shared" si="8"/>
        <v/>
      </c>
      <c r="Q82" s="82" t="str">
        <f t="shared" si="9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6"/>
        <v/>
      </c>
      <c r="N83" s="82" t="str">
        <f t="shared" si="7"/>
        <v/>
      </c>
      <c r="O83" s="82">
        <f t="shared" si="5"/>
        <v>0</v>
      </c>
      <c r="P83" s="82" t="str">
        <f t="shared" si="8"/>
        <v/>
      </c>
      <c r="Q83" s="82" t="str">
        <f t="shared" si="9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6"/>
        <v/>
      </c>
      <c r="N84" s="82" t="str">
        <f t="shared" si="7"/>
        <v/>
      </c>
      <c r="O84" s="82">
        <f t="shared" si="5"/>
        <v>0</v>
      </c>
      <c r="P84" s="82" t="str">
        <f t="shared" si="8"/>
        <v/>
      </c>
      <c r="Q84" s="82" t="str">
        <f t="shared" si="9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6"/>
        <v/>
      </c>
      <c r="N85" s="82" t="str">
        <f t="shared" si="7"/>
        <v/>
      </c>
      <c r="O85" s="82">
        <f t="shared" si="5"/>
        <v>0</v>
      </c>
      <c r="P85" s="82" t="str">
        <f t="shared" si="8"/>
        <v/>
      </c>
      <c r="Q85" s="82" t="str">
        <f t="shared" si="9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6"/>
        <v/>
      </c>
      <c r="N86" s="82" t="str">
        <f t="shared" si="7"/>
        <v/>
      </c>
      <c r="O86" s="82">
        <f t="shared" si="5"/>
        <v>0</v>
      </c>
      <c r="P86" s="82" t="str">
        <f t="shared" si="8"/>
        <v/>
      </c>
      <c r="Q86" s="82" t="str">
        <f t="shared" si="9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6"/>
        <v/>
      </c>
      <c r="N87" s="82" t="str">
        <f t="shared" si="7"/>
        <v/>
      </c>
      <c r="O87" s="82">
        <f t="shared" si="5"/>
        <v>0</v>
      </c>
      <c r="P87" s="82" t="str">
        <f t="shared" si="8"/>
        <v/>
      </c>
      <c r="Q87" s="82" t="str">
        <f t="shared" si="9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6"/>
        <v/>
      </c>
      <c r="N88" s="82" t="str">
        <f t="shared" si="7"/>
        <v/>
      </c>
      <c r="O88" s="82">
        <f t="shared" si="5"/>
        <v>0</v>
      </c>
      <c r="P88" s="82" t="str">
        <f t="shared" si="8"/>
        <v/>
      </c>
      <c r="Q88" s="82" t="str">
        <f t="shared" si="9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6"/>
        <v/>
      </c>
      <c r="N89" s="82" t="str">
        <f t="shared" si="7"/>
        <v/>
      </c>
      <c r="O89" s="82">
        <f t="shared" si="5"/>
        <v>0</v>
      </c>
      <c r="P89" s="82" t="str">
        <f t="shared" si="8"/>
        <v/>
      </c>
      <c r="Q89" s="82" t="str">
        <f t="shared" si="9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6"/>
        <v/>
      </c>
      <c r="N90" s="82" t="str">
        <f t="shared" si="7"/>
        <v/>
      </c>
      <c r="O90" s="82">
        <f t="shared" si="5"/>
        <v>0</v>
      </c>
      <c r="P90" s="82" t="str">
        <f t="shared" si="8"/>
        <v/>
      </c>
      <c r="Q90" s="82" t="str">
        <f t="shared" si="9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6"/>
        <v/>
      </c>
      <c r="N91" s="82" t="str">
        <f t="shared" si="7"/>
        <v/>
      </c>
      <c r="O91" s="82">
        <f t="shared" si="5"/>
        <v>0</v>
      </c>
      <c r="P91" s="82" t="str">
        <f t="shared" si="8"/>
        <v/>
      </c>
      <c r="Q91" s="82" t="str">
        <f t="shared" si="9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6"/>
        <v/>
      </c>
      <c r="N92" s="82" t="str">
        <f t="shared" si="7"/>
        <v/>
      </c>
      <c r="O92" s="82">
        <f t="shared" si="5"/>
        <v>0</v>
      </c>
      <c r="P92" s="82" t="str">
        <f t="shared" si="8"/>
        <v/>
      </c>
      <c r="Q92" s="82" t="str">
        <f t="shared" si="9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6"/>
        <v/>
      </c>
      <c r="N93" s="82" t="str">
        <f t="shared" si="7"/>
        <v/>
      </c>
      <c r="O93" s="82">
        <f t="shared" si="5"/>
        <v>0</v>
      </c>
      <c r="P93" s="82" t="str">
        <f t="shared" si="8"/>
        <v/>
      </c>
      <c r="Q93" s="82" t="str">
        <f t="shared" si="9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6"/>
        <v/>
      </c>
      <c r="N94" s="82" t="str">
        <f t="shared" si="7"/>
        <v/>
      </c>
      <c r="O94" s="82">
        <f t="shared" si="5"/>
        <v>0</v>
      </c>
      <c r="P94" s="82" t="str">
        <f t="shared" si="8"/>
        <v/>
      </c>
      <c r="Q94" s="82" t="str">
        <f t="shared" si="9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6"/>
        <v/>
      </c>
      <c r="N95" s="82" t="str">
        <f t="shared" si="7"/>
        <v/>
      </c>
      <c r="O95" s="82">
        <f t="shared" si="5"/>
        <v>0</v>
      </c>
      <c r="P95" s="82" t="str">
        <f t="shared" si="8"/>
        <v/>
      </c>
      <c r="Q95" s="82" t="str">
        <f t="shared" si="9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6"/>
        <v/>
      </c>
      <c r="N96" s="82" t="str">
        <f t="shared" si="7"/>
        <v/>
      </c>
      <c r="O96" s="82">
        <f t="shared" si="5"/>
        <v>0</v>
      </c>
      <c r="P96" s="82" t="str">
        <f t="shared" si="8"/>
        <v/>
      </c>
      <c r="Q96" s="82" t="str">
        <f t="shared" si="9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6"/>
        <v/>
      </c>
      <c r="N97" s="82" t="str">
        <f t="shared" si="7"/>
        <v/>
      </c>
      <c r="O97" s="82">
        <f t="shared" si="5"/>
        <v>0</v>
      </c>
      <c r="P97" s="82" t="str">
        <f t="shared" si="8"/>
        <v/>
      </c>
      <c r="Q97" s="82" t="str">
        <f t="shared" si="9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6"/>
        <v/>
      </c>
      <c r="N98" s="82" t="str">
        <f t="shared" si="7"/>
        <v/>
      </c>
      <c r="O98" s="82">
        <f t="shared" si="5"/>
        <v>0</v>
      </c>
      <c r="P98" s="82" t="str">
        <f t="shared" si="8"/>
        <v/>
      </c>
      <c r="Q98" s="82" t="str">
        <f t="shared" si="9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6"/>
        <v/>
      </c>
      <c r="N99" s="82" t="str">
        <f t="shared" si="7"/>
        <v/>
      </c>
      <c r="O99" s="82">
        <f t="shared" si="5"/>
        <v>0</v>
      </c>
      <c r="P99" s="82" t="str">
        <f t="shared" si="8"/>
        <v/>
      </c>
      <c r="Q99" s="82" t="str">
        <f t="shared" si="9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6"/>
        <v/>
      </c>
      <c r="N100" s="82" t="str">
        <f t="shared" si="7"/>
        <v/>
      </c>
      <c r="O100" s="82">
        <f t="shared" si="5"/>
        <v>0</v>
      </c>
      <c r="P100" s="82" t="str">
        <f t="shared" si="8"/>
        <v/>
      </c>
      <c r="Q100" s="82" t="str">
        <f t="shared" si="9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6"/>
        <v/>
      </c>
      <c r="N101" s="82" t="str">
        <f t="shared" si="7"/>
        <v/>
      </c>
      <c r="O101" s="82">
        <f t="shared" si="5"/>
        <v>0</v>
      </c>
      <c r="P101" s="82" t="str">
        <f t="shared" si="8"/>
        <v/>
      </c>
      <c r="Q101" s="82" t="str">
        <f t="shared" si="9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6"/>
        <v/>
      </c>
      <c r="N102" s="82" t="str">
        <f t="shared" si="7"/>
        <v/>
      </c>
      <c r="O102" s="82">
        <f t="shared" si="5"/>
        <v>0</v>
      </c>
      <c r="P102" s="82" t="str">
        <f t="shared" si="8"/>
        <v/>
      </c>
      <c r="Q102" s="82" t="str">
        <f t="shared" si="9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6"/>
        <v/>
      </c>
      <c r="N103" s="82" t="str">
        <f t="shared" si="7"/>
        <v/>
      </c>
      <c r="O103" s="82">
        <f t="shared" si="5"/>
        <v>0</v>
      </c>
      <c r="P103" s="82" t="str">
        <f t="shared" si="8"/>
        <v/>
      </c>
      <c r="Q103" s="82" t="str">
        <f t="shared" si="9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6"/>
        <v/>
      </c>
      <c r="N104" s="82" t="str">
        <f t="shared" si="7"/>
        <v/>
      </c>
      <c r="O104" s="82">
        <f t="shared" si="5"/>
        <v>0</v>
      </c>
      <c r="P104" s="82" t="str">
        <f t="shared" si="8"/>
        <v/>
      </c>
      <c r="Q104" s="82" t="str">
        <f t="shared" si="9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6"/>
        <v/>
      </c>
      <c r="N105" s="82" t="str">
        <f t="shared" si="7"/>
        <v/>
      </c>
      <c r="O105" s="82">
        <f t="shared" si="5"/>
        <v>0</v>
      </c>
      <c r="P105" s="82" t="str">
        <f t="shared" si="8"/>
        <v/>
      </c>
      <c r="Q105" s="82" t="str">
        <f t="shared" si="9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6"/>
        <v/>
      </c>
      <c r="N106" s="82" t="str">
        <f t="shared" si="7"/>
        <v/>
      </c>
      <c r="O106" s="82">
        <f t="shared" si="5"/>
        <v>0</v>
      </c>
      <c r="P106" s="82" t="str">
        <f t="shared" si="8"/>
        <v/>
      </c>
      <c r="Q106" s="82" t="str">
        <f t="shared" si="9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6"/>
        <v/>
      </c>
      <c r="N107" s="82" t="str">
        <f t="shared" si="7"/>
        <v/>
      </c>
      <c r="O107" s="82">
        <f t="shared" si="5"/>
        <v>0</v>
      </c>
      <c r="P107" s="82" t="str">
        <f t="shared" si="8"/>
        <v/>
      </c>
      <c r="Q107" s="82" t="str">
        <f t="shared" si="9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6"/>
        <v/>
      </c>
      <c r="N108" s="82" t="str">
        <f t="shared" si="7"/>
        <v/>
      </c>
      <c r="O108" s="82">
        <f t="shared" si="5"/>
        <v>0</v>
      </c>
      <c r="P108" s="82" t="str">
        <f t="shared" si="8"/>
        <v/>
      </c>
      <c r="Q108" s="82" t="str">
        <f t="shared" si="9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6"/>
        <v/>
      </c>
      <c r="N109" s="82" t="str">
        <f t="shared" si="7"/>
        <v/>
      </c>
      <c r="O109" s="82">
        <f t="shared" si="5"/>
        <v>0</v>
      </c>
      <c r="P109" s="82" t="str">
        <f t="shared" si="8"/>
        <v/>
      </c>
      <c r="Q109" s="82" t="str">
        <f t="shared" si="9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6"/>
        <v/>
      </c>
      <c r="N110" s="82" t="str">
        <f t="shared" si="7"/>
        <v/>
      </c>
      <c r="O110" s="82">
        <f t="shared" si="5"/>
        <v>0</v>
      </c>
      <c r="P110" s="82" t="str">
        <f t="shared" si="8"/>
        <v/>
      </c>
      <c r="Q110" s="82" t="str">
        <f t="shared" si="9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6"/>
        <v/>
      </c>
      <c r="N111" s="82" t="str">
        <f t="shared" si="7"/>
        <v/>
      </c>
      <c r="O111" s="82">
        <f t="shared" si="5"/>
        <v>0</v>
      </c>
      <c r="P111" s="82" t="str">
        <f t="shared" si="8"/>
        <v/>
      </c>
      <c r="Q111" s="82" t="str">
        <f t="shared" si="9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6"/>
        <v/>
      </c>
      <c r="N112" s="82" t="str">
        <f t="shared" si="7"/>
        <v/>
      </c>
      <c r="O112" s="82">
        <f t="shared" si="5"/>
        <v>0</v>
      </c>
      <c r="P112" s="82" t="str">
        <f t="shared" si="8"/>
        <v/>
      </c>
      <c r="Q112" s="82" t="str">
        <f t="shared" si="9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6"/>
        <v/>
      </c>
      <c r="N113" s="82" t="str">
        <f t="shared" si="7"/>
        <v/>
      </c>
      <c r="O113" s="82">
        <f t="shared" si="5"/>
        <v>0</v>
      </c>
      <c r="P113" s="82" t="str">
        <f t="shared" si="8"/>
        <v/>
      </c>
      <c r="Q113" s="82" t="str">
        <f t="shared" si="9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6"/>
        <v/>
      </c>
      <c r="N114" s="82" t="str">
        <f t="shared" si="7"/>
        <v/>
      </c>
      <c r="O114" s="82">
        <f t="shared" si="5"/>
        <v>0</v>
      </c>
      <c r="P114" s="82" t="str">
        <f t="shared" si="8"/>
        <v/>
      </c>
      <c r="Q114" s="82" t="str">
        <f t="shared" si="9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6"/>
        <v/>
      </c>
      <c r="N115" s="82" t="str">
        <f t="shared" si="7"/>
        <v/>
      </c>
      <c r="O115" s="82">
        <f t="shared" si="5"/>
        <v>0</v>
      </c>
      <c r="P115" s="82" t="str">
        <f t="shared" si="8"/>
        <v/>
      </c>
      <c r="Q115" s="82" t="str">
        <f t="shared" si="9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6"/>
        <v/>
      </c>
      <c r="N116" s="82" t="str">
        <f t="shared" si="7"/>
        <v/>
      </c>
      <c r="O116" s="82">
        <f t="shared" si="5"/>
        <v>0</v>
      </c>
      <c r="P116" s="82" t="str">
        <f t="shared" si="8"/>
        <v/>
      </c>
      <c r="Q116" s="82" t="str">
        <f t="shared" si="9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6"/>
        <v/>
      </c>
      <c r="N117" s="82" t="str">
        <f t="shared" si="7"/>
        <v/>
      </c>
      <c r="O117" s="82">
        <f t="shared" si="5"/>
        <v>0</v>
      </c>
      <c r="P117" s="82" t="str">
        <f t="shared" si="8"/>
        <v/>
      </c>
      <c r="Q117" s="82" t="str">
        <f t="shared" si="9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6"/>
        <v/>
      </c>
      <c r="N118" s="82" t="str">
        <f t="shared" si="7"/>
        <v/>
      </c>
      <c r="O118" s="82">
        <f t="shared" si="5"/>
        <v>0</v>
      </c>
      <c r="P118" s="82" t="str">
        <f t="shared" si="8"/>
        <v/>
      </c>
      <c r="Q118" s="82" t="str">
        <f t="shared" si="9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6"/>
        <v/>
      </c>
      <c r="N119" s="82" t="str">
        <f t="shared" si="7"/>
        <v/>
      </c>
      <c r="O119" s="82">
        <f t="shared" si="5"/>
        <v>0</v>
      </c>
      <c r="P119" s="82" t="str">
        <f t="shared" si="8"/>
        <v/>
      </c>
      <c r="Q119" s="82" t="str">
        <f t="shared" si="9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6"/>
        <v/>
      </c>
      <c r="N120" s="82" t="str">
        <f t="shared" si="7"/>
        <v/>
      </c>
      <c r="O120" s="82">
        <f t="shared" si="5"/>
        <v>0</v>
      </c>
      <c r="P120" s="82" t="str">
        <f t="shared" si="8"/>
        <v/>
      </c>
      <c r="Q120" s="82" t="str">
        <f t="shared" si="9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6"/>
        <v/>
      </c>
      <c r="N121" s="82" t="str">
        <f t="shared" si="7"/>
        <v/>
      </c>
      <c r="O121" s="82">
        <f t="shared" si="5"/>
        <v>0</v>
      </c>
      <c r="P121" s="82" t="str">
        <f t="shared" si="8"/>
        <v/>
      </c>
      <c r="Q121" s="82" t="str">
        <f t="shared" si="9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6"/>
        <v/>
      </c>
      <c r="N122" s="82" t="str">
        <f t="shared" si="7"/>
        <v/>
      </c>
      <c r="O122" s="82">
        <f t="shared" si="5"/>
        <v>0</v>
      </c>
      <c r="P122" s="82" t="str">
        <f t="shared" si="8"/>
        <v/>
      </c>
      <c r="Q122" s="82" t="str">
        <f t="shared" si="9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6"/>
        <v/>
      </c>
      <c r="N123" s="82" t="str">
        <f t="shared" si="7"/>
        <v/>
      </c>
      <c r="O123" s="82">
        <f t="shared" si="5"/>
        <v>0</v>
      </c>
      <c r="P123" s="82" t="str">
        <f t="shared" si="8"/>
        <v/>
      </c>
      <c r="Q123" s="82" t="str">
        <f t="shared" si="9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6"/>
        <v/>
      </c>
      <c r="N124" s="82" t="str">
        <f t="shared" si="7"/>
        <v/>
      </c>
      <c r="O124" s="82">
        <f t="shared" si="5"/>
        <v>0</v>
      </c>
      <c r="P124" s="82" t="str">
        <f t="shared" si="8"/>
        <v/>
      </c>
      <c r="Q124" s="82" t="str">
        <f t="shared" si="9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6"/>
        <v/>
      </c>
      <c r="N125" s="82" t="str">
        <f t="shared" si="7"/>
        <v/>
      </c>
      <c r="O125" s="82">
        <f t="shared" si="5"/>
        <v>0</v>
      </c>
      <c r="P125" s="82" t="str">
        <f t="shared" si="8"/>
        <v/>
      </c>
      <c r="Q125" s="82" t="str">
        <f t="shared" si="9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6"/>
        <v/>
      </c>
      <c r="N126" s="82" t="str">
        <f t="shared" si="7"/>
        <v/>
      </c>
      <c r="O126" s="82">
        <f t="shared" si="5"/>
        <v>0</v>
      </c>
      <c r="P126" s="82" t="str">
        <f t="shared" si="8"/>
        <v/>
      </c>
      <c r="Q126" s="82" t="str">
        <f t="shared" si="9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6"/>
        <v/>
      </c>
      <c r="N127" s="82" t="str">
        <f t="shared" si="7"/>
        <v/>
      </c>
      <c r="O127" s="82">
        <f t="shared" si="5"/>
        <v>0</v>
      </c>
      <c r="P127" s="82" t="str">
        <f t="shared" si="8"/>
        <v/>
      </c>
      <c r="Q127" s="82" t="str">
        <f t="shared" si="9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6"/>
        <v/>
      </c>
      <c r="N128" s="82" t="str">
        <f t="shared" si="7"/>
        <v/>
      </c>
      <c r="O128" s="82">
        <f t="shared" si="5"/>
        <v>0</v>
      </c>
      <c r="P128" s="82" t="str">
        <f t="shared" si="8"/>
        <v/>
      </c>
      <c r="Q128" s="82" t="str">
        <f t="shared" si="9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6"/>
        <v/>
      </c>
      <c r="N129" s="82" t="str">
        <f t="shared" si="7"/>
        <v/>
      </c>
      <c r="O129" s="82">
        <f t="shared" si="5"/>
        <v>0</v>
      </c>
      <c r="P129" s="82" t="str">
        <f t="shared" si="8"/>
        <v/>
      </c>
      <c r="Q129" s="82" t="str">
        <f t="shared" si="9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6"/>
        <v/>
      </c>
      <c r="N130" s="82" t="str">
        <f t="shared" si="7"/>
        <v/>
      </c>
      <c r="O130" s="82">
        <f t="shared" si="5"/>
        <v>0</v>
      </c>
      <c r="P130" s="82" t="str">
        <f t="shared" si="8"/>
        <v/>
      </c>
      <c r="Q130" s="82" t="str">
        <f t="shared" si="9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6"/>
        <v/>
      </c>
      <c r="N131" s="82" t="str">
        <f t="shared" si="7"/>
        <v/>
      </c>
      <c r="O131" s="82">
        <f t="shared" si="5"/>
        <v>0</v>
      </c>
      <c r="P131" s="82" t="str">
        <f t="shared" si="8"/>
        <v/>
      </c>
      <c r="Q131" s="82" t="str">
        <f t="shared" si="9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6"/>
        <v/>
      </c>
      <c r="N132" s="82" t="str">
        <f t="shared" si="7"/>
        <v/>
      </c>
      <c r="O132" s="82">
        <f t="shared" si="5"/>
        <v>0</v>
      </c>
      <c r="P132" s="82" t="str">
        <f t="shared" si="8"/>
        <v/>
      </c>
      <c r="Q132" s="82" t="str">
        <f t="shared" si="9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6"/>
        <v/>
      </c>
      <c r="N133" s="82" t="str">
        <f t="shared" si="7"/>
        <v/>
      </c>
      <c r="O133" s="82">
        <f t="shared" si="5"/>
        <v>0</v>
      </c>
      <c r="P133" s="82" t="str">
        <f t="shared" si="8"/>
        <v/>
      </c>
      <c r="Q133" s="82" t="str">
        <f t="shared" si="9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6"/>
        <v/>
      </c>
      <c r="N134" s="82" t="str">
        <f t="shared" si="7"/>
        <v/>
      </c>
      <c r="O134" s="82">
        <f t="shared" si="5"/>
        <v>0</v>
      </c>
      <c r="P134" s="82" t="str">
        <f t="shared" si="8"/>
        <v/>
      </c>
      <c r="Q134" s="82" t="str">
        <f t="shared" si="9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6"/>
        <v/>
      </c>
      <c r="N135" s="82" t="str">
        <f t="shared" si="7"/>
        <v/>
      </c>
      <c r="O135" s="82">
        <f t="shared" si="5"/>
        <v>0</v>
      </c>
      <c r="P135" s="82" t="str">
        <f t="shared" si="8"/>
        <v/>
      </c>
      <c r="Q135" s="82" t="str">
        <f t="shared" si="9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6"/>
        <v/>
      </c>
      <c r="N136" s="82" t="str">
        <f t="shared" si="7"/>
        <v/>
      </c>
      <c r="O136" s="82">
        <f t="shared" si="5"/>
        <v>0</v>
      </c>
      <c r="P136" s="82" t="str">
        <f t="shared" si="8"/>
        <v/>
      </c>
      <c r="Q136" s="82" t="str">
        <f t="shared" si="9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6"/>
        <v/>
      </c>
      <c r="N137" s="82" t="str">
        <f t="shared" si="7"/>
        <v/>
      </c>
      <c r="O137" s="82">
        <f t="shared" si="5"/>
        <v>0</v>
      </c>
      <c r="P137" s="82" t="str">
        <f t="shared" si="8"/>
        <v/>
      </c>
      <c r="Q137" s="82" t="str">
        <f t="shared" si="9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6"/>
        <v/>
      </c>
      <c r="N138" s="82" t="str">
        <f t="shared" si="7"/>
        <v/>
      </c>
      <c r="O138" s="82">
        <f t="shared" si="5"/>
        <v>0</v>
      </c>
      <c r="P138" s="82" t="str">
        <f t="shared" si="8"/>
        <v/>
      </c>
      <c r="Q138" s="82" t="str">
        <f t="shared" si="9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6"/>
        <v/>
      </c>
      <c r="N139" s="82" t="str">
        <f t="shared" si="7"/>
        <v/>
      </c>
      <c r="O139" s="82">
        <f t="shared" si="5"/>
        <v>0</v>
      </c>
      <c r="P139" s="82" t="str">
        <f t="shared" si="8"/>
        <v/>
      </c>
      <c r="Q139" s="82" t="str">
        <f t="shared" si="9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6"/>
        <v/>
      </c>
      <c r="N140" s="82" t="str">
        <f t="shared" si="7"/>
        <v/>
      </c>
      <c r="O140" s="82">
        <f t="shared" si="5"/>
        <v>0</v>
      </c>
      <c r="P140" s="82" t="str">
        <f t="shared" si="8"/>
        <v/>
      </c>
      <c r="Q140" s="82" t="str">
        <f t="shared" si="9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6"/>
        <v/>
      </c>
      <c r="N141" s="82" t="str">
        <f t="shared" si="7"/>
        <v/>
      </c>
      <c r="O141" s="82">
        <f t="shared" si="5"/>
        <v>0</v>
      </c>
      <c r="P141" s="82" t="str">
        <f t="shared" si="8"/>
        <v/>
      </c>
      <c r="Q141" s="82" t="str">
        <f t="shared" si="9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6"/>
        <v/>
      </c>
      <c r="N142" s="82" t="str">
        <f t="shared" si="7"/>
        <v/>
      </c>
      <c r="O142" s="82">
        <f t="shared" si="5"/>
        <v>0</v>
      </c>
      <c r="P142" s="82" t="str">
        <f t="shared" si="8"/>
        <v/>
      </c>
      <c r="Q142" s="82" t="str">
        <f t="shared" si="9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6"/>
        <v/>
      </c>
      <c r="N143" s="82" t="str">
        <f t="shared" si="7"/>
        <v/>
      </c>
      <c r="O143" s="82">
        <f t="shared" ref="O143:O206" si="10">IF($G143=0%,F143,"")</f>
        <v>0</v>
      </c>
      <c r="P143" s="82" t="str">
        <f t="shared" si="8"/>
        <v/>
      </c>
      <c r="Q143" s="82" t="str">
        <f t="shared" si="9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1">IF(F144&amp;H144&amp;I144&amp;J144&amp;K144="","",F144+H144+I144-J144-K144)</f>
        <v/>
      </c>
      <c r="N144" s="82" t="str">
        <f t="shared" ref="N144:N207" si="12">IF($G144="E",F144,"")</f>
        <v/>
      </c>
      <c r="O144" s="82">
        <f t="shared" si="10"/>
        <v>0</v>
      </c>
      <c r="P144" s="82" t="str">
        <f t="shared" ref="P144:P207" si="13">IF(OR($G144=8%,$G144=11%),$H144/$G144,"")</f>
        <v/>
      </c>
      <c r="Q144" s="82" t="str">
        <f t="shared" si="9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1"/>
        <v/>
      </c>
      <c r="N145" s="82" t="str">
        <f t="shared" si="12"/>
        <v/>
      </c>
      <c r="O145" s="82">
        <f t="shared" si="10"/>
        <v>0</v>
      </c>
      <c r="P145" s="82" t="str">
        <f t="shared" si="13"/>
        <v/>
      </c>
      <c r="Q145" s="82" t="str">
        <f t="shared" ref="Q145:Q208" si="14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1"/>
        <v/>
      </c>
      <c r="N146" s="82" t="str">
        <f t="shared" si="12"/>
        <v/>
      </c>
      <c r="O146" s="82">
        <f t="shared" si="10"/>
        <v>0</v>
      </c>
      <c r="P146" s="82" t="str">
        <f t="shared" si="13"/>
        <v/>
      </c>
      <c r="Q146" s="82" t="str">
        <f t="shared" si="14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1"/>
        <v/>
      </c>
      <c r="N147" s="82" t="str">
        <f t="shared" si="12"/>
        <v/>
      </c>
      <c r="O147" s="82">
        <f t="shared" si="10"/>
        <v>0</v>
      </c>
      <c r="P147" s="82" t="str">
        <f t="shared" si="13"/>
        <v/>
      </c>
      <c r="Q147" s="82" t="str">
        <f t="shared" si="14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1"/>
        <v/>
      </c>
      <c r="N148" s="82" t="str">
        <f t="shared" si="12"/>
        <v/>
      </c>
      <c r="O148" s="82">
        <f t="shared" si="10"/>
        <v>0</v>
      </c>
      <c r="P148" s="82" t="str">
        <f t="shared" si="13"/>
        <v/>
      </c>
      <c r="Q148" s="82" t="str">
        <f t="shared" si="14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1"/>
        <v/>
      </c>
      <c r="N149" s="82" t="str">
        <f t="shared" si="12"/>
        <v/>
      </c>
      <c r="O149" s="82">
        <f t="shared" si="10"/>
        <v>0</v>
      </c>
      <c r="P149" s="82" t="str">
        <f t="shared" si="13"/>
        <v/>
      </c>
      <c r="Q149" s="82" t="str">
        <f t="shared" si="14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1"/>
        <v/>
      </c>
      <c r="N150" s="82" t="str">
        <f t="shared" si="12"/>
        <v/>
      </c>
      <c r="O150" s="82">
        <f t="shared" si="10"/>
        <v>0</v>
      </c>
      <c r="P150" s="82" t="str">
        <f t="shared" si="13"/>
        <v/>
      </c>
      <c r="Q150" s="82" t="str">
        <f t="shared" si="14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1"/>
        <v/>
      </c>
      <c r="N151" s="82" t="str">
        <f t="shared" si="12"/>
        <v/>
      </c>
      <c r="O151" s="82">
        <f t="shared" si="10"/>
        <v>0</v>
      </c>
      <c r="P151" s="82" t="str">
        <f t="shared" si="13"/>
        <v/>
      </c>
      <c r="Q151" s="82" t="str">
        <f t="shared" si="14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1"/>
        <v/>
      </c>
      <c r="N152" s="82" t="str">
        <f t="shared" si="12"/>
        <v/>
      </c>
      <c r="O152" s="82">
        <f t="shared" si="10"/>
        <v>0</v>
      </c>
      <c r="P152" s="82" t="str">
        <f t="shared" si="13"/>
        <v/>
      </c>
      <c r="Q152" s="82" t="str">
        <f t="shared" si="14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1"/>
        <v/>
      </c>
      <c r="N153" s="82" t="str">
        <f t="shared" si="12"/>
        <v/>
      </c>
      <c r="O153" s="82">
        <f t="shared" si="10"/>
        <v>0</v>
      </c>
      <c r="P153" s="82" t="str">
        <f t="shared" si="13"/>
        <v/>
      </c>
      <c r="Q153" s="82" t="str">
        <f t="shared" si="14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1"/>
        <v/>
      </c>
      <c r="N154" s="82" t="str">
        <f t="shared" si="12"/>
        <v/>
      </c>
      <c r="O154" s="82">
        <f t="shared" si="10"/>
        <v>0</v>
      </c>
      <c r="P154" s="82" t="str">
        <f t="shared" si="13"/>
        <v/>
      </c>
      <c r="Q154" s="82" t="str">
        <f t="shared" si="14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1"/>
        <v/>
      </c>
      <c r="N155" s="82" t="str">
        <f t="shared" si="12"/>
        <v/>
      </c>
      <c r="O155" s="82">
        <f t="shared" si="10"/>
        <v>0</v>
      </c>
      <c r="P155" s="82" t="str">
        <f t="shared" si="13"/>
        <v/>
      </c>
      <c r="Q155" s="82" t="str">
        <f t="shared" si="14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1"/>
        <v/>
      </c>
      <c r="N156" s="82" t="str">
        <f t="shared" si="12"/>
        <v/>
      </c>
      <c r="O156" s="82">
        <f t="shared" si="10"/>
        <v>0</v>
      </c>
      <c r="P156" s="82" t="str">
        <f t="shared" si="13"/>
        <v/>
      </c>
      <c r="Q156" s="82" t="str">
        <f t="shared" si="14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1"/>
        <v/>
      </c>
      <c r="N157" s="82" t="str">
        <f t="shared" si="12"/>
        <v/>
      </c>
      <c r="O157" s="82">
        <f t="shared" si="10"/>
        <v>0</v>
      </c>
      <c r="P157" s="82" t="str">
        <f t="shared" si="13"/>
        <v/>
      </c>
      <c r="Q157" s="82" t="str">
        <f t="shared" si="14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1"/>
        <v/>
      </c>
      <c r="N158" s="82" t="str">
        <f t="shared" si="12"/>
        <v/>
      </c>
      <c r="O158" s="82">
        <f t="shared" si="10"/>
        <v>0</v>
      </c>
      <c r="P158" s="82" t="str">
        <f t="shared" si="13"/>
        <v/>
      </c>
      <c r="Q158" s="82" t="str">
        <f t="shared" si="14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1"/>
        <v/>
      </c>
      <c r="N159" s="82" t="str">
        <f t="shared" si="12"/>
        <v/>
      </c>
      <c r="O159" s="82">
        <f t="shared" si="10"/>
        <v>0</v>
      </c>
      <c r="P159" s="82" t="str">
        <f t="shared" si="13"/>
        <v/>
      </c>
      <c r="Q159" s="82" t="str">
        <f t="shared" si="14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1"/>
        <v/>
      </c>
      <c r="N160" s="82" t="str">
        <f t="shared" si="12"/>
        <v/>
      </c>
      <c r="O160" s="82">
        <f t="shared" si="10"/>
        <v>0</v>
      </c>
      <c r="P160" s="82" t="str">
        <f t="shared" si="13"/>
        <v/>
      </c>
      <c r="Q160" s="82" t="str">
        <f t="shared" si="14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1"/>
        <v/>
      </c>
      <c r="N161" s="82" t="str">
        <f t="shared" si="12"/>
        <v/>
      </c>
      <c r="O161" s="82">
        <f t="shared" si="10"/>
        <v>0</v>
      </c>
      <c r="P161" s="82" t="str">
        <f t="shared" si="13"/>
        <v/>
      </c>
      <c r="Q161" s="82" t="str">
        <f t="shared" si="14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1"/>
        <v/>
      </c>
      <c r="N162" s="82" t="str">
        <f t="shared" si="12"/>
        <v/>
      </c>
      <c r="O162" s="82">
        <f t="shared" si="10"/>
        <v>0</v>
      </c>
      <c r="P162" s="82" t="str">
        <f t="shared" si="13"/>
        <v/>
      </c>
      <c r="Q162" s="82" t="str">
        <f t="shared" si="14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1"/>
        <v/>
      </c>
      <c r="N163" s="82" t="str">
        <f t="shared" si="12"/>
        <v/>
      </c>
      <c r="O163" s="82">
        <f t="shared" si="10"/>
        <v>0</v>
      </c>
      <c r="P163" s="82" t="str">
        <f t="shared" si="13"/>
        <v/>
      </c>
      <c r="Q163" s="82" t="str">
        <f t="shared" si="14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1"/>
        <v/>
      </c>
      <c r="N164" s="82" t="str">
        <f t="shared" si="12"/>
        <v/>
      </c>
      <c r="O164" s="82">
        <f t="shared" si="10"/>
        <v>0</v>
      </c>
      <c r="P164" s="82" t="str">
        <f t="shared" si="13"/>
        <v/>
      </c>
      <c r="Q164" s="82" t="str">
        <f t="shared" si="14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1"/>
        <v/>
      </c>
      <c r="N165" s="82" t="str">
        <f t="shared" si="12"/>
        <v/>
      </c>
      <c r="O165" s="82">
        <f t="shared" si="10"/>
        <v>0</v>
      </c>
      <c r="P165" s="82" t="str">
        <f t="shared" si="13"/>
        <v/>
      </c>
      <c r="Q165" s="82" t="str">
        <f t="shared" si="14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1"/>
        <v/>
      </c>
      <c r="N166" s="82" t="str">
        <f t="shared" si="12"/>
        <v/>
      </c>
      <c r="O166" s="82">
        <f t="shared" si="10"/>
        <v>0</v>
      </c>
      <c r="P166" s="82" t="str">
        <f t="shared" si="13"/>
        <v/>
      </c>
      <c r="Q166" s="82" t="str">
        <f t="shared" si="14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1"/>
        <v/>
      </c>
      <c r="N167" s="82" t="str">
        <f t="shared" si="12"/>
        <v/>
      </c>
      <c r="O167" s="82">
        <f t="shared" si="10"/>
        <v>0</v>
      </c>
      <c r="P167" s="82" t="str">
        <f t="shared" si="13"/>
        <v/>
      </c>
      <c r="Q167" s="82" t="str">
        <f t="shared" si="14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1"/>
        <v/>
      </c>
      <c r="N168" s="82" t="str">
        <f t="shared" si="12"/>
        <v/>
      </c>
      <c r="O168" s="82">
        <f t="shared" si="10"/>
        <v>0</v>
      </c>
      <c r="P168" s="82" t="str">
        <f t="shared" si="13"/>
        <v/>
      </c>
      <c r="Q168" s="82" t="str">
        <f t="shared" si="14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1"/>
        <v/>
      </c>
      <c r="N169" s="82" t="str">
        <f t="shared" si="12"/>
        <v/>
      </c>
      <c r="O169" s="82">
        <f t="shared" si="10"/>
        <v>0</v>
      </c>
      <c r="P169" s="82" t="str">
        <f t="shared" si="13"/>
        <v/>
      </c>
      <c r="Q169" s="82" t="str">
        <f t="shared" si="14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1"/>
        <v/>
      </c>
      <c r="N170" s="82" t="str">
        <f t="shared" si="12"/>
        <v/>
      </c>
      <c r="O170" s="82">
        <f t="shared" si="10"/>
        <v>0</v>
      </c>
      <c r="P170" s="82" t="str">
        <f t="shared" si="13"/>
        <v/>
      </c>
      <c r="Q170" s="82" t="str">
        <f t="shared" si="14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1"/>
        <v/>
      </c>
      <c r="N171" s="82" t="str">
        <f t="shared" si="12"/>
        <v/>
      </c>
      <c r="O171" s="82">
        <f t="shared" si="10"/>
        <v>0</v>
      </c>
      <c r="P171" s="82" t="str">
        <f t="shared" si="13"/>
        <v/>
      </c>
      <c r="Q171" s="82" t="str">
        <f t="shared" si="14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1"/>
        <v/>
      </c>
      <c r="N172" s="82" t="str">
        <f t="shared" si="12"/>
        <v/>
      </c>
      <c r="O172" s="82">
        <f t="shared" si="10"/>
        <v>0</v>
      </c>
      <c r="P172" s="82" t="str">
        <f t="shared" si="13"/>
        <v/>
      </c>
      <c r="Q172" s="82" t="str">
        <f t="shared" si="14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1"/>
        <v/>
      </c>
      <c r="N173" s="82" t="str">
        <f t="shared" si="12"/>
        <v/>
      </c>
      <c r="O173" s="82">
        <f t="shared" si="10"/>
        <v>0</v>
      </c>
      <c r="P173" s="82" t="str">
        <f t="shared" si="13"/>
        <v/>
      </c>
      <c r="Q173" s="82" t="str">
        <f t="shared" si="14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1"/>
        <v/>
      </c>
      <c r="N174" s="82" t="str">
        <f t="shared" si="12"/>
        <v/>
      </c>
      <c r="O174" s="82">
        <f t="shared" si="10"/>
        <v>0</v>
      </c>
      <c r="P174" s="82" t="str">
        <f t="shared" si="13"/>
        <v/>
      </c>
      <c r="Q174" s="82" t="str">
        <f t="shared" si="14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1"/>
        <v/>
      </c>
      <c r="N175" s="82" t="str">
        <f t="shared" si="12"/>
        <v/>
      </c>
      <c r="O175" s="82">
        <f t="shared" si="10"/>
        <v>0</v>
      </c>
      <c r="P175" s="82" t="str">
        <f t="shared" si="13"/>
        <v/>
      </c>
      <c r="Q175" s="82" t="str">
        <f t="shared" si="14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1"/>
        <v/>
      </c>
      <c r="N176" s="82" t="str">
        <f t="shared" si="12"/>
        <v/>
      </c>
      <c r="O176" s="82">
        <f t="shared" si="10"/>
        <v>0</v>
      </c>
      <c r="P176" s="82" t="str">
        <f t="shared" si="13"/>
        <v/>
      </c>
      <c r="Q176" s="82" t="str">
        <f t="shared" si="14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1"/>
        <v/>
      </c>
      <c r="N177" s="82" t="str">
        <f t="shared" si="12"/>
        <v/>
      </c>
      <c r="O177" s="82">
        <f t="shared" si="10"/>
        <v>0</v>
      </c>
      <c r="P177" s="82" t="str">
        <f t="shared" si="13"/>
        <v/>
      </c>
      <c r="Q177" s="82" t="str">
        <f t="shared" si="14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1"/>
        <v/>
      </c>
      <c r="N178" s="82" t="str">
        <f t="shared" si="12"/>
        <v/>
      </c>
      <c r="O178" s="82">
        <f t="shared" si="10"/>
        <v>0</v>
      </c>
      <c r="P178" s="82" t="str">
        <f t="shared" si="13"/>
        <v/>
      </c>
      <c r="Q178" s="82" t="str">
        <f t="shared" si="14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1"/>
        <v/>
      </c>
      <c r="N179" s="82" t="str">
        <f t="shared" si="12"/>
        <v/>
      </c>
      <c r="O179" s="82">
        <f t="shared" si="10"/>
        <v>0</v>
      </c>
      <c r="P179" s="82" t="str">
        <f t="shared" si="13"/>
        <v/>
      </c>
      <c r="Q179" s="82" t="str">
        <f t="shared" si="14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1"/>
        <v/>
      </c>
      <c r="N180" s="82" t="str">
        <f t="shared" si="12"/>
        <v/>
      </c>
      <c r="O180" s="82">
        <f t="shared" si="10"/>
        <v>0</v>
      </c>
      <c r="P180" s="82" t="str">
        <f t="shared" si="13"/>
        <v/>
      </c>
      <c r="Q180" s="82" t="str">
        <f t="shared" si="14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1"/>
        <v/>
      </c>
      <c r="N181" s="82" t="str">
        <f t="shared" si="12"/>
        <v/>
      </c>
      <c r="O181" s="82">
        <f t="shared" si="10"/>
        <v>0</v>
      </c>
      <c r="P181" s="82" t="str">
        <f t="shared" si="13"/>
        <v/>
      </c>
      <c r="Q181" s="82" t="str">
        <f t="shared" si="14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1"/>
        <v/>
      </c>
      <c r="N182" s="82" t="str">
        <f t="shared" si="12"/>
        <v/>
      </c>
      <c r="O182" s="82">
        <f t="shared" si="10"/>
        <v>0</v>
      </c>
      <c r="P182" s="82" t="str">
        <f t="shared" si="13"/>
        <v/>
      </c>
      <c r="Q182" s="82" t="str">
        <f t="shared" si="14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1"/>
        <v/>
      </c>
      <c r="N183" s="82" t="str">
        <f t="shared" si="12"/>
        <v/>
      </c>
      <c r="O183" s="82">
        <f t="shared" si="10"/>
        <v>0</v>
      </c>
      <c r="P183" s="82" t="str">
        <f t="shared" si="13"/>
        <v/>
      </c>
      <c r="Q183" s="82" t="str">
        <f t="shared" si="14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1"/>
        <v/>
      </c>
      <c r="N184" s="82" t="str">
        <f t="shared" si="12"/>
        <v/>
      </c>
      <c r="O184" s="82">
        <f t="shared" si="10"/>
        <v>0</v>
      </c>
      <c r="P184" s="82" t="str">
        <f t="shared" si="13"/>
        <v/>
      </c>
      <c r="Q184" s="82" t="str">
        <f t="shared" si="14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1"/>
        <v/>
      </c>
      <c r="N185" s="82" t="str">
        <f t="shared" si="12"/>
        <v/>
      </c>
      <c r="O185" s="82">
        <f t="shared" si="10"/>
        <v>0</v>
      </c>
      <c r="P185" s="82" t="str">
        <f t="shared" si="13"/>
        <v/>
      </c>
      <c r="Q185" s="82" t="str">
        <f t="shared" si="14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1"/>
        <v/>
      </c>
      <c r="N186" s="82" t="str">
        <f t="shared" si="12"/>
        <v/>
      </c>
      <c r="O186" s="82">
        <f t="shared" si="10"/>
        <v>0</v>
      </c>
      <c r="P186" s="82" t="str">
        <f t="shared" si="13"/>
        <v/>
      </c>
      <c r="Q186" s="82" t="str">
        <f t="shared" si="14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1"/>
        <v/>
      </c>
      <c r="N187" s="82" t="str">
        <f t="shared" si="12"/>
        <v/>
      </c>
      <c r="O187" s="82">
        <f t="shared" si="10"/>
        <v>0</v>
      </c>
      <c r="P187" s="82" t="str">
        <f t="shared" si="13"/>
        <v/>
      </c>
      <c r="Q187" s="82" t="str">
        <f t="shared" si="14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1"/>
        <v/>
      </c>
      <c r="N188" s="82" t="str">
        <f t="shared" si="12"/>
        <v/>
      </c>
      <c r="O188" s="82">
        <f t="shared" si="10"/>
        <v>0</v>
      </c>
      <c r="P188" s="82" t="str">
        <f t="shared" si="13"/>
        <v/>
      </c>
      <c r="Q188" s="82" t="str">
        <f t="shared" si="14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1"/>
        <v/>
      </c>
      <c r="N189" s="82" t="str">
        <f t="shared" si="12"/>
        <v/>
      </c>
      <c r="O189" s="82">
        <f t="shared" si="10"/>
        <v>0</v>
      </c>
      <c r="P189" s="82" t="str">
        <f t="shared" si="13"/>
        <v/>
      </c>
      <c r="Q189" s="82" t="str">
        <f t="shared" si="14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1"/>
        <v/>
      </c>
      <c r="N190" s="82" t="str">
        <f t="shared" si="12"/>
        <v/>
      </c>
      <c r="O190" s="82">
        <f t="shared" si="10"/>
        <v>0</v>
      </c>
      <c r="P190" s="82" t="str">
        <f t="shared" si="13"/>
        <v/>
      </c>
      <c r="Q190" s="82" t="str">
        <f t="shared" si="14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1"/>
        <v/>
      </c>
      <c r="N191" s="82" t="str">
        <f t="shared" si="12"/>
        <v/>
      </c>
      <c r="O191" s="82">
        <f t="shared" si="10"/>
        <v>0</v>
      </c>
      <c r="P191" s="82" t="str">
        <f t="shared" si="13"/>
        <v/>
      </c>
      <c r="Q191" s="82" t="str">
        <f t="shared" si="14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1"/>
        <v/>
      </c>
      <c r="N192" s="82" t="str">
        <f t="shared" si="12"/>
        <v/>
      </c>
      <c r="O192" s="82">
        <f t="shared" si="10"/>
        <v>0</v>
      </c>
      <c r="P192" s="82" t="str">
        <f t="shared" si="13"/>
        <v/>
      </c>
      <c r="Q192" s="82" t="str">
        <f t="shared" si="14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1"/>
        <v/>
      </c>
      <c r="N193" s="82" t="str">
        <f t="shared" si="12"/>
        <v/>
      </c>
      <c r="O193" s="82">
        <f t="shared" si="10"/>
        <v>0</v>
      </c>
      <c r="P193" s="82" t="str">
        <f t="shared" si="13"/>
        <v/>
      </c>
      <c r="Q193" s="82" t="str">
        <f t="shared" si="14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1"/>
        <v/>
      </c>
      <c r="N194" s="82" t="str">
        <f t="shared" si="12"/>
        <v/>
      </c>
      <c r="O194" s="82">
        <f t="shared" si="10"/>
        <v>0</v>
      </c>
      <c r="P194" s="82" t="str">
        <f t="shared" si="13"/>
        <v/>
      </c>
      <c r="Q194" s="82" t="str">
        <f t="shared" si="14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1"/>
        <v/>
      </c>
      <c r="N195" s="82" t="str">
        <f t="shared" si="12"/>
        <v/>
      </c>
      <c r="O195" s="82">
        <f t="shared" si="10"/>
        <v>0</v>
      </c>
      <c r="P195" s="82" t="str">
        <f t="shared" si="13"/>
        <v/>
      </c>
      <c r="Q195" s="82" t="str">
        <f t="shared" si="14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1"/>
        <v/>
      </c>
      <c r="N196" s="82" t="str">
        <f t="shared" si="12"/>
        <v/>
      </c>
      <c r="O196" s="82">
        <f t="shared" si="10"/>
        <v>0</v>
      </c>
      <c r="P196" s="82" t="str">
        <f t="shared" si="13"/>
        <v/>
      </c>
      <c r="Q196" s="82" t="str">
        <f t="shared" si="14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1"/>
        <v/>
      </c>
      <c r="N197" s="82" t="str">
        <f t="shared" si="12"/>
        <v/>
      </c>
      <c r="O197" s="82">
        <f t="shared" si="10"/>
        <v>0</v>
      </c>
      <c r="P197" s="82" t="str">
        <f t="shared" si="13"/>
        <v/>
      </c>
      <c r="Q197" s="82" t="str">
        <f t="shared" si="14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1"/>
        <v/>
      </c>
      <c r="N198" s="82" t="str">
        <f t="shared" si="12"/>
        <v/>
      </c>
      <c r="O198" s="82">
        <f t="shared" si="10"/>
        <v>0</v>
      </c>
      <c r="P198" s="82" t="str">
        <f t="shared" si="13"/>
        <v/>
      </c>
      <c r="Q198" s="82" t="str">
        <f t="shared" si="14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1"/>
        <v/>
      </c>
      <c r="N199" s="82" t="str">
        <f t="shared" si="12"/>
        <v/>
      </c>
      <c r="O199" s="82">
        <f t="shared" si="10"/>
        <v>0</v>
      </c>
      <c r="P199" s="82" t="str">
        <f t="shared" si="13"/>
        <v/>
      </c>
      <c r="Q199" s="82" t="str">
        <f t="shared" si="14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1"/>
        <v/>
      </c>
      <c r="N200" s="82" t="str">
        <f t="shared" si="12"/>
        <v/>
      </c>
      <c r="O200" s="82">
        <f t="shared" si="10"/>
        <v>0</v>
      </c>
      <c r="P200" s="82" t="str">
        <f t="shared" si="13"/>
        <v/>
      </c>
      <c r="Q200" s="82" t="str">
        <f t="shared" si="14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1"/>
        <v/>
      </c>
      <c r="N201" s="82" t="str">
        <f t="shared" si="12"/>
        <v/>
      </c>
      <c r="O201" s="82">
        <f t="shared" si="10"/>
        <v>0</v>
      </c>
      <c r="P201" s="82" t="str">
        <f t="shared" si="13"/>
        <v/>
      </c>
      <c r="Q201" s="82" t="str">
        <f t="shared" si="14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1"/>
        <v/>
      </c>
      <c r="N202" s="82" t="str">
        <f t="shared" si="12"/>
        <v/>
      </c>
      <c r="O202" s="82">
        <f t="shared" si="10"/>
        <v>0</v>
      </c>
      <c r="P202" s="82" t="str">
        <f t="shared" si="13"/>
        <v/>
      </c>
      <c r="Q202" s="82" t="str">
        <f t="shared" si="14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1"/>
        <v/>
      </c>
      <c r="N203" s="82" t="str">
        <f t="shared" si="12"/>
        <v/>
      </c>
      <c r="O203" s="82">
        <f t="shared" si="10"/>
        <v>0</v>
      </c>
      <c r="P203" s="82" t="str">
        <f t="shared" si="13"/>
        <v/>
      </c>
      <c r="Q203" s="82" t="str">
        <f t="shared" si="14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1"/>
        <v/>
      </c>
      <c r="N204" s="82" t="str">
        <f t="shared" si="12"/>
        <v/>
      </c>
      <c r="O204" s="82">
        <f t="shared" si="10"/>
        <v>0</v>
      </c>
      <c r="P204" s="82" t="str">
        <f t="shared" si="13"/>
        <v/>
      </c>
      <c r="Q204" s="82" t="str">
        <f t="shared" si="14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1"/>
        <v/>
      </c>
      <c r="N205" s="82" t="str">
        <f t="shared" si="12"/>
        <v/>
      </c>
      <c r="O205" s="82">
        <f t="shared" si="10"/>
        <v>0</v>
      </c>
      <c r="P205" s="82" t="str">
        <f t="shared" si="13"/>
        <v/>
      </c>
      <c r="Q205" s="82" t="str">
        <f t="shared" si="14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1"/>
        <v/>
      </c>
      <c r="N206" s="82" t="str">
        <f t="shared" si="12"/>
        <v/>
      </c>
      <c r="O206" s="82">
        <f t="shared" si="10"/>
        <v>0</v>
      </c>
      <c r="P206" s="82" t="str">
        <f t="shared" si="13"/>
        <v/>
      </c>
      <c r="Q206" s="82" t="str">
        <f t="shared" si="14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1"/>
        <v/>
      </c>
      <c r="N207" s="82" t="str">
        <f t="shared" si="12"/>
        <v/>
      </c>
      <c r="O207" s="82">
        <f t="shared" ref="O207:O270" si="15">IF($G207=0%,F207,"")</f>
        <v>0</v>
      </c>
      <c r="P207" s="82" t="str">
        <f t="shared" si="13"/>
        <v/>
      </c>
      <c r="Q207" s="82" t="str">
        <f t="shared" si="14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6">IF(F208&amp;H208&amp;I208&amp;J208&amp;K208="","",F208+H208+I208-J208-K208)</f>
        <v/>
      </c>
      <c r="N208" s="82" t="str">
        <f t="shared" ref="N208:N271" si="17">IF($G208="E",F208,"")</f>
        <v/>
      </c>
      <c r="O208" s="82">
        <f t="shared" si="15"/>
        <v>0</v>
      </c>
      <c r="P208" s="82" t="str">
        <f t="shared" ref="P208:P271" si="18">IF(OR($G208=8%,$G208=11%),$H208/$G208,"")</f>
        <v/>
      </c>
      <c r="Q208" s="82" t="str">
        <f t="shared" si="14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6"/>
        <v/>
      </c>
      <c r="N209" s="82" t="str">
        <f t="shared" si="17"/>
        <v/>
      </c>
      <c r="O209" s="82">
        <f t="shared" si="15"/>
        <v>0</v>
      </c>
      <c r="P209" s="82" t="str">
        <f t="shared" si="18"/>
        <v/>
      </c>
      <c r="Q209" s="82" t="str">
        <f t="shared" ref="Q209:Q272" si="19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6"/>
        <v/>
      </c>
      <c r="N210" s="82" t="str">
        <f t="shared" si="17"/>
        <v/>
      </c>
      <c r="O210" s="82">
        <f t="shared" si="15"/>
        <v>0</v>
      </c>
      <c r="P210" s="82" t="str">
        <f t="shared" si="18"/>
        <v/>
      </c>
      <c r="Q210" s="82" t="str">
        <f t="shared" si="19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6"/>
        <v/>
      </c>
      <c r="N211" s="82" t="str">
        <f t="shared" si="17"/>
        <v/>
      </c>
      <c r="O211" s="82">
        <f t="shared" si="15"/>
        <v>0</v>
      </c>
      <c r="P211" s="82" t="str">
        <f t="shared" si="18"/>
        <v/>
      </c>
      <c r="Q211" s="82" t="str">
        <f t="shared" si="19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6"/>
        <v/>
      </c>
      <c r="N212" s="82" t="str">
        <f t="shared" si="17"/>
        <v/>
      </c>
      <c r="O212" s="82">
        <f t="shared" si="15"/>
        <v>0</v>
      </c>
      <c r="P212" s="82" t="str">
        <f t="shared" si="18"/>
        <v/>
      </c>
      <c r="Q212" s="82" t="str">
        <f t="shared" si="19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6"/>
        <v/>
      </c>
      <c r="N213" s="82" t="str">
        <f t="shared" si="17"/>
        <v/>
      </c>
      <c r="O213" s="82">
        <f t="shared" si="15"/>
        <v>0</v>
      </c>
      <c r="P213" s="82" t="str">
        <f t="shared" si="18"/>
        <v/>
      </c>
      <c r="Q213" s="82" t="str">
        <f t="shared" si="19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6"/>
        <v/>
      </c>
      <c r="N214" s="82" t="str">
        <f t="shared" si="17"/>
        <v/>
      </c>
      <c r="O214" s="82">
        <f t="shared" si="15"/>
        <v>0</v>
      </c>
      <c r="P214" s="82" t="str">
        <f t="shared" si="18"/>
        <v/>
      </c>
      <c r="Q214" s="82" t="str">
        <f t="shared" si="19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6"/>
        <v/>
      </c>
      <c r="N215" s="82" t="str">
        <f t="shared" si="17"/>
        <v/>
      </c>
      <c r="O215" s="82">
        <f t="shared" si="15"/>
        <v>0</v>
      </c>
      <c r="P215" s="82" t="str">
        <f t="shared" si="18"/>
        <v/>
      </c>
      <c r="Q215" s="82" t="str">
        <f t="shared" si="19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6"/>
        <v/>
      </c>
      <c r="N216" s="82" t="str">
        <f t="shared" si="17"/>
        <v/>
      </c>
      <c r="O216" s="82">
        <f t="shared" si="15"/>
        <v>0</v>
      </c>
      <c r="P216" s="82" t="str">
        <f t="shared" si="18"/>
        <v/>
      </c>
      <c r="Q216" s="82" t="str">
        <f t="shared" si="19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6"/>
        <v/>
      </c>
      <c r="N217" s="82" t="str">
        <f t="shared" si="17"/>
        <v/>
      </c>
      <c r="O217" s="82">
        <f t="shared" si="15"/>
        <v>0</v>
      </c>
      <c r="P217" s="82" t="str">
        <f t="shared" si="18"/>
        <v/>
      </c>
      <c r="Q217" s="82" t="str">
        <f t="shared" si="19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6"/>
        <v/>
      </c>
      <c r="N218" s="82" t="str">
        <f t="shared" si="17"/>
        <v/>
      </c>
      <c r="O218" s="82">
        <f t="shared" si="15"/>
        <v>0</v>
      </c>
      <c r="P218" s="82" t="str">
        <f t="shared" si="18"/>
        <v/>
      </c>
      <c r="Q218" s="82" t="str">
        <f t="shared" si="19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6"/>
        <v/>
      </c>
      <c r="N219" s="82" t="str">
        <f t="shared" si="17"/>
        <v/>
      </c>
      <c r="O219" s="82">
        <f t="shared" si="15"/>
        <v>0</v>
      </c>
      <c r="P219" s="82" t="str">
        <f t="shared" si="18"/>
        <v/>
      </c>
      <c r="Q219" s="82" t="str">
        <f t="shared" si="19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6"/>
        <v/>
      </c>
      <c r="N220" s="82" t="str">
        <f t="shared" si="17"/>
        <v/>
      </c>
      <c r="O220" s="82">
        <f t="shared" si="15"/>
        <v>0</v>
      </c>
      <c r="P220" s="82" t="str">
        <f t="shared" si="18"/>
        <v/>
      </c>
      <c r="Q220" s="82" t="str">
        <f t="shared" si="19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6"/>
        <v/>
      </c>
      <c r="N221" s="82" t="str">
        <f t="shared" si="17"/>
        <v/>
      </c>
      <c r="O221" s="82">
        <f t="shared" si="15"/>
        <v>0</v>
      </c>
      <c r="P221" s="82" t="str">
        <f t="shared" si="18"/>
        <v/>
      </c>
      <c r="Q221" s="82" t="str">
        <f t="shared" si="19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6"/>
        <v/>
      </c>
      <c r="N222" s="82" t="str">
        <f t="shared" si="17"/>
        <v/>
      </c>
      <c r="O222" s="82">
        <f t="shared" si="15"/>
        <v>0</v>
      </c>
      <c r="P222" s="82" t="str">
        <f t="shared" si="18"/>
        <v/>
      </c>
      <c r="Q222" s="82" t="str">
        <f t="shared" si="19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6"/>
        <v/>
      </c>
      <c r="N223" s="82" t="str">
        <f t="shared" si="17"/>
        <v/>
      </c>
      <c r="O223" s="82">
        <f t="shared" si="15"/>
        <v>0</v>
      </c>
      <c r="P223" s="82" t="str">
        <f t="shared" si="18"/>
        <v/>
      </c>
      <c r="Q223" s="82" t="str">
        <f t="shared" si="19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6"/>
        <v/>
      </c>
      <c r="N224" s="82" t="str">
        <f t="shared" si="17"/>
        <v/>
      </c>
      <c r="O224" s="82">
        <f t="shared" si="15"/>
        <v>0</v>
      </c>
      <c r="P224" s="82" t="str">
        <f t="shared" si="18"/>
        <v/>
      </c>
      <c r="Q224" s="82" t="str">
        <f t="shared" si="19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6"/>
        <v/>
      </c>
      <c r="N225" s="82" t="str">
        <f t="shared" si="17"/>
        <v/>
      </c>
      <c r="O225" s="82">
        <f t="shared" si="15"/>
        <v>0</v>
      </c>
      <c r="P225" s="82" t="str">
        <f t="shared" si="18"/>
        <v/>
      </c>
      <c r="Q225" s="82" t="str">
        <f t="shared" si="19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6"/>
        <v/>
      </c>
      <c r="N226" s="82" t="str">
        <f t="shared" si="17"/>
        <v/>
      </c>
      <c r="O226" s="82">
        <f t="shared" si="15"/>
        <v>0</v>
      </c>
      <c r="P226" s="82" t="str">
        <f t="shared" si="18"/>
        <v/>
      </c>
      <c r="Q226" s="82" t="str">
        <f t="shared" si="19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6"/>
        <v/>
      </c>
      <c r="N227" s="82" t="str">
        <f t="shared" si="17"/>
        <v/>
      </c>
      <c r="O227" s="82">
        <f t="shared" si="15"/>
        <v>0</v>
      </c>
      <c r="P227" s="82" t="str">
        <f t="shared" si="18"/>
        <v/>
      </c>
      <c r="Q227" s="82" t="str">
        <f t="shared" si="19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6"/>
        <v/>
      </c>
      <c r="N228" s="82" t="str">
        <f t="shared" si="17"/>
        <v/>
      </c>
      <c r="O228" s="82">
        <f t="shared" si="15"/>
        <v>0</v>
      </c>
      <c r="P228" s="82" t="str">
        <f t="shared" si="18"/>
        <v/>
      </c>
      <c r="Q228" s="82" t="str">
        <f t="shared" si="19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6"/>
        <v/>
      </c>
      <c r="N229" s="82" t="str">
        <f t="shared" si="17"/>
        <v/>
      </c>
      <c r="O229" s="82">
        <f t="shared" si="15"/>
        <v>0</v>
      </c>
      <c r="P229" s="82" t="str">
        <f t="shared" si="18"/>
        <v/>
      </c>
      <c r="Q229" s="82" t="str">
        <f t="shared" si="19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6"/>
        <v/>
      </c>
      <c r="N230" s="82" t="str">
        <f t="shared" si="17"/>
        <v/>
      </c>
      <c r="O230" s="82">
        <f t="shared" si="15"/>
        <v>0</v>
      </c>
      <c r="P230" s="82" t="str">
        <f t="shared" si="18"/>
        <v/>
      </c>
      <c r="Q230" s="82" t="str">
        <f t="shared" si="19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6"/>
        <v/>
      </c>
      <c r="N231" s="82" t="str">
        <f t="shared" si="17"/>
        <v/>
      </c>
      <c r="O231" s="82">
        <f t="shared" si="15"/>
        <v>0</v>
      </c>
      <c r="P231" s="82" t="str">
        <f t="shared" si="18"/>
        <v/>
      </c>
      <c r="Q231" s="82" t="str">
        <f t="shared" si="19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6"/>
        <v/>
      </c>
      <c r="N232" s="82" t="str">
        <f t="shared" si="17"/>
        <v/>
      </c>
      <c r="O232" s="82">
        <f t="shared" si="15"/>
        <v>0</v>
      </c>
      <c r="P232" s="82" t="str">
        <f t="shared" si="18"/>
        <v/>
      </c>
      <c r="Q232" s="82" t="str">
        <f t="shared" si="19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6"/>
        <v/>
      </c>
      <c r="N233" s="82" t="str">
        <f t="shared" si="17"/>
        <v/>
      </c>
      <c r="O233" s="82">
        <f t="shared" si="15"/>
        <v>0</v>
      </c>
      <c r="P233" s="82" t="str">
        <f t="shared" si="18"/>
        <v/>
      </c>
      <c r="Q233" s="82" t="str">
        <f t="shared" si="19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6"/>
        <v/>
      </c>
      <c r="N234" s="82" t="str">
        <f t="shared" si="17"/>
        <v/>
      </c>
      <c r="O234" s="82">
        <f t="shared" si="15"/>
        <v>0</v>
      </c>
      <c r="P234" s="82" t="str">
        <f t="shared" si="18"/>
        <v/>
      </c>
      <c r="Q234" s="82" t="str">
        <f t="shared" si="19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6"/>
        <v/>
      </c>
      <c r="N235" s="82" t="str">
        <f t="shared" si="17"/>
        <v/>
      </c>
      <c r="O235" s="82">
        <f t="shared" si="15"/>
        <v>0</v>
      </c>
      <c r="P235" s="82" t="str">
        <f t="shared" si="18"/>
        <v/>
      </c>
      <c r="Q235" s="82" t="str">
        <f t="shared" si="19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6"/>
        <v/>
      </c>
      <c r="N236" s="82" t="str">
        <f t="shared" si="17"/>
        <v/>
      </c>
      <c r="O236" s="82">
        <f t="shared" si="15"/>
        <v>0</v>
      </c>
      <c r="P236" s="82" t="str">
        <f t="shared" si="18"/>
        <v/>
      </c>
      <c r="Q236" s="82" t="str">
        <f t="shared" si="19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6"/>
        <v/>
      </c>
      <c r="N237" s="82" t="str">
        <f t="shared" si="17"/>
        <v/>
      </c>
      <c r="O237" s="82">
        <f t="shared" si="15"/>
        <v>0</v>
      </c>
      <c r="P237" s="82" t="str">
        <f t="shared" si="18"/>
        <v/>
      </c>
      <c r="Q237" s="82" t="str">
        <f t="shared" si="19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6"/>
        <v/>
      </c>
      <c r="N238" s="82" t="str">
        <f t="shared" si="17"/>
        <v/>
      </c>
      <c r="O238" s="82">
        <f t="shared" si="15"/>
        <v>0</v>
      </c>
      <c r="P238" s="82" t="str">
        <f t="shared" si="18"/>
        <v/>
      </c>
      <c r="Q238" s="82" t="str">
        <f t="shared" si="19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6"/>
        <v/>
      </c>
      <c r="N239" s="82" t="str">
        <f t="shared" si="17"/>
        <v/>
      </c>
      <c r="O239" s="82">
        <f t="shared" si="15"/>
        <v>0</v>
      </c>
      <c r="P239" s="82" t="str">
        <f t="shared" si="18"/>
        <v/>
      </c>
      <c r="Q239" s="82" t="str">
        <f t="shared" si="19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6"/>
        <v/>
      </c>
      <c r="N240" s="82" t="str">
        <f t="shared" si="17"/>
        <v/>
      </c>
      <c r="O240" s="82">
        <f t="shared" si="15"/>
        <v>0</v>
      </c>
      <c r="P240" s="82" t="str">
        <f t="shared" si="18"/>
        <v/>
      </c>
      <c r="Q240" s="82" t="str">
        <f t="shared" si="19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6"/>
        <v/>
      </c>
      <c r="N241" s="82" t="str">
        <f t="shared" si="17"/>
        <v/>
      </c>
      <c r="O241" s="82">
        <f t="shared" si="15"/>
        <v>0</v>
      </c>
      <c r="P241" s="82" t="str">
        <f t="shared" si="18"/>
        <v/>
      </c>
      <c r="Q241" s="82" t="str">
        <f t="shared" si="19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6"/>
        <v/>
      </c>
      <c r="N242" s="82" t="str">
        <f t="shared" si="17"/>
        <v/>
      </c>
      <c r="O242" s="82">
        <f t="shared" si="15"/>
        <v>0</v>
      </c>
      <c r="P242" s="82" t="str">
        <f t="shared" si="18"/>
        <v/>
      </c>
      <c r="Q242" s="82" t="str">
        <f t="shared" si="19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6"/>
        <v/>
      </c>
      <c r="N243" s="82" t="str">
        <f t="shared" si="17"/>
        <v/>
      </c>
      <c r="O243" s="82">
        <f t="shared" si="15"/>
        <v>0</v>
      </c>
      <c r="P243" s="82" t="str">
        <f t="shared" si="18"/>
        <v/>
      </c>
      <c r="Q243" s="82" t="str">
        <f t="shared" si="19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6"/>
        <v/>
      </c>
      <c r="N244" s="82" t="str">
        <f t="shared" si="17"/>
        <v/>
      </c>
      <c r="O244" s="82">
        <f t="shared" si="15"/>
        <v>0</v>
      </c>
      <c r="P244" s="82" t="str">
        <f t="shared" si="18"/>
        <v/>
      </c>
      <c r="Q244" s="82" t="str">
        <f t="shared" si="19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6"/>
        <v/>
      </c>
      <c r="N245" s="82" t="str">
        <f t="shared" si="17"/>
        <v/>
      </c>
      <c r="O245" s="82">
        <f t="shared" si="15"/>
        <v>0</v>
      </c>
      <c r="P245" s="82" t="str">
        <f t="shared" si="18"/>
        <v/>
      </c>
      <c r="Q245" s="82" t="str">
        <f t="shared" si="19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6"/>
        <v/>
      </c>
      <c r="N246" s="82" t="str">
        <f t="shared" si="17"/>
        <v/>
      </c>
      <c r="O246" s="82">
        <f t="shared" si="15"/>
        <v>0</v>
      </c>
      <c r="P246" s="82" t="str">
        <f t="shared" si="18"/>
        <v/>
      </c>
      <c r="Q246" s="82" t="str">
        <f t="shared" si="19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6"/>
        <v/>
      </c>
      <c r="N247" s="82" t="str">
        <f t="shared" si="17"/>
        <v/>
      </c>
      <c r="O247" s="82">
        <f t="shared" si="15"/>
        <v>0</v>
      </c>
      <c r="P247" s="82" t="str">
        <f t="shared" si="18"/>
        <v/>
      </c>
      <c r="Q247" s="82" t="str">
        <f t="shared" si="19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6"/>
        <v/>
      </c>
      <c r="N248" s="82" t="str">
        <f t="shared" si="17"/>
        <v/>
      </c>
      <c r="O248" s="82">
        <f t="shared" si="15"/>
        <v>0</v>
      </c>
      <c r="P248" s="82" t="str">
        <f t="shared" si="18"/>
        <v/>
      </c>
      <c r="Q248" s="82" t="str">
        <f t="shared" si="19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6"/>
        <v/>
      </c>
      <c r="N249" s="82" t="str">
        <f t="shared" si="17"/>
        <v/>
      </c>
      <c r="O249" s="82">
        <f t="shared" si="15"/>
        <v>0</v>
      </c>
      <c r="P249" s="82" t="str">
        <f t="shared" si="18"/>
        <v/>
      </c>
      <c r="Q249" s="82" t="str">
        <f t="shared" si="19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6"/>
        <v/>
      </c>
      <c r="N250" s="82" t="str">
        <f t="shared" si="17"/>
        <v/>
      </c>
      <c r="O250" s="82">
        <f t="shared" si="15"/>
        <v>0</v>
      </c>
      <c r="P250" s="82" t="str">
        <f t="shared" si="18"/>
        <v/>
      </c>
      <c r="Q250" s="82" t="str">
        <f t="shared" si="19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6"/>
        <v/>
      </c>
      <c r="N251" s="82" t="str">
        <f t="shared" si="17"/>
        <v/>
      </c>
      <c r="O251" s="82">
        <f t="shared" si="15"/>
        <v>0</v>
      </c>
      <c r="P251" s="82" t="str">
        <f t="shared" si="18"/>
        <v/>
      </c>
      <c r="Q251" s="82" t="str">
        <f t="shared" si="19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6"/>
        <v/>
      </c>
      <c r="N252" s="82" t="str">
        <f t="shared" si="17"/>
        <v/>
      </c>
      <c r="O252" s="82">
        <f t="shared" si="15"/>
        <v>0</v>
      </c>
      <c r="P252" s="82" t="str">
        <f t="shared" si="18"/>
        <v/>
      </c>
      <c r="Q252" s="82" t="str">
        <f t="shared" si="19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6"/>
        <v/>
      </c>
      <c r="N253" s="82" t="str">
        <f t="shared" si="17"/>
        <v/>
      </c>
      <c r="O253" s="82">
        <f t="shared" si="15"/>
        <v>0</v>
      </c>
      <c r="P253" s="82" t="str">
        <f t="shared" si="18"/>
        <v/>
      </c>
      <c r="Q253" s="82" t="str">
        <f t="shared" si="19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6"/>
        <v/>
      </c>
      <c r="N254" s="82" t="str">
        <f t="shared" si="17"/>
        <v/>
      </c>
      <c r="O254" s="82">
        <f t="shared" si="15"/>
        <v>0</v>
      </c>
      <c r="P254" s="82" t="str">
        <f t="shared" si="18"/>
        <v/>
      </c>
      <c r="Q254" s="82" t="str">
        <f t="shared" si="19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6"/>
        <v/>
      </c>
      <c r="N255" s="82" t="str">
        <f t="shared" si="17"/>
        <v/>
      </c>
      <c r="O255" s="82">
        <f t="shared" si="15"/>
        <v>0</v>
      </c>
      <c r="P255" s="82" t="str">
        <f t="shared" si="18"/>
        <v/>
      </c>
      <c r="Q255" s="82" t="str">
        <f t="shared" si="19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6"/>
        <v/>
      </c>
      <c r="N256" s="82" t="str">
        <f t="shared" si="17"/>
        <v/>
      </c>
      <c r="O256" s="82">
        <f t="shared" si="15"/>
        <v>0</v>
      </c>
      <c r="P256" s="82" t="str">
        <f t="shared" si="18"/>
        <v/>
      </c>
      <c r="Q256" s="82" t="str">
        <f t="shared" si="19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6"/>
        <v/>
      </c>
      <c r="N257" s="82" t="str">
        <f t="shared" si="17"/>
        <v/>
      </c>
      <c r="O257" s="82">
        <f t="shared" si="15"/>
        <v>0</v>
      </c>
      <c r="P257" s="82" t="str">
        <f t="shared" si="18"/>
        <v/>
      </c>
      <c r="Q257" s="82" t="str">
        <f t="shared" si="19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6"/>
        <v/>
      </c>
      <c r="N258" s="82" t="str">
        <f t="shared" si="17"/>
        <v/>
      </c>
      <c r="O258" s="82">
        <f t="shared" si="15"/>
        <v>0</v>
      </c>
      <c r="P258" s="82" t="str">
        <f t="shared" si="18"/>
        <v/>
      </c>
      <c r="Q258" s="82" t="str">
        <f t="shared" si="19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6"/>
        <v/>
      </c>
      <c r="N259" s="82" t="str">
        <f t="shared" si="17"/>
        <v/>
      </c>
      <c r="O259" s="82">
        <f t="shared" si="15"/>
        <v>0</v>
      </c>
      <c r="P259" s="82" t="str">
        <f t="shared" si="18"/>
        <v/>
      </c>
      <c r="Q259" s="82" t="str">
        <f t="shared" si="19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6"/>
        <v/>
      </c>
      <c r="N260" s="82" t="str">
        <f t="shared" si="17"/>
        <v/>
      </c>
      <c r="O260" s="82">
        <f t="shared" si="15"/>
        <v>0</v>
      </c>
      <c r="P260" s="82" t="str">
        <f t="shared" si="18"/>
        <v/>
      </c>
      <c r="Q260" s="82" t="str">
        <f t="shared" si="19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6"/>
        <v/>
      </c>
      <c r="N261" s="82" t="str">
        <f t="shared" si="17"/>
        <v/>
      </c>
      <c r="O261" s="82">
        <f t="shared" si="15"/>
        <v>0</v>
      </c>
      <c r="P261" s="82" t="str">
        <f t="shared" si="18"/>
        <v/>
      </c>
      <c r="Q261" s="82" t="str">
        <f t="shared" si="19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6"/>
        <v/>
      </c>
      <c r="N262" s="82" t="str">
        <f t="shared" si="17"/>
        <v/>
      </c>
      <c r="O262" s="82">
        <f t="shared" si="15"/>
        <v>0</v>
      </c>
      <c r="P262" s="82" t="str">
        <f t="shared" si="18"/>
        <v/>
      </c>
      <c r="Q262" s="82" t="str">
        <f t="shared" si="19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6"/>
        <v/>
      </c>
      <c r="N263" s="82" t="str">
        <f t="shared" si="17"/>
        <v/>
      </c>
      <c r="O263" s="82">
        <f t="shared" si="15"/>
        <v>0</v>
      </c>
      <c r="P263" s="82" t="str">
        <f t="shared" si="18"/>
        <v/>
      </c>
      <c r="Q263" s="82" t="str">
        <f t="shared" si="19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6"/>
        <v/>
      </c>
      <c r="N264" s="82" t="str">
        <f t="shared" si="17"/>
        <v/>
      </c>
      <c r="O264" s="82">
        <f t="shared" si="15"/>
        <v>0</v>
      </c>
      <c r="P264" s="82" t="str">
        <f t="shared" si="18"/>
        <v/>
      </c>
      <c r="Q264" s="82" t="str">
        <f t="shared" si="19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6"/>
        <v/>
      </c>
      <c r="N265" s="82" t="str">
        <f t="shared" si="17"/>
        <v/>
      </c>
      <c r="O265" s="82">
        <f t="shared" si="15"/>
        <v>0</v>
      </c>
      <c r="P265" s="82" t="str">
        <f t="shared" si="18"/>
        <v/>
      </c>
      <c r="Q265" s="82" t="str">
        <f t="shared" si="19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6"/>
        <v/>
      </c>
      <c r="N266" s="82" t="str">
        <f t="shared" si="17"/>
        <v/>
      </c>
      <c r="O266" s="82">
        <f t="shared" si="15"/>
        <v>0</v>
      </c>
      <c r="P266" s="82" t="str">
        <f t="shared" si="18"/>
        <v/>
      </c>
      <c r="Q266" s="82" t="str">
        <f t="shared" si="19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6"/>
        <v/>
      </c>
      <c r="N267" s="82" t="str">
        <f t="shared" si="17"/>
        <v/>
      </c>
      <c r="O267" s="82">
        <f t="shared" si="15"/>
        <v>0</v>
      </c>
      <c r="P267" s="82" t="str">
        <f t="shared" si="18"/>
        <v/>
      </c>
      <c r="Q267" s="82" t="str">
        <f t="shared" si="19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6"/>
        <v/>
      </c>
      <c r="N268" s="82" t="str">
        <f t="shared" si="17"/>
        <v/>
      </c>
      <c r="O268" s="82">
        <f t="shared" si="15"/>
        <v>0</v>
      </c>
      <c r="P268" s="82" t="str">
        <f t="shared" si="18"/>
        <v/>
      </c>
      <c r="Q268" s="82" t="str">
        <f t="shared" si="19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6"/>
        <v/>
      </c>
      <c r="N269" s="82" t="str">
        <f t="shared" si="17"/>
        <v/>
      </c>
      <c r="O269" s="82">
        <f t="shared" si="15"/>
        <v>0</v>
      </c>
      <c r="P269" s="82" t="str">
        <f t="shared" si="18"/>
        <v/>
      </c>
      <c r="Q269" s="82" t="str">
        <f t="shared" si="19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6"/>
        <v/>
      </c>
      <c r="N270" s="82" t="str">
        <f t="shared" si="17"/>
        <v/>
      </c>
      <c r="O270" s="82">
        <f t="shared" si="15"/>
        <v>0</v>
      </c>
      <c r="P270" s="82" t="str">
        <f t="shared" si="18"/>
        <v/>
      </c>
      <c r="Q270" s="82" t="str">
        <f t="shared" si="19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6"/>
        <v/>
      </c>
      <c r="N271" s="82" t="str">
        <f t="shared" si="17"/>
        <v/>
      </c>
      <c r="O271" s="82">
        <f t="shared" ref="O271:O334" si="20">IF($G271=0%,F271,"")</f>
        <v>0</v>
      </c>
      <c r="P271" s="82" t="str">
        <f t="shared" si="18"/>
        <v/>
      </c>
      <c r="Q271" s="82" t="str">
        <f t="shared" si="19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1">IF(F272&amp;H272&amp;I272&amp;J272&amp;K272="","",F272+H272+I272-J272-K272)</f>
        <v/>
      </c>
      <c r="N272" s="82" t="str">
        <f t="shared" ref="N272:N335" si="22">IF($G272="E",F272,"")</f>
        <v/>
      </c>
      <c r="O272" s="82">
        <f t="shared" si="20"/>
        <v>0</v>
      </c>
      <c r="P272" s="82" t="str">
        <f t="shared" ref="P272:P335" si="23">IF(OR($G272=8%,$G272=11%),$H272/$G272,"")</f>
        <v/>
      </c>
      <c r="Q272" s="82" t="str">
        <f t="shared" si="19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1"/>
        <v/>
      </c>
      <c r="N273" s="82" t="str">
        <f t="shared" si="22"/>
        <v/>
      </c>
      <c r="O273" s="82">
        <f t="shared" si="20"/>
        <v>0</v>
      </c>
      <c r="P273" s="82" t="str">
        <f t="shared" si="23"/>
        <v/>
      </c>
      <c r="Q273" s="82" t="str">
        <f t="shared" ref="Q273:Q336" si="24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1"/>
        <v/>
      </c>
      <c r="N274" s="82" t="str">
        <f t="shared" si="22"/>
        <v/>
      </c>
      <c r="O274" s="82">
        <f t="shared" si="20"/>
        <v>0</v>
      </c>
      <c r="P274" s="82" t="str">
        <f t="shared" si="23"/>
        <v/>
      </c>
      <c r="Q274" s="82" t="str">
        <f t="shared" si="24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1"/>
        <v/>
      </c>
      <c r="N275" s="82" t="str">
        <f t="shared" si="22"/>
        <v/>
      </c>
      <c r="O275" s="82">
        <f t="shared" si="20"/>
        <v>0</v>
      </c>
      <c r="P275" s="82" t="str">
        <f t="shared" si="23"/>
        <v/>
      </c>
      <c r="Q275" s="82" t="str">
        <f t="shared" si="24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1"/>
        <v/>
      </c>
      <c r="N276" s="82" t="str">
        <f t="shared" si="22"/>
        <v/>
      </c>
      <c r="O276" s="82">
        <f t="shared" si="20"/>
        <v>0</v>
      </c>
      <c r="P276" s="82" t="str">
        <f t="shared" si="23"/>
        <v/>
      </c>
      <c r="Q276" s="82" t="str">
        <f t="shared" si="24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1"/>
        <v/>
      </c>
      <c r="N277" s="82" t="str">
        <f t="shared" si="22"/>
        <v/>
      </c>
      <c r="O277" s="82">
        <f t="shared" si="20"/>
        <v>0</v>
      </c>
      <c r="P277" s="82" t="str">
        <f t="shared" si="23"/>
        <v/>
      </c>
      <c r="Q277" s="82" t="str">
        <f t="shared" si="24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1"/>
        <v/>
      </c>
      <c r="N278" s="82" t="str">
        <f t="shared" si="22"/>
        <v/>
      </c>
      <c r="O278" s="82">
        <f t="shared" si="20"/>
        <v>0</v>
      </c>
      <c r="P278" s="82" t="str">
        <f t="shared" si="23"/>
        <v/>
      </c>
      <c r="Q278" s="82" t="str">
        <f t="shared" si="24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1"/>
        <v/>
      </c>
      <c r="N279" s="82" t="str">
        <f t="shared" si="22"/>
        <v/>
      </c>
      <c r="O279" s="82">
        <f t="shared" si="20"/>
        <v>0</v>
      </c>
      <c r="P279" s="82" t="str">
        <f t="shared" si="23"/>
        <v/>
      </c>
      <c r="Q279" s="82" t="str">
        <f t="shared" si="24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1"/>
        <v/>
      </c>
      <c r="N280" s="82" t="str">
        <f t="shared" si="22"/>
        <v/>
      </c>
      <c r="O280" s="82">
        <f t="shared" si="20"/>
        <v>0</v>
      </c>
      <c r="P280" s="82" t="str">
        <f t="shared" si="23"/>
        <v/>
      </c>
      <c r="Q280" s="82" t="str">
        <f t="shared" si="24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1"/>
        <v/>
      </c>
      <c r="N281" s="82" t="str">
        <f t="shared" si="22"/>
        <v/>
      </c>
      <c r="O281" s="82">
        <f t="shared" si="20"/>
        <v>0</v>
      </c>
      <c r="P281" s="82" t="str">
        <f t="shared" si="23"/>
        <v/>
      </c>
      <c r="Q281" s="82" t="str">
        <f t="shared" si="24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1"/>
        <v/>
      </c>
      <c r="N282" s="82" t="str">
        <f t="shared" si="22"/>
        <v/>
      </c>
      <c r="O282" s="82">
        <f t="shared" si="20"/>
        <v>0</v>
      </c>
      <c r="P282" s="82" t="str">
        <f t="shared" si="23"/>
        <v/>
      </c>
      <c r="Q282" s="82" t="str">
        <f t="shared" si="24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1"/>
        <v/>
      </c>
      <c r="N283" s="82" t="str">
        <f t="shared" si="22"/>
        <v/>
      </c>
      <c r="O283" s="82">
        <f t="shared" si="20"/>
        <v>0</v>
      </c>
      <c r="P283" s="82" t="str">
        <f t="shared" si="23"/>
        <v/>
      </c>
      <c r="Q283" s="82" t="str">
        <f t="shared" si="24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1"/>
        <v/>
      </c>
      <c r="N284" s="82" t="str">
        <f t="shared" si="22"/>
        <v/>
      </c>
      <c r="O284" s="82">
        <f t="shared" si="20"/>
        <v>0</v>
      </c>
      <c r="P284" s="82" t="str">
        <f t="shared" si="23"/>
        <v/>
      </c>
      <c r="Q284" s="82" t="str">
        <f t="shared" si="24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1"/>
        <v/>
      </c>
      <c r="N285" s="82" t="str">
        <f t="shared" si="22"/>
        <v/>
      </c>
      <c r="O285" s="82">
        <f t="shared" si="20"/>
        <v>0</v>
      </c>
      <c r="P285" s="82" t="str">
        <f t="shared" si="23"/>
        <v/>
      </c>
      <c r="Q285" s="82" t="str">
        <f t="shared" si="24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1"/>
        <v/>
      </c>
      <c r="N286" s="82" t="str">
        <f t="shared" si="22"/>
        <v/>
      </c>
      <c r="O286" s="82">
        <f t="shared" si="20"/>
        <v>0</v>
      </c>
      <c r="P286" s="82" t="str">
        <f t="shared" si="23"/>
        <v/>
      </c>
      <c r="Q286" s="82" t="str">
        <f t="shared" si="24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1"/>
        <v/>
      </c>
      <c r="N287" s="82" t="str">
        <f t="shared" si="22"/>
        <v/>
      </c>
      <c r="O287" s="82">
        <f t="shared" si="20"/>
        <v>0</v>
      </c>
      <c r="P287" s="82" t="str">
        <f t="shared" si="23"/>
        <v/>
      </c>
      <c r="Q287" s="82" t="str">
        <f t="shared" si="24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1"/>
        <v/>
      </c>
      <c r="N288" s="82" t="str">
        <f t="shared" si="22"/>
        <v/>
      </c>
      <c r="O288" s="82">
        <f t="shared" si="20"/>
        <v>0</v>
      </c>
      <c r="P288" s="82" t="str">
        <f t="shared" si="23"/>
        <v/>
      </c>
      <c r="Q288" s="82" t="str">
        <f t="shared" si="24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1"/>
        <v/>
      </c>
      <c r="N289" s="82" t="str">
        <f t="shared" si="22"/>
        <v/>
      </c>
      <c r="O289" s="82">
        <f t="shared" si="20"/>
        <v>0</v>
      </c>
      <c r="P289" s="82" t="str">
        <f t="shared" si="23"/>
        <v/>
      </c>
      <c r="Q289" s="82" t="str">
        <f t="shared" si="24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1"/>
        <v/>
      </c>
      <c r="N290" s="82" t="str">
        <f t="shared" si="22"/>
        <v/>
      </c>
      <c r="O290" s="82">
        <f t="shared" si="20"/>
        <v>0</v>
      </c>
      <c r="P290" s="82" t="str">
        <f t="shared" si="23"/>
        <v/>
      </c>
      <c r="Q290" s="82" t="str">
        <f t="shared" si="24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1"/>
        <v/>
      </c>
      <c r="N291" s="82" t="str">
        <f t="shared" si="22"/>
        <v/>
      </c>
      <c r="O291" s="82">
        <f t="shared" si="20"/>
        <v>0</v>
      </c>
      <c r="P291" s="82" t="str">
        <f t="shared" si="23"/>
        <v/>
      </c>
      <c r="Q291" s="82" t="str">
        <f t="shared" si="24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1"/>
        <v/>
      </c>
      <c r="N292" s="82" t="str">
        <f t="shared" si="22"/>
        <v/>
      </c>
      <c r="O292" s="82">
        <f t="shared" si="20"/>
        <v>0</v>
      </c>
      <c r="P292" s="82" t="str">
        <f t="shared" si="23"/>
        <v/>
      </c>
      <c r="Q292" s="82" t="str">
        <f t="shared" si="24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1"/>
        <v/>
      </c>
      <c r="N293" s="82" t="str">
        <f t="shared" si="22"/>
        <v/>
      </c>
      <c r="O293" s="82">
        <f t="shared" si="20"/>
        <v>0</v>
      </c>
      <c r="P293" s="82" t="str">
        <f t="shared" si="23"/>
        <v/>
      </c>
      <c r="Q293" s="82" t="str">
        <f t="shared" si="24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1"/>
        <v/>
      </c>
      <c r="N294" s="82" t="str">
        <f t="shared" si="22"/>
        <v/>
      </c>
      <c r="O294" s="82">
        <f t="shared" si="20"/>
        <v>0</v>
      </c>
      <c r="P294" s="82" t="str">
        <f t="shared" si="23"/>
        <v/>
      </c>
      <c r="Q294" s="82" t="str">
        <f t="shared" si="24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1"/>
        <v/>
      </c>
      <c r="N295" s="82" t="str">
        <f t="shared" si="22"/>
        <v/>
      </c>
      <c r="O295" s="82">
        <f t="shared" si="20"/>
        <v>0</v>
      </c>
      <c r="P295" s="82" t="str">
        <f t="shared" si="23"/>
        <v/>
      </c>
      <c r="Q295" s="82" t="str">
        <f t="shared" si="24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1"/>
        <v/>
      </c>
      <c r="N296" s="82" t="str">
        <f t="shared" si="22"/>
        <v/>
      </c>
      <c r="O296" s="82">
        <f t="shared" si="20"/>
        <v>0</v>
      </c>
      <c r="P296" s="82" t="str">
        <f t="shared" si="23"/>
        <v/>
      </c>
      <c r="Q296" s="82" t="str">
        <f t="shared" si="24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1"/>
        <v/>
      </c>
      <c r="N297" s="82" t="str">
        <f t="shared" si="22"/>
        <v/>
      </c>
      <c r="O297" s="82">
        <f t="shared" si="20"/>
        <v>0</v>
      </c>
      <c r="P297" s="82" t="str">
        <f t="shared" si="23"/>
        <v/>
      </c>
      <c r="Q297" s="82" t="str">
        <f t="shared" si="24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1"/>
        <v/>
      </c>
      <c r="N298" s="82" t="str">
        <f t="shared" si="22"/>
        <v/>
      </c>
      <c r="O298" s="82">
        <f t="shared" si="20"/>
        <v>0</v>
      </c>
      <c r="P298" s="82" t="str">
        <f t="shared" si="23"/>
        <v/>
      </c>
      <c r="Q298" s="82" t="str">
        <f t="shared" si="24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1"/>
        <v/>
      </c>
      <c r="N299" s="82" t="str">
        <f t="shared" si="22"/>
        <v/>
      </c>
      <c r="O299" s="82">
        <f t="shared" si="20"/>
        <v>0</v>
      </c>
      <c r="P299" s="82" t="str">
        <f t="shared" si="23"/>
        <v/>
      </c>
      <c r="Q299" s="82" t="str">
        <f t="shared" si="24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1"/>
        <v/>
      </c>
      <c r="N300" s="82" t="str">
        <f t="shared" si="22"/>
        <v/>
      </c>
      <c r="O300" s="82">
        <f t="shared" si="20"/>
        <v>0</v>
      </c>
      <c r="P300" s="82" t="str">
        <f t="shared" si="23"/>
        <v/>
      </c>
      <c r="Q300" s="82" t="str">
        <f t="shared" si="24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1"/>
        <v/>
      </c>
      <c r="N301" s="82" t="str">
        <f t="shared" si="22"/>
        <v/>
      </c>
      <c r="O301" s="82">
        <f t="shared" si="20"/>
        <v>0</v>
      </c>
      <c r="P301" s="82" t="str">
        <f t="shared" si="23"/>
        <v/>
      </c>
      <c r="Q301" s="82" t="str">
        <f t="shared" si="24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1"/>
        <v/>
      </c>
      <c r="N302" s="82" t="str">
        <f t="shared" si="22"/>
        <v/>
      </c>
      <c r="O302" s="82">
        <f t="shared" si="20"/>
        <v>0</v>
      </c>
      <c r="P302" s="82" t="str">
        <f t="shared" si="23"/>
        <v/>
      </c>
      <c r="Q302" s="82" t="str">
        <f t="shared" si="24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1"/>
        <v/>
      </c>
      <c r="N303" s="82" t="str">
        <f t="shared" si="22"/>
        <v/>
      </c>
      <c r="O303" s="82">
        <f t="shared" si="20"/>
        <v>0</v>
      </c>
      <c r="P303" s="82" t="str">
        <f t="shared" si="23"/>
        <v/>
      </c>
      <c r="Q303" s="82" t="str">
        <f t="shared" si="24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1"/>
        <v/>
      </c>
      <c r="N304" s="82" t="str">
        <f t="shared" si="22"/>
        <v/>
      </c>
      <c r="O304" s="82">
        <f t="shared" si="20"/>
        <v>0</v>
      </c>
      <c r="P304" s="82" t="str">
        <f t="shared" si="23"/>
        <v/>
      </c>
      <c r="Q304" s="82" t="str">
        <f t="shared" si="24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1"/>
        <v/>
      </c>
      <c r="N305" s="82" t="str">
        <f t="shared" si="22"/>
        <v/>
      </c>
      <c r="O305" s="82">
        <f t="shared" si="20"/>
        <v>0</v>
      </c>
      <c r="P305" s="82" t="str">
        <f t="shared" si="23"/>
        <v/>
      </c>
      <c r="Q305" s="82" t="str">
        <f t="shared" si="24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1"/>
        <v/>
      </c>
      <c r="N306" s="82" t="str">
        <f t="shared" si="22"/>
        <v/>
      </c>
      <c r="O306" s="82">
        <f t="shared" si="20"/>
        <v>0</v>
      </c>
      <c r="P306" s="82" t="str">
        <f t="shared" si="23"/>
        <v/>
      </c>
      <c r="Q306" s="82" t="str">
        <f t="shared" si="24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1"/>
        <v/>
      </c>
      <c r="N307" s="82" t="str">
        <f t="shared" si="22"/>
        <v/>
      </c>
      <c r="O307" s="82">
        <f t="shared" si="20"/>
        <v>0</v>
      </c>
      <c r="P307" s="82" t="str">
        <f t="shared" si="23"/>
        <v/>
      </c>
      <c r="Q307" s="82" t="str">
        <f t="shared" si="24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1"/>
        <v/>
      </c>
      <c r="N308" s="82" t="str">
        <f t="shared" si="22"/>
        <v/>
      </c>
      <c r="O308" s="82">
        <f t="shared" si="20"/>
        <v>0</v>
      </c>
      <c r="P308" s="82" t="str">
        <f t="shared" si="23"/>
        <v/>
      </c>
      <c r="Q308" s="82" t="str">
        <f t="shared" si="24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1"/>
        <v/>
      </c>
      <c r="N309" s="82" t="str">
        <f t="shared" si="22"/>
        <v/>
      </c>
      <c r="O309" s="82">
        <f t="shared" si="20"/>
        <v>0</v>
      </c>
      <c r="P309" s="82" t="str">
        <f t="shared" si="23"/>
        <v/>
      </c>
      <c r="Q309" s="82" t="str">
        <f t="shared" si="24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1"/>
        <v/>
      </c>
      <c r="N310" s="82" t="str">
        <f t="shared" si="22"/>
        <v/>
      </c>
      <c r="O310" s="82">
        <f t="shared" si="20"/>
        <v>0</v>
      </c>
      <c r="P310" s="82" t="str">
        <f t="shared" si="23"/>
        <v/>
      </c>
      <c r="Q310" s="82" t="str">
        <f t="shared" si="24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1"/>
        <v/>
      </c>
      <c r="N311" s="82" t="str">
        <f t="shared" si="22"/>
        <v/>
      </c>
      <c r="O311" s="82">
        <f t="shared" si="20"/>
        <v>0</v>
      </c>
      <c r="P311" s="82" t="str">
        <f t="shared" si="23"/>
        <v/>
      </c>
      <c r="Q311" s="82" t="str">
        <f t="shared" si="24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1"/>
        <v/>
      </c>
      <c r="N312" s="82" t="str">
        <f t="shared" si="22"/>
        <v/>
      </c>
      <c r="O312" s="82">
        <f t="shared" si="20"/>
        <v>0</v>
      </c>
      <c r="P312" s="82" t="str">
        <f t="shared" si="23"/>
        <v/>
      </c>
      <c r="Q312" s="82" t="str">
        <f t="shared" si="24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1"/>
        <v/>
      </c>
      <c r="N313" s="82" t="str">
        <f t="shared" si="22"/>
        <v/>
      </c>
      <c r="O313" s="82">
        <f t="shared" si="20"/>
        <v>0</v>
      </c>
      <c r="P313" s="82" t="str">
        <f t="shared" si="23"/>
        <v/>
      </c>
      <c r="Q313" s="82" t="str">
        <f t="shared" si="24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1"/>
        <v/>
      </c>
      <c r="N314" s="82" t="str">
        <f t="shared" si="22"/>
        <v/>
      </c>
      <c r="O314" s="82">
        <f t="shared" si="20"/>
        <v>0</v>
      </c>
      <c r="P314" s="82" t="str">
        <f t="shared" si="23"/>
        <v/>
      </c>
      <c r="Q314" s="82" t="str">
        <f t="shared" si="24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1"/>
        <v/>
      </c>
      <c r="N315" s="82" t="str">
        <f t="shared" si="22"/>
        <v/>
      </c>
      <c r="O315" s="82">
        <f t="shared" si="20"/>
        <v>0</v>
      </c>
      <c r="P315" s="82" t="str">
        <f t="shared" si="23"/>
        <v/>
      </c>
      <c r="Q315" s="82" t="str">
        <f t="shared" si="24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1"/>
        <v/>
      </c>
      <c r="N316" s="82" t="str">
        <f t="shared" si="22"/>
        <v/>
      </c>
      <c r="O316" s="82">
        <f t="shared" si="20"/>
        <v>0</v>
      </c>
      <c r="P316" s="82" t="str">
        <f t="shared" si="23"/>
        <v/>
      </c>
      <c r="Q316" s="82" t="str">
        <f t="shared" si="24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1"/>
        <v/>
      </c>
      <c r="N317" s="82" t="str">
        <f t="shared" si="22"/>
        <v/>
      </c>
      <c r="O317" s="82">
        <f t="shared" si="20"/>
        <v>0</v>
      </c>
      <c r="P317" s="82" t="str">
        <f t="shared" si="23"/>
        <v/>
      </c>
      <c r="Q317" s="82" t="str">
        <f t="shared" si="24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1"/>
        <v/>
      </c>
      <c r="N318" s="82" t="str">
        <f t="shared" si="22"/>
        <v/>
      </c>
      <c r="O318" s="82">
        <f t="shared" si="20"/>
        <v>0</v>
      </c>
      <c r="P318" s="82" t="str">
        <f t="shared" si="23"/>
        <v/>
      </c>
      <c r="Q318" s="82" t="str">
        <f t="shared" si="24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1"/>
        <v/>
      </c>
      <c r="N319" s="82" t="str">
        <f t="shared" si="22"/>
        <v/>
      </c>
      <c r="O319" s="82">
        <f t="shared" si="20"/>
        <v>0</v>
      </c>
      <c r="P319" s="82" t="str">
        <f t="shared" si="23"/>
        <v/>
      </c>
      <c r="Q319" s="82" t="str">
        <f t="shared" si="24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1"/>
        <v/>
      </c>
      <c r="N320" s="82" t="str">
        <f t="shared" si="22"/>
        <v/>
      </c>
      <c r="O320" s="82">
        <f t="shared" si="20"/>
        <v>0</v>
      </c>
      <c r="P320" s="82" t="str">
        <f t="shared" si="23"/>
        <v/>
      </c>
      <c r="Q320" s="82" t="str">
        <f t="shared" si="24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1"/>
        <v/>
      </c>
      <c r="N321" s="82" t="str">
        <f t="shared" si="22"/>
        <v/>
      </c>
      <c r="O321" s="82">
        <f t="shared" si="20"/>
        <v>0</v>
      </c>
      <c r="P321" s="82" t="str">
        <f t="shared" si="23"/>
        <v/>
      </c>
      <c r="Q321" s="82" t="str">
        <f t="shared" si="24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1"/>
        <v/>
      </c>
      <c r="N322" s="82" t="str">
        <f t="shared" si="22"/>
        <v/>
      </c>
      <c r="O322" s="82">
        <f t="shared" si="20"/>
        <v>0</v>
      </c>
      <c r="P322" s="82" t="str">
        <f t="shared" si="23"/>
        <v/>
      </c>
      <c r="Q322" s="82" t="str">
        <f t="shared" si="24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1"/>
        <v/>
      </c>
      <c r="N323" s="82" t="str">
        <f t="shared" si="22"/>
        <v/>
      </c>
      <c r="O323" s="82">
        <f t="shared" si="20"/>
        <v>0</v>
      </c>
      <c r="P323" s="82" t="str">
        <f t="shared" si="23"/>
        <v/>
      </c>
      <c r="Q323" s="82" t="str">
        <f t="shared" si="24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1"/>
        <v/>
      </c>
      <c r="N324" s="82" t="str">
        <f t="shared" si="22"/>
        <v/>
      </c>
      <c r="O324" s="82">
        <f t="shared" si="20"/>
        <v>0</v>
      </c>
      <c r="P324" s="82" t="str">
        <f t="shared" si="23"/>
        <v/>
      </c>
      <c r="Q324" s="82" t="str">
        <f t="shared" si="24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1"/>
        <v/>
      </c>
      <c r="N325" s="82" t="str">
        <f t="shared" si="22"/>
        <v/>
      </c>
      <c r="O325" s="82">
        <f t="shared" si="20"/>
        <v>0</v>
      </c>
      <c r="P325" s="82" t="str">
        <f t="shared" si="23"/>
        <v/>
      </c>
      <c r="Q325" s="82" t="str">
        <f t="shared" si="24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1"/>
        <v/>
      </c>
      <c r="N326" s="82" t="str">
        <f t="shared" si="22"/>
        <v/>
      </c>
      <c r="O326" s="82">
        <f t="shared" si="20"/>
        <v>0</v>
      </c>
      <c r="P326" s="82" t="str">
        <f t="shared" si="23"/>
        <v/>
      </c>
      <c r="Q326" s="82" t="str">
        <f t="shared" si="24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1"/>
        <v/>
      </c>
      <c r="N327" s="82" t="str">
        <f t="shared" si="22"/>
        <v/>
      </c>
      <c r="O327" s="82">
        <f t="shared" si="20"/>
        <v>0</v>
      </c>
      <c r="P327" s="82" t="str">
        <f t="shared" si="23"/>
        <v/>
      </c>
      <c r="Q327" s="82" t="str">
        <f t="shared" si="24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1"/>
        <v/>
      </c>
      <c r="N328" s="82" t="str">
        <f t="shared" si="22"/>
        <v/>
      </c>
      <c r="O328" s="82">
        <f t="shared" si="20"/>
        <v>0</v>
      </c>
      <c r="P328" s="82" t="str">
        <f t="shared" si="23"/>
        <v/>
      </c>
      <c r="Q328" s="82" t="str">
        <f t="shared" si="24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1"/>
        <v/>
      </c>
      <c r="N329" s="82" t="str">
        <f t="shared" si="22"/>
        <v/>
      </c>
      <c r="O329" s="82">
        <f t="shared" si="20"/>
        <v>0</v>
      </c>
      <c r="P329" s="82" t="str">
        <f t="shared" si="23"/>
        <v/>
      </c>
      <c r="Q329" s="82" t="str">
        <f t="shared" si="24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1"/>
        <v/>
      </c>
      <c r="N330" s="82" t="str">
        <f t="shared" si="22"/>
        <v/>
      </c>
      <c r="O330" s="82">
        <f t="shared" si="20"/>
        <v>0</v>
      </c>
      <c r="P330" s="82" t="str">
        <f t="shared" si="23"/>
        <v/>
      </c>
      <c r="Q330" s="82" t="str">
        <f t="shared" si="24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1"/>
        <v/>
      </c>
      <c r="N331" s="82" t="str">
        <f t="shared" si="22"/>
        <v/>
      </c>
      <c r="O331" s="82">
        <f t="shared" si="20"/>
        <v>0</v>
      </c>
      <c r="P331" s="82" t="str">
        <f t="shared" si="23"/>
        <v/>
      </c>
      <c r="Q331" s="82" t="str">
        <f t="shared" si="24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1"/>
        <v/>
      </c>
      <c r="N332" s="82" t="str">
        <f t="shared" si="22"/>
        <v/>
      </c>
      <c r="O332" s="82">
        <f t="shared" si="20"/>
        <v>0</v>
      </c>
      <c r="P332" s="82" t="str">
        <f t="shared" si="23"/>
        <v/>
      </c>
      <c r="Q332" s="82" t="str">
        <f t="shared" si="24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1"/>
        <v/>
      </c>
      <c r="N333" s="82" t="str">
        <f t="shared" si="22"/>
        <v/>
      </c>
      <c r="O333" s="82">
        <f t="shared" si="20"/>
        <v>0</v>
      </c>
      <c r="P333" s="82" t="str">
        <f t="shared" si="23"/>
        <v/>
      </c>
      <c r="Q333" s="82" t="str">
        <f t="shared" si="24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1"/>
        <v/>
      </c>
      <c r="N334" s="82" t="str">
        <f t="shared" si="22"/>
        <v/>
      </c>
      <c r="O334" s="82">
        <f t="shared" si="20"/>
        <v>0</v>
      </c>
      <c r="P334" s="82" t="str">
        <f t="shared" si="23"/>
        <v/>
      </c>
      <c r="Q334" s="82" t="str">
        <f t="shared" si="24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1"/>
        <v/>
      </c>
      <c r="N335" s="82" t="str">
        <f t="shared" si="22"/>
        <v/>
      </c>
      <c r="O335" s="82">
        <f t="shared" ref="O335:O398" si="25">IF($G335=0%,F335,"")</f>
        <v>0</v>
      </c>
      <c r="P335" s="82" t="str">
        <f t="shared" si="23"/>
        <v/>
      </c>
      <c r="Q335" s="82" t="str">
        <f t="shared" si="24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6">IF(F336&amp;H336&amp;I336&amp;J336&amp;K336="","",F336+H336+I336-J336-K336)</f>
        <v/>
      </c>
      <c r="N336" s="82" t="str">
        <f t="shared" ref="N336:N399" si="27">IF($G336="E",F336,"")</f>
        <v/>
      </c>
      <c r="O336" s="82">
        <f t="shared" si="25"/>
        <v>0</v>
      </c>
      <c r="P336" s="82" t="str">
        <f t="shared" ref="P336:P399" si="28">IF(OR($G336=8%,$G336=11%),$H336/$G336,"")</f>
        <v/>
      </c>
      <c r="Q336" s="82" t="str">
        <f t="shared" si="24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6"/>
        <v/>
      </c>
      <c r="N337" s="82" t="str">
        <f t="shared" si="27"/>
        <v/>
      </c>
      <c r="O337" s="82">
        <f t="shared" si="25"/>
        <v>0</v>
      </c>
      <c r="P337" s="82" t="str">
        <f t="shared" si="28"/>
        <v/>
      </c>
      <c r="Q337" s="82" t="str">
        <f t="shared" ref="Q337:Q400" si="29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6"/>
        <v/>
      </c>
      <c r="N338" s="82" t="str">
        <f t="shared" si="27"/>
        <v/>
      </c>
      <c r="O338" s="82">
        <f t="shared" si="25"/>
        <v>0</v>
      </c>
      <c r="P338" s="82" t="str">
        <f t="shared" si="28"/>
        <v/>
      </c>
      <c r="Q338" s="82" t="str">
        <f t="shared" si="29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6"/>
        <v/>
      </c>
      <c r="N339" s="82" t="str">
        <f t="shared" si="27"/>
        <v/>
      </c>
      <c r="O339" s="82">
        <f t="shared" si="25"/>
        <v>0</v>
      </c>
      <c r="P339" s="82" t="str">
        <f t="shared" si="28"/>
        <v/>
      </c>
      <c r="Q339" s="82" t="str">
        <f t="shared" si="29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6"/>
        <v/>
      </c>
      <c r="N340" s="82" t="str">
        <f t="shared" si="27"/>
        <v/>
      </c>
      <c r="O340" s="82">
        <f t="shared" si="25"/>
        <v>0</v>
      </c>
      <c r="P340" s="82" t="str">
        <f t="shared" si="28"/>
        <v/>
      </c>
      <c r="Q340" s="82" t="str">
        <f t="shared" si="29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6"/>
        <v/>
      </c>
      <c r="N341" s="82" t="str">
        <f t="shared" si="27"/>
        <v/>
      </c>
      <c r="O341" s="82">
        <f t="shared" si="25"/>
        <v>0</v>
      </c>
      <c r="P341" s="82" t="str">
        <f t="shared" si="28"/>
        <v/>
      </c>
      <c r="Q341" s="82" t="str">
        <f t="shared" si="29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6"/>
        <v/>
      </c>
      <c r="N342" s="82" t="str">
        <f t="shared" si="27"/>
        <v/>
      </c>
      <c r="O342" s="82">
        <f t="shared" si="25"/>
        <v>0</v>
      </c>
      <c r="P342" s="82" t="str">
        <f t="shared" si="28"/>
        <v/>
      </c>
      <c r="Q342" s="82" t="str">
        <f t="shared" si="29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6"/>
        <v/>
      </c>
      <c r="N343" s="82" t="str">
        <f t="shared" si="27"/>
        <v/>
      </c>
      <c r="O343" s="82">
        <f t="shared" si="25"/>
        <v>0</v>
      </c>
      <c r="P343" s="82" t="str">
        <f t="shared" si="28"/>
        <v/>
      </c>
      <c r="Q343" s="82" t="str">
        <f t="shared" si="29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6"/>
        <v/>
      </c>
      <c r="N344" s="82" t="str">
        <f t="shared" si="27"/>
        <v/>
      </c>
      <c r="O344" s="82">
        <f t="shared" si="25"/>
        <v>0</v>
      </c>
      <c r="P344" s="82" t="str">
        <f t="shared" si="28"/>
        <v/>
      </c>
      <c r="Q344" s="82" t="str">
        <f t="shared" si="29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6"/>
        <v/>
      </c>
      <c r="N345" s="82" t="str">
        <f t="shared" si="27"/>
        <v/>
      </c>
      <c r="O345" s="82">
        <f t="shared" si="25"/>
        <v>0</v>
      </c>
      <c r="P345" s="82" t="str">
        <f t="shared" si="28"/>
        <v/>
      </c>
      <c r="Q345" s="82" t="str">
        <f t="shared" si="29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6"/>
        <v/>
      </c>
      <c r="N346" s="82" t="str">
        <f t="shared" si="27"/>
        <v/>
      </c>
      <c r="O346" s="82">
        <f t="shared" si="25"/>
        <v>0</v>
      </c>
      <c r="P346" s="82" t="str">
        <f t="shared" si="28"/>
        <v/>
      </c>
      <c r="Q346" s="82" t="str">
        <f t="shared" si="29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6"/>
        <v/>
      </c>
      <c r="N347" s="82" t="str">
        <f t="shared" si="27"/>
        <v/>
      </c>
      <c r="O347" s="82">
        <f t="shared" si="25"/>
        <v>0</v>
      </c>
      <c r="P347" s="82" t="str">
        <f t="shared" si="28"/>
        <v/>
      </c>
      <c r="Q347" s="82" t="str">
        <f t="shared" si="29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6"/>
        <v/>
      </c>
      <c r="N348" s="82" t="str">
        <f t="shared" si="27"/>
        <v/>
      </c>
      <c r="O348" s="82">
        <f t="shared" si="25"/>
        <v>0</v>
      </c>
      <c r="P348" s="82" t="str">
        <f t="shared" si="28"/>
        <v/>
      </c>
      <c r="Q348" s="82" t="str">
        <f t="shared" si="29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6"/>
        <v/>
      </c>
      <c r="N349" s="82" t="str">
        <f t="shared" si="27"/>
        <v/>
      </c>
      <c r="O349" s="82">
        <f t="shared" si="25"/>
        <v>0</v>
      </c>
      <c r="P349" s="82" t="str">
        <f t="shared" si="28"/>
        <v/>
      </c>
      <c r="Q349" s="82" t="str">
        <f t="shared" si="29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6"/>
        <v/>
      </c>
      <c r="N350" s="82" t="str">
        <f t="shared" si="27"/>
        <v/>
      </c>
      <c r="O350" s="82">
        <f t="shared" si="25"/>
        <v>0</v>
      </c>
      <c r="P350" s="82" t="str">
        <f t="shared" si="28"/>
        <v/>
      </c>
      <c r="Q350" s="82" t="str">
        <f t="shared" si="29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6"/>
        <v/>
      </c>
      <c r="N351" s="82" t="str">
        <f t="shared" si="27"/>
        <v/>
      </c>
      <c r="O351" s="82">
        <f t="shared" si="25"/>
        <v>0</v>
      </c>
      <c r="P351" s="82" t="str">
        <f t="shared" si="28"/>
        <v/>
      </c>
      <c r="Q351" s="82" t="str">
        <f t="shared" si="29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6"/>
        <v/>
      </c>
      <c r="N352" s="82" t="str">
        <f t="shared" si="27"/>
        <v/>
      </c>
      <c r="O352" s="82">
        <f t="shared" si="25"/>
        <v>0</v>
      </c>
      <c r="P352" s="82" t="str">
        <f t="shared" si="28"/>
        <v/>
      </c>
      <c r="Q352" s="82" t="str">
        <f t="shared" si="29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6"/>
        <v/>
      </c>
      <c r="N353" s="82" t="str">
        <f t="shared" si="27"/>
        <v/>
      </c>
      <c r="O353" s="82">
        <f t="shared" si="25"/>
        <v>0</v>
      </c>
      <c r="P353" s="82" t="str">
        <f t="shared" si="28"/>
        <v/>
      </c>
      <c r="Q353" s="82" t="str">
        <f t="shared" si="29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6"/>
        <v/>
      </c>
      <c r="N354" s="82" t="str">
        <f t="shared" si="27"/>
        <v/>
      </c>
      <c r="O354" s="82">
        <f t="shared" si="25"/>
        <v>0</v>
      </c>
      <c r="P354" s="82" t="str">
        <f t="shared" si="28"/>
        <v/>
      </c>
      <c r="Q354" s="82" t="str">
        <f t="shared" si="29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6"/>
        <v/>
      </c>
      <c r="N355" s="82" t="str">
        <f t="shared" si="27"/>
        <v/>
      </c>
      <c r="O355" s="82">
        <f t="shared" si="25"/>
        <v>0</v>
      </c>
      <c r="P355" s="82" t="str">
        <f t="shared" si="28"/>
        <v/>
      </c>
      <c r="Q355" s="82" t="str">
        <f t="shared" si="29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6"/>
        <v/>
      </c>
      <c r="N356" s="82" t="str">
        <f t="shared" si="27"/>
        <v/>
      </c>
      <c r="O356" s="82">
        <f t="shared" si="25"/>
        <v>0</v>
      </c>
      <c r="P356" s="82" t="str">
        <f t="shared" si="28"/>
        <v/>
      </c>
      <c r="Q356" s="82" t="str">
        <f t="shared" si="29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6"/>
        <v/>
      </c>
      <c r="N357" s="82" t="str">
        <f t="shared" si="27"/>
        <v/>
      </c>
      <c r="O357" s="82">
        <f t="shared" si="25"/>
        <v>0</v>
      </c>
      <c r="P357" s="82" t="str">
        <f t="shared" si="28"/>
        <v/>
      </c>
      <c r="Q357" s="82" t="str">
        <f t="shared" si="29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6"/>
        <v/>
      </c>
      <c r="N358" s="82" t="str">
        <f t="shared" si="27"/>
        <v/>
      </c>
      <c r="O358" s="82">
        <f t="shared" si="25"/>
        <v>0</v>
      </c>
      <c r="P358" s="82" t="str">
        <f t="shared" si="28"/>
        <v/>
      </c>
      <c r="Q358" s="82" t="str">
        <f t="shared" si="29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6"/>
        <v/>
      </c>
      <c r="N359" s="82" t="str">
        <f t="shared" si="27"/>
        <v/>
      </c>
      <c r="O359" s="82">
        <f t="shared" si="25"/>
        <v>0</v>
      </c>
      <c r="P359" s="82" t="str">
        <f t="shared" si="28"/>
        <v/>
      </c>
      <c r="Q359" s="82" t="str">
        <f t="shared" si="29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6"/>
        <v/>
      </c>
      <c r="N360" s="82" t="str">
        <f t="shared" si="27"/>
        <v/>
      </c>
      <c r="O360" s="82">
        <f t="shared" si="25"/>
        <v>0</v>
      </c>
      <c r="P360" s="82" t="str">
        <f t="shared" si="28"/>
        <v/>
      </c>
      <c r="Q360" s="82" t="str">
        <f t="shared" si="29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6"/>
        <v/>
      </c>
      <c r="N361" s="82" t="str">
        <f t="shared" si="27"/>
        <v/>
      </c>
      <c r="O361" s="82">
        <f t="shared" si="25"/>
        <v>0</v>
      </c>
      <c r="P361" s="82" t="str">
        <f t="shared" si="28"/>
        <v/>
      </c>
      <c r="Q361" s="82" t="str">
        <f t="shared" si="29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6"/>
        <v/>
      </c>
      <c r="N362" s="82" t="str">
        <f t="shared" si="27"/>
        <v/>
      </c>
      <c r="O362" s="82">
        <f t="shared" si="25"/>
        <v>0</v>
      </c>
      <c r="P362" s="82" t="str">
        <f t="shared" si="28"/>
        <v/>
      </c>
      <c r="Q362" s="82" t="str">
        <f t="shared" si="29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6"/>
        <v/>
      </c>
      <c r="N363" s="82" t="str">
        <f t="shared" si="27"/>
        <v/>
      </c>
      <c r="O363" s="82">
        <f t="shared" si="25"/>
        <v>0</v>
      </c>
      <c r="P363" s="82" t="str">
        <f t="shared" si="28"/>
        <v/>
      </c>
      <c r="Q363" s="82" t="str">
        <f t="shared" si="29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6"/>
        <v/>
      </c>
      <c r="N364" s="82" t="str">
        <f t="shared" si="27"/>
        <v/>
      </c>
      <c r="O364" s="82">
        <f t="shared" si="25"/>
        <v>0</v>
      </c>
      <c r="P364" s="82" t="str">
        <f t="shared" si="28"/>
        <v/>
      </c>
      <c r="Q364" s="82" t="str">
        <f t="shared" si="29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6"/>
        <v/>
      </c>
      <c r="N365" s="82" t="str">
        <f t="shared" si="27"/>
        <v/>
      </c>
      <c r="O365" s="82">
        <f t="shared" si="25"/>
        <v>0</v>
      </c>
      <c r="P365" s="82" t="str">
        <f t="shared" si="28"/>
        <v/>
      </c>
      <c r="Q365" s="82" t="str">
        <f t="shared" si="29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6"/>
        <v/>
      </c>
      <c r="N366" s="82" t="str">
        <f t="shared" si="27"/>
        <v/>
      </c>
      <c r="O366" s="82">
        <f t="shared" si="25"/>
        <v>0</v>
      </c>
      <c r="P366" s="82" t="str">
        <f t="shared" si="28"/>
        <v/>
      </c>
      <c r="Q366" s="82" t="str">
        <f t="shared" si="29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6"/>
        <v/>
      </c>
      <c r="N367" s="82" t="str">
        <f t="shared" si="27"/>
        <v/>
      </c>
      <c r="O367" s="82">
        <f t="shared" si="25"/>
        <v>0</v>
      </c>
      <c r="P367" s="82" t="str">
        <f t="shared" si="28"/>
        <v/>
      </c>
      <c r="Q367" s="82" t="str">
        <f t="shared" si="29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6"/>
        <v/>
      </c>
      <c r="N368" s="82" t="str">
        <f t="shared" si="27"/>
        <v/>
      </c>
      <c r="O368" s="82">
        <f t="shared" si="25"/>
        <v>0</v>
      </c>
      <c r="P368" s="82" t="str">
        <f t="shared" si="28"/>
        <v/>
      </c>
      <c r="Q368" s="82" t="str">
        <f t="shared" si="29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6"/>
        <v/>
      </c>
      <c r="N369" s="82" t="str">
        <f t="shared" si="27"/>
        <v/>
      </c>
      <c r="O369" s="82">
        <f t="shared" si="25"/>
        <v>0</v>
      </c>
      <c r="P369" s="82" t="str">
        <f t="shared" si="28"/>
        <v/>
      </c>
      <c r="Q369" s="82" t="str">
        <f t="shared" si="29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6"/>
        <v/>
      </c>
      <c r="N370" s="82" t="str">
        <f t="shared" si="27"/>
        <v/>
      </c>
      <c r="O370" s="82">
        <f t="shared" si="25"/>
        <v>0</v>
      </c>
      <c r="P370" s="82" t="str">
        <f t="shared" si="28"/>
        <v/>
      </c>
      <c r="Q370" s="82" t="str">
        <f t="shared" si="29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6"/>
        <v/>
      </c>
      <c r="N371" s="82" t="str">
        <f t="shared" si="27"/>
        <v/>
      </c>
      <c r="O371" s="82">
        <f t="shared" si="25"/>
        <v>0</v>
      </c>
      <c r="P371" s="82" t="str">
        <f t="shared" si="28"/>
        <v/>
      </c>
      <c r="Q371" s="82" t="str">
        <f t="shared" si="29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6"/>
        <v/>
      </c>
      <c r="N372" s="82" t="str">
        <f t="shared" si="27"/>
        <v/>
      </c>
      <c r="O372" s="82">
        <f t="shared" si="25"/>
        <v>0</v>
      </c>
      <c r="P372" s="82" t="str">
        <f t="shared" si="28"/>
        <v/>
      </c>
      <c r="Q372" s="82" t="str">
        <f t="shared" si="29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6"/>
        <v/>
      </c>
      <c r="N373" s="82" t="str">
        <f t="shared" si="27"/>
        <v/>
      </c>
      <c r="O373" s="82">
        <f t="shared" si="25"/>
        <v>0</v>
      </c>
      <c r="P373" s="82" t="str">
        <f t="shared" si="28"/>
        <v/>
      </c>
      <c r="Q373" s="82" t="str">
        <f t="shared" si="29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6"/>
        <v/>
      </c>
      <c r="N374" s="82" t="str">
        <f t="shared" si="27"/>
        <v/>
      </c>
      <c r="O374" s="82">
        <f t="shared" si="25"/>
        <v>0</v>
      </c>
      <c r="P374" s="82" t="str">
        <f t="shared" si="28"/>
        <v/>
      </c>
      <c r="Q374" s="82" t="str">
        <f t="shared" si="29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6"/>
        <v/>
      </c>
      <c r="N375" s="82" t="str">
        <f t="shared" si="27"/>
        <v/>
      </c>
      <c r="O375" s="82">
        <f t="shared" si="25"/>
        <v>0</v>
      </c>
      <c r="P375" s="82" t="str">
        <f t="shared" si="28"/>
        <v/>
      </c>
      <c r="Q375" s="82" t="str">
        <f t="shared" si="29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6"/>
        <v/>
      </c>
      <c r="N376" s="82" t="str">
        <f t="shared" si="27"/>
        <v/>
      </c>
      <c r="O376" s="82">
        <f t="shared" si="25"/>
        <v>0</v>
      </c>
      <c r="P376" s="82" t="str">
        <f t="shared" si="28"/>
        <v/>
      </c>
      <c r="Q376" s="82" t="str">
        <f t="shared" si="29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6"/>
        <v/>
      </c>
      <c r="N377" s="82" t="str">
        <f t="shared" si="27"/>
        <v/>
      </c>
      <c r="O377" s="82">
        <f t="shared" si="25"/>
        <v>0</v>
      </c>
      <c r="P377" s="82" t="str">
        <f t="shared" si="28"/>
        <v/>
      </c>
      <c r="Q377" s="82" t="str">
        <f t="shared" si="29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6"/>
        <v/>
      </c>
      <c r="N378" s="82" t="str">
        <f t="shared" si="27"/>
        <v/>
      </c>
      <c r="O378" s="82">
        <f t="shared" si="25"/>
        <v>0</v>
      </c>
      <c r="P378" s="82" t="str">
        <f t="shared" si="28"/>
        <v/>
      </c>
      <c r="Q378" s="82" t="str">
        <f t="shared" si="29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6"/>
        <v/>
      </c>
      <c r="N379" s="82" t="str">
        <f t="shared" si="27"/>
        <v/>
      </c>
      <c r="O379" s="82">
        <f t="shared" si="25"/>
        <v>0</v>
      </c>
      <c r="P379" s="82" t="str">
        <f t="shared" si="28"/>
        <v/>
      </c>
      <c r="Q379" s="82" t="str">
        <f t="shared" si="29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6"/>
        <v/>
      </c>
      <c r="N380" s="82" t="str">
        <f t="shared" si="27"/>
        <v/>
      </c>
      <c r="O380" s="82">
        <f t="shared" si="25"/>
        <v>0</v>
      </c>
      <c r="P380" s="82" t="str">
        <f t="shared" si="28"/>
        <v/>
      </c>
      <c r="Q380" s="82" t="str">
        <f t="shared" si="29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6"/>
        <v/>
      </c>
      <c r="N381" s="82" t="str">
        <f t="shared" si="27"/>
        <v/>
      </c>
      <c r="O381" s="82">
        <f t="shared" si="25"/>
        <v>0</v>
      </c>
      <c r="P381" s="82" t="str">
        <f t="shared" si="28"/>
        <v/>
      </c>
      <c r="Q381" s="82" t="str">
        <f t="shared" si="29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6"/>
        <v/>
      </c>
      <c r="N382" s="82" t="str">
        <f t="shared" si="27"/>
        <v/>
      </c>
      <c r="O382" s="82">
        <f t="shared" si="25"/>
        <v>0</v>
      </c>
      <c r="P382" s="82" t="str">
        <f t="shared" si="28"/>
        <v/>
      </c>
      <c r="Q382" s="82" t="str">
        <f t="shared" si="29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6"/>
        <v/>
      </c>
      <c r="N383" s="82" t="str">
        <f t="shared" si="27"/>
        <v/>
      </c>
      <c r="O383" s="82">
        <f t="shared" si="25"/>
        <v>0</v>
      </c>
      <c r="P383" s="82" t="str">
        <f t="shared" si="28"/>
        <v/>
      </c>
      <c r="Q383" s="82" t="str">
        <f t="shared" si="29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6"/>
        <v/>
      </c>
      <c r="N384" s="82" t="str">
        <f t="shared" si="27"/>
        <v/>
      </c>
      <c r="O384" s="82">
        <f t="shared" si="25"/>
        <v>0</v>
      </c>
      <c r="P384" s="82" t="str">
        <f t="shared" si="28"/>
        <v/>
      </c>
      <c r="Q384" s="82" t="str">
        <f t="shared" si="29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6"/>
        <v/>
      </c>
      <c r="N385" s="82" t="str">
        <f t="shared" si="27"/>
        <v/>
      </c>
      <c r="O385" s="82">
        <f t="shared" si="25"/>
        <v>0</v>
      </c>
      <c r="P385" s="82" t="str">
        <f t="shared" si="28"/>
        <v/>
      </c>
      <c r="Q385" s="82" t="str">
        <f t="shared" si="29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6"/>
        <v/>
      </c>
      <c r="N386" s="82" t="str">
        <f t="shared" si="27"/>
        <v/>
      </c>
      <c r="O386" s="82">
        <f t="shared" si="25"/>
        <v>0</v>
      </c>
      <c r="P386" s="82" t="str">
        <f t="shared" si="28"/>
        <v/>
      </c>
      <c r="Q386" s="82" t="str">
        <f t="shared" si="29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6"/>
        <v/>
      </c>
      <c r="N387" s="82" t="str">
        <f t="shared" si="27"/>
        <v/>
      </c>
      <c r="O387" s="82">
        <f t="shared" si="25"/>
        <v>0</v>
      </c>
      <c r="P387" s="82" t="str">
        <f t="shared" si="28"/>
        <v/>
      </c>
      <c r="Q387" s="82" t="str">
        <f t="shared" si="29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6"/>
        <v/>
      </c>
      <c r="N388" s="82" t="str">
        <f t="shared" si="27"/>
        <v/>
      </c>
      <c r="O388" s="82">
        <f t="shared" si="25"/>
        <v>0</v>
      </c>
      <c r="P388" s="82" t="str">
        <f t="shared" si="28"/>
        <v/>
      </c>
      <c r="Q388" s="82" t="str">
        <f t="shared" si="29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6"/>
        <v/>
      </c>
      <c r="N389" s="82" t="str">
        <f t="shared" si="27"/>
        <v/>
      </c>
      <c r="O389" s="82">
        <f t="shared" si="25"/>
        <v>0</v>
      </c>
      <c r="P389" s="82" t="str">
        <f t="shared" si="28"/>
        <v/>
      </c>
      <c r="Q389" s="82" t="str">
        <f t="shared" si="29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6"/>
        <v/>
      </c>
      <c r="N390" s="82" t="str">
        <f t="shared" si="27"/>
        <v/>
      </c>
      <c r="O390" s="82">
        <f t="shared" si="25"/>
        <v>0</v>
      </c>
      <c r="P390" s="82" t="str">
        <f t="shared" si="28"/>
        <v/>
      </c>
      <c r="Q390" s="82" t="str">
        <f t="shared" si="29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6"/>
        <v/>
      </c>
      <c r="N391" s="82" t="str">
        <f t="shared" si="27"/>
        <v/>
      </c>
      <c r="O391" s="82">
        <f t="shared" si="25"/>
        <v>0</v>
      </c>
      <c r="P391" s="82" t="str">
        <f t="shared" si="28"/>
        <v/>
      </c>
      <c r="Q391" s="82" t="str">
        <f t="shared" si="29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6"/>
        <v/>
      </c>
      <c r="N392" s="82" t="str">
        <f t="shared" si="27"/>
        <v/>
      </c>
      <c r="O392" s="82">
        <f t="shared" si="25"/>
        <v>0</v>
      </c>
      <c r="P392" s="82" t="str">
        <f t="shared" si="28"/>
        <v/>
      </c>
      <c r="Q392" s="82" t="str">
        <f t="shared" si="29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6"/>
        <v/>
      </c>
      <c r="N393" s="82" t="str">
        <f t="shared" si="27"/>
        <v/>
      </c>
      <c r="O393" s="82">
        <f t="shared" si="25"/>
        <v>0</v>
      </c>
      <c r="P393" s="82" t="str">
        <f t="shared" si="28"/>
        <v/>
      </c>
      <c r="Q393" s="82" t="str">
        <f t="shared" si="29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6"/>
        <v/>
      </c>
      <c r="N394" s="82" t="str">
        <f t="shared" si="27"/>
        <v/>
      </c>
      <c r="O394" s="82">
        <f t="shared" si="25"/>
        <v>0</v>
      </c>
      <c r="P394" s="82" t="str">
        <f t="shared" si="28"/>
        <v/>
      </c>
      <c r="Q394" s="82" t="str">
        <f t="shared" si="29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6"/>
        <v/>
      </c>
      <c r="N395" s="82" t="str">
        <f t="shared" si="27"/>
        <v/>
      </c>
      <c r="O395" s="82">
        <f t="shared" si="25"/>
        <v>0</v>
      </c>
      <c r="P395" s="82" t="str">
        <f t="shared" si="28"/>
        <v/>
      </c>
      <c r="Q395" s="82" t="str">
        <f t="shared" si="29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6"/>
        <v/>
      </c>
      <c r="N396" s="82" t="str">
        <f t="shared" si="27"/>
        <v/>
      </c>
      <c r="O396" s="82">
        <f t="shared" si="25"/>
        <v>0</v>
      </c>
      <c r="P396" s="82" t="str">
        <f t="shared" si="28"/>
        <v/>
      </c>
      <c r="Q396" s="82" t="str">
        <f t="shared" si="29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6"/>
        <v/>
      </c>
      <c r="N397" s="82" t="str">
        <f t="shared" si="27"/>
        <v/>
      </c>
      <c r="O397" s="82">
        <f t="shared" si="25"/>
        <v>0</v>
      </c>
      <c r="P397" s="82" t="str">
        <f t="shared" si="28"/>
        <v/>
      </c>
      <c r="Q397" s="82" t="str">
        <f t="shared" si="29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6"/>
        <v/>
      </c>
      <c r="N398" s="82" t="str">
        <f t="shared" si="27"/>
        <v/>
      </c>
      <c r="O398" s="82">
        <f t="shared" si="25"/>
        <v>0</v>
      </c>
      <c r="P398" s="82" t="str">
        <f t="shared" si="28"/>
        <v/>
      </c>
      <c r="Q398" s="82" t="str">
        <f t="shared" si="29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6"/>
        <v/>
      </c>
      <c r="N399" s="82" t="str">
        <f t="shared" si="27"/>
        <v/>
      </c>
      <c r="O399" s="82">
        <f t="shared" ref="O399:O462" si="30">IF($G399=0%,F399,"")</f>
        <v>0</v>
      </c>
      <c r="P399" s="82" t="str">
        <f t="shared" si="28"/>
        <v/>
      </c>
      <c r="Q399" s="82" t="str">
        <f t="shared" si="29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1">IF(F400&amp;H400&amp;I400&amp;J400&amp;K400="","",F400+H400+I400-J400-K400)</f>
        <v/>
      </c>
      <c r="N400" s="82" t="str">
        <f t="shared" ref="N400:N463" si="32">IF($G400="E",F400,"")</f>
        <v/>
      </c>
      <c r="O400" s="82">
        <f t="shared" si="30"/>
        <v>0</v>
      </c>
      <c r="P400" s="82" t="str">
        <f t="shared" ref="P400:P463" si="33">IF(OR($G400=8%,$G400=11%),$H400/$G400,"")</f>
        <v/>
      </c>
      <c r="Q400" s="82" t="str">
        <f t="shared" si="29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1"/>
        <v/>
      </c>
      <c r="N401" s="82" t="str">
        <f t="shared" si="32"/>
        <v/>
      </c>
      <c r="O401" s="82">
        <f t="shared" si="30"/>
        <v>0</v>
      </c>
      <c r="P401" s="82" t="str">
        <f t="shared" si="33"/>
        <v/>
      </c>
      <c r="Q401" s="82" t="str">
        <f t="shared" ref="Q401:Q464" si="34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1"/>
        <v/>
      </c>
      <c r="N402" s="82" t="str">
        <f t="shared" si="32"/>
        <v/>
      </c>
      <c r="O402" s="82">
        <f t="shared" si="30"/>
        <v>0</v>
      </c>
      <c r="P402" s="82" t="str">
        <f t="shared" si="33"/>
        <v/>
      </c>
      <c r="Q402" s="82" t="str">
        <f t="shared" si="34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1"/>
        <v/>
      </c>
      <c r="N403" s="82" t="str">
        <f t="shared" si="32"/>
        <v/>
      </c>
      <c r="O403" s="82">
        <f t="shared" si="30"/>
        <v>0</v>
      </c>
      <c r="P403" s="82" t="str">
        <f t="shared" si="33"/>
        <v/>
      </c>
      <c r="Q403" s="82" t="str">
        <f t="shared" si="34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1"/>
        <v/>
      </c>
      <c r="N404" s="82" t="str">
        <f t="shared" si="32"/>
        <v/>
      </c>
      <c r="O404" s="82">
        <f t="shared" si="30"/>
        <v>0</v>
      </c>
      <c r="P404" s="82" t="str">
        <f t="shared" si="33"/>
        <v/>
      </c>
      <c r="Q404" s="82" t="str">
        <f t="shared" si="34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1"/>
        <v/>
      </c>
      <c r="N405" s="82" t="str">
        <f t="shared" si="32"/>
        <v/>
      </c>
      <c r="O405" s="82">
        <f t="shared" si="30"/>
        <v>0</v>
      </c>
      <c r="P405" s="82" t="str">
        <f t="shared" si="33"/>
        <v/>
      </c>
      <c r="Q405" s="82" t="str">
        <f t="shared" si="34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1"/>
        <v/>
      </c>
      <c r="N406" s="82" t="str">
        <f t="shared" si="32"/>
        <v/>
      </c>
      <c r="O406" s="82">
        <f t="shared" si="30"/>
        <v>0</v>
      </c>
      <c r="P406" s="82" t="str">
        <f t="shared" si="33"/>
        <v/>
      </c>
      <c r="Q406" s="82" t="str">
        <f t="shared" si="34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1"/>
        <v/>
      </c>
      <c r="N407" s="82" t="str">
        <f t="shared" si="32"/>
        <v/>
      </c>
      <c r="O407" s="82">
        <f t="shared" si="30"/>
        <v>0</v>
      </c>
      <c r="P407" s="82" t="str">
        <f t="shared" si="33"/>
        <v/>
      </c>
      <c r="Q407" s="82" t="str">
        <f t="shared" si="34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1"/>
        <v/>
      </c>
      <c r="N408" s="82" t="str">
        <f t="shared" si="32"/>
        <v/>
      </c>
      <c r="O408" s="82">
        <f t="shared" si="30"/>
        <v>0</v>
      </c>
      <c r="P408" s="82" t="str">
        <f t="shared" si="33"/>
        <v/>
      </c>
      <c r="Q408" s="82" t="str">
        <f t="shared" si="34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1"/>
        <v/>
      </c>
      <c r="N409" s="82" t="str">
        <f t="shared" si="32"/>
        <v/>
      </c>
      <c r="O409" s="82">
        <f t="shared" si="30"/>
        <v>0</v>
      </c>
      <c r="P409" s="82" t="str">
        <f t="shared" si="33"/>
        <v/>
      </c>
      <c r="Q409" s="82" t="str">
        <f t="shared" si="34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1"/>
        <v/>
      </c>
      <c r="N410" s="82" t="str">
        <f t="shared" si="32"/>
        <v/>
      </c>
      <c r="O410" s="82">
        <f t="shared" si="30"/>
        <v>0</v>
      </c>
      <c r="P410" s="82" t="str">
        <f t="shared" si="33"/>
        <v/>
      </c>
      <c r="Q410" s="82" t="str">
        <f t="shared" si="34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1"/>
        <v/>
      </c>
      <c r="N411" s="82" t="str">
        <f t="shared" si="32"/>
        <v/>
      </c>
      <c r="O411" s="82">
        <f t="shared" si="30"/>
        <v>0</v>
      </c>
      <c r="P411" s="82" t="str">
        <f t="shared" si="33"/>
        <v/>
      </c>
      <c r="Q411" s="82" t="str">
        <f t="shared" si="34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1"/>
        <v/>
      </c>
      <c r="N412" s="82" t="str">
        <f t="shared" si="32"/>
        <v/>
      </c>
      <c r="O412" s="82">
        <f t="shared" si="30"/>
        <v>0</v>
      </c>
      <c r="P412" s="82" t="str">
        <f t="shared" si="33"/>
        <v/>
      </c>
      <c r="Q412" s="82" t="str">
        <f t="shared" si="34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1"/>
        <v/>
      </c>
      <c r="N413" s="82" t="str">
        <f t="shared" si="32"/>
        <v/>
      </c>
      <c r="O413" s="82">
        <f t="shared" si="30"/>
        <v>0</v>
      </c>
      <c r="P413" s="82" t="str">
        <f t="shared" si="33"/>
        <v/>
      </c>
      <c r="Q413" s="82" t="str">
        <f t="shared" si="34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1"/>
        <v/>
      </c>
      <c r="N414" s="82" t="str">
        <f t="shared" si="32"/>
        <v/>
      </c>
      <c r="O414" s="82">
        <f t="shared" si="30"/>
        <v>0</v>
      </c>
      <c r="P414" s="82" t="str">
        <f t="shared" si="33"/>
        <v/>
      </c>
      <c r="Q414" s="82" t="str">
        <f t="shared" si="34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1"/>
        <v/>
      </c>
      <c r="N415" s="82" t="str">
        <f t="shared" si="32"/>
        <v/>
      </c>
      <c r="O415" s="82">
        <f t="shared" si="30"/>
        <v>0</v>
      </c>
      <c r="P415" s="82" t="str">
        <f t="shared" si="33"/>
        <v/>
      </c>
      <c r="Q415" s="82" t="str">
        <f t="shared" si="34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1"/>
        <v/>
      </c>
      <c r="N416" s="82" t="str">
        <f t="shared" si="32"/>
        <v/>
      </c>
      <c r="O416" s="82">
        <f t="shared" si="30"/>
        <v>0</v>
      </c>
      <c r="P416" s="82" t="str">
        <f t="shared" si="33"/>
        <v/>
      </c>
      <c r="Q416" s="82" t="str">
        <f t="shared" si="34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1"/>
        <v/>
      </c>
      <c r="N417" s="82" t="str">
        <f t="shared" si="32"/>
        <v/>
      </c>
      <c r="O417" s="82">
        <f t="shared" si="30"/>
        <v>0</v>
      </c>
      <c r="P417" s="82" t="str">
        <f t="shared" si="33"/>
        <v/>
      </c>
      <c r="Q417" s="82" t="str">
        <f t="shared" si="34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1"/>
        <v/>
      </c>
      <c r="N418" s="82" t="str">
        <f t="shared" si="32"/>
        <v/>
      </c>
      <c r="O418" s="82">
        <f t="shared" si="30"/>
        <v>0</v>
      </c>
      <c r="P418" s="82" t="str">
        <f t="shared" si="33"/>
        <v/>
      </c>
      <c r="Q418" s="82" t="str">
        <f t="shared" si="34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1"/>
        <v/>
      </c>
      <c r="N419" s="82" t="str">
        <f t="shared" si="32"/>
        <v/>
      </c>
      <c r="O419" s="82">
        <f t="shared" si="30"/>
        <v>0</v>
      </c>
      <c r="P419" s="82" t="str">
        <f t="shared" si="33"/>
        <v/>
      </c>
      <c r="Q419" s="82" t="str">
        <f t="shared" si="34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1"/>
        <v/>
      </c>
      <c r="N420" s="82" t="str">
        <f t="shared" si="32"/>
        <v/>
      </c>
      <c r="O420" s="82">
        <f t="shared" si="30"/>
        <v>0</v>
      </c>
      <c r="P420" s="82" t="str">
        <f t="shared" si="33"/>
        <v/>
      </c>
      <c r="Q420" s="82" t="str">
        <f t="shared" si="34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1"/>
        <v/>
      </c>
      <c r="N421" s="82" t="str">
        <f t="shared" si="32"/>
        <v/>
      </c>
      <c r="O421" s="82">
        <f t="shared" si="30"/>
        <v>0</v>
      </c>
      <c r="P421" s="82" t="str">
        <f t="shared" si="33"/>
        <v/>
      </c>
      <c r="Q421" s="82" t="str">
        <f t="shared" si="34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1"/>
        <v/>
      </c>
      <c r="N422" s="82" t="str">
        <f t="shared" si="32"/>
        <v/>
      </c>
      <c r="O422" s="82">
        <f t="shared" si="30"/>
        <v>0</v>
      </c>
      <c r="P422" s="82" t="str">
        <f t="shared" si="33"/>
        <v/>
      </c>
      <c r="Q422" s="82" t="str">
        <f t="shared" si="34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1"/>
        <v/>
      </c>
      <c r="N423" s="82" t="str">
        <f t="shared" si="32"/>
        <v/>
      </c>
      <c r="O423" s="82">
        <f t="shared" si="30"/>
        <v>0</v>
      </c>
      <c r="P423" s="82" t="str">
        <f t="shared" si="33"/>
        <v/>
      </c>
      <c r="Q423" s="82" t="str">
        <f t="shared" si="34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1"/>
        <v/>
      </c>
      <c r="N424" s="82" t="str">
        <f t="shared" si="32"/>
        <v/>
      </c>
      <c r="O424" s="82">
        <f t="shared" si="30"/>
        <v>0</v>
      </c>
      <c r="P424" s="82" t="str">
        <f t="shared" si="33"/>
        <v/>
      </c>
      <c r="Q424" s="82" t="str">
        <f t="shared" si="34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1"/>
        <v/>
      </c>
      <c r="N425" s="82" t="str">
        <f t="shared" si="32"/>
        <v/>
      </c>
      <c r="O425" s="82">
        <f t="shared" si="30"/>
        <v>0</v>
      </c>
      <c r="P425" s="82" t="str">
        <f t="shared" si="33"/>
        <v/>
      </c>
      <c r="Q425" s="82" t="str">
        <f t="shared" si="34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1"/>
        <v/>
      </c>
      <c r="N426" s="82" t="str">
        <f t="shared" si="32"/>
        <v/>
      </c>
      <c r="O426" s="82">
        <f t="shared" si="30"/>
        <v>0</v>
      </c>
      <c r="P426" s="82" t="str">
        <f t="shared" si="33"/>
        <v/>
      </c>
      <c r="Q426" s="82" t="str">
        <f t="shared" si="34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1"/>
        <v/>
      </c>
      <c r="N427" s="82" t="str">
        <f t="shared" si="32"/>
        <v/>
      </c>
      <c r="O427" s="82">
        <f t="shared" si="30"/>
        <v>0</v>
      </c>
      <c r="P427" s="82" t="str">
        <f t="shared" si="33"/>
        <v/>
      </c>
      <c r="Q427" s="82" t="str">
        <f t="shared" si="34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1"/>
        <v/>
      </c>
      <c r="N428" s="82" t="str">
        <f t="shared" si="32"/>
        <v/>
      </c>
      <c r="O428" s="82">
        <f t="shared" si="30"/>
        <v>0</v>
      </c>
      <c r="P428" s="82" t="str">
        <f t="shared" si="33"/>
        <v/>
      </c>
      <c r="Q428" s="82" t="str">
        <f t="shared" si="34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1"/>
        <v/>
      </c>
      <c r="N429" s="82" t="str">
        <f t="shared" si="32"/>
        <v/>
      </c>
      <c r="O429" s="82">
        <f t="shared" si="30"/>
        <v>0</v>
      </c>
      <c r="P429" s="82" t="str">
        <f t="shared" si="33"/>
        <v/>
      </c>
      <c r="Q429" s="82" t="str">
        <f t="shared" si="34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1"/>
        <v/>
      </c>
      <c r="N430" s="82" t="str">
        <f t="shared" si="32"/>
        <v/>
      </c>
      <c r="O430" s="82">
        <f t="shared" si="30"/>
        <v>0</v>
      </c>
      <c r="P430" s="82" t="str">
        <f t="shared" si="33"/>
        <v/>
      </c>
      <c r="Q430" s="82" t="str">
        <f t="shared" si="34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1"/>
        <v/>
      </c>
      <c r="N431" s="82" t="str">
        <f t="shared" si="32"/>
        <v/>
      </c>
      <c r="O431" s="82">
        <f t="shared" si="30"/>
        <v>0</v>
      </c>
      <c r="P431" s="82" t="str">
        <f t="shared" si="33"/>
        <v/>
      </c>
      <c r="Q431" s="82" t="str">
        <f t="shared" si="34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1"/>
        <v/>
      </c>
      <c r="N432" s="82" t="str">
        <f t="shared" si="32"/>
        <v/>
      </c>
      <c r="O432" s="82">
        <f t="shared" si="30"/>
        <v>0</v>
      </c>
      <c r="P432" s="82" t="str">
        <f t="shared" si="33"/>
        <v/>
      </c>
      <c r="Q432" s="82" t="str">
        <f t="shared" si="34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1"/>
        <v/>
      </c>
      <c r="N433" s="82" t="str">
        <f t="shared" si="32"/>
        <v/>
      </c>
      <c r="O433" s="82">
        <f t="shared" si="30"/>
        <v>0</v>
      </c>
      <c r="P433" s="82" t="str">
        <f t="shared" si="33"/>
        <v/>
      </c>
      <c r="Q433" s="82" t="str">
        <f t="shared" si="34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1"/>
        <v/>
      </c>
      <c r="N434" s="82" t="str">
        <f t="shared" si="32"/>
        <v/>
      </c>
      <c r="O434" s="82">
        <f t="shared" si="30"/>
        <v>0</v>
      </c>
      <c r="P434" s="82" t="str">
        <f t="shared" si="33"/>
        <v/>
      </c>
      <c r="Q434" s="82" t="str">
        <f t="shared" si="34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1"/>
        <v/>
      </c>
      <c r="N435" s="82" t="str">
        <f t="shared" si="32"/>
        <v/>
      </c>
      <c r="O435" s="82">
        <f t="shared" si="30"/>
        <v>0</v>
      </c>
      <c r="P435" s="82" t="str">
        <f t="shared" si="33"/>
        <v/>
      </c>
      <c r="Q435" s="82" t="str">
        <f t="shared" si="34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1"/>
        <v/>
      </c>
      <c r="N436" s="82" t="str">
        <f t="shared" si="32"/>
        <v/>
      </c>
      <c r="O436" s="82">
        <f t="shared" si="30"/>
        <v>0</v>
      </c>
      <c r="P436" s="82" t="str">
        <f t="shared" si="33"/>
        <v/>
      </c>
      <c r="Q436" s="82" t="str">
        <f t="shared" si="34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1"/>
        <v/>
      </c>
      <c r="N437" s="82" t="str">
        <f t="shared" si="32"/>
        <v/>
      </c>
      <c r="O437" s="82">
        <f t="shared" si="30"/>
        <v>0</v>
      </c>
      <c r="P437" s="82" t="str">
        <f t="shared" si="33"/>
        <v/>
      </c>
      <c r="Q437" s="82" t="str">
        <f t="shared" si="34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1"/>
        <v/>
      </c>
      <c r="N438" s="82" t="str">
        <f t="shared" si="32"/>
        <v/>
      </c>
      <c r="O438" s="82">
        <f t="shared" si="30"/>
        <v>0</v>
      </c>
      <c r="P438" s="82" t="str">
        <f t="shared" si="33"/>
        <v/>
      </c>
      <c r="Q438" s="82" t="str">
        <f t="shared" si="34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1"/>
        <v/>
      </c>
      <c r="N439" s="82" t="str">
        <f t="shared" si="32"/>
        <v/>
      </c>
      <c r="O439" s="82">
        <f t="shared" si="30"/>
        <v>0</v>
      </c>
      <c r="P439" s="82" t="str">
        <f t="shared" si="33"/>
        <v/>
      </c>
      <c r="Q439" s="82" t="str">
        <f t="shared" si="34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1"/>
        <v/>
      </c>
      <c r="N440" s="82" t="str">
        <f t="shared" si="32"/>
        <v/>
      </c>
      <c r="O440" s="82">
        <f t="shared" si="30"/>
        <v>0</v>
      </c>
      <c r="P440" s="82" t="str">
        <f t="shared" si="33"/>
        <v/>
      </c>
      <c r="Q440" s="82" t="str">
        <f t="shared" si="34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1"/>
        <v/>
      </c>
      <c r="N441" s="82" t="str">
        <f t="shared" si="32"/>
        <v/>
      </c>
      <c r="O441" s="82">
        <f t="shared" si="30"/>
        <v>0</v>
      </c>
      <c r="P441" s="82" t="str">
        <f t="shared" si="33"/>
        <v/>
      </c>
      <c r="Q441" s="82" t="str">
        <f t="shared" si="34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1"/>
        <v/>
      </c>
      <c r="N442" s="82" t="str">
        <f t="shared" si="32"/>
        <v/>
      </c>
      <c r="O442" s="82">
        <f t="shared" si="30"/>
        <v>0</v>
      </c>
      <c r="P442" s="82" t="str">
        <f t="shared" si="33"/>
        <v/>
      </c>
      <c r="Q442" s="82" t="str">
        <f t="shared" si="34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1"/>
        <v/>
      </c>
      <c r="N443" s="82" t="str">
        <f t="shared" si="32"/>
        <v/>
      </c>
      <c r="O443" s="82">
        <f t="shared" si="30"/>
        <v>0</v>
      </c>
      <c r="P443" s="82" t="str">
        <f t="shared" si="33"/>
        <v/>
      </c>
      <c r="Q443" s="82" t="str">
        <f t="shared" si="34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1"/>
        <v/>
      </c>
      <c r="N444" s="82" t="str">
        <f t="shared" si="32"/>
        <v/>
      </c>
      <c r="O444" s="82">
        <f t="shared" si="30"/>
        <v>0</v>
      </c>
      <c r="P444" s="82" t="str">
        <f t="shared" si="33"/>
        <v/>
      </c>
      <c r="Q444" s="82" t="str">
        <f t="shared" si="34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1"/>
        <v/>
      </c>
      <c r="N445" s="82" t="str">
        <f t="shared" si="32"/>
        <v/>
      </c>
      <c r="O445" s="82">
        <f t="shared" si="30"/>
        <v>0</v>
      </c>
      <c r="P445" s="82" t="str">
        <f t="shared" si="33"/>
        <v/>
      </c>
      <c r="Q445" s="82" t="str">
        <f t="shared" si="34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1"/>
        <v/>
      </c>
      <c r="N446" s="82" t="str">
        <f t="shared" si="32"/>
        <v/>
      </c>
      <c r="O446" s="82">
        <f t="shared" si="30"/>
        <v>0</v>
      </c>
      <c r="P446" s="82" t="str">
        <f t="shared" si="33"/>
        <v/>
      </c>
      <c r="Q446" s="82" t="str">
        <f t="shared" si="34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1"/>
        <v/>
      </c>
      <c r="N447" s="82" t="str">
        <f t="shared" si="32"/>
        <v/>
      </c>
      <c r="O447" s="82">
        <f t="shared" si="30"/>
        <v>0</v>
      </c>
      <c r="P447" s="82" t="str">
        <f t="shared" si="33"/>
        <v/>
      </c>
      <c r="Q447" s="82" t="str">
        <f t="shared" si="34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1"/>
        <v/>
      </c>
      <c r="N448" s="82" t="str">
        <f t="shared" si="32"/>
        <v/>
      </c>
      <c r="O448" s="82">
        <f t="shared" si="30"/>
        <v>0</v>
      </c>
      <c r="P448" s="82" t="str">
        <f t="shared" si="33"/>
        <v/>
      </c>
      <c r="Q448" s="82" t="str">
        <f t="shared" si="34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1"/>
        <v/>
      </c>
      <c r="N449" s="82" t="str">
        <f t="shared" si="32"/>
        <v/>
      </c>
      <c r="O449" s="82">
        <f t="shared" si="30"/>
        <v>0</v>
      </c>
      <c r="P449" s="82" t="str">
        <f t="shared" si="33"/>
        <v/>
      </c>
      <c r="Q449" s="82" t="str">
        <f t="shared" si="34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1"/>
        <v/>
      </c>
      <c r="N450" s="82" t="str">
        <f t="shared" si="32"/>
        <v/>
      </c>
      <c r="O450" s="82">
        <f t="shared" si="30"/>
        <v>0</v>
      </c>
      <c r="P450" s="82" t="str">
        <f t="shared" si="33"/>
        <v/>
      </c>
      <c r="Q450" s="82" t="str">
        <f t="shared" si="34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1"/>
        <v/>
      </c>
      <c r="N451" s="82" t="str">
        <f t="shared" si="32"/>
        <v/>
      </c>
      <c r="O451" s="82">
        <f t="shared" si="30"/>
        <v>0</v>
      </c>
      <c r="P451" s="82" t="str">
        <f t="shared" si="33"/>
        <v/>
      </c>
      <c r="Q451" s="82" t="str">
        <f t="shared" si="34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1"/>
        <v/>
      </c>
      <c r="N452" s="82" t="str">
        <f t="shared" si="32"/>
        <v/>
      </c>
      <c r="O452" s="82">
        <f t="shared" si="30"/>
        <v>0</v>
      </c>
      <c r="P452" s="82" t="str">
        <f t="shared" si="33"/>
        <v/>
      </c>
      <c r="Q452" s="82" t="str">
        <f t="shared" si="34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1"/>
        <v/>
      </c>
      <c r="N453" s="82" t="str">
        <f t="shared" si="32"/>
        <v/>
      </c>
      <c r="O453" s="82">
        <f t="shared" si="30"/>
        <v>0</v>
      </c>
      <c r="P453" s="82" t="str">
        <f t="shared" si="33"/>
        <v/>
      </c>
      <c r="Q453" s="82" t="str">
        <f t="shared" si="34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1"/>
        <v/>
      </c>
      <c r="N454" s="82" t="str">
        <f t="shared" si="32"/>
        <v/>
      </c>
      <c r="O454" s="82">
        <f t="shared" si="30"/>
        <v>0</v>
      </c>
      <c r="P454" s="82" t="str">
        <f t="shared" si="33"/>
        <v/>
      </c>
      <c r="Q454" s="82" t="str">
        <f t="shared" si="34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1"/>
        <v/>
      </c>
      <c r="N455" s="82" t="str">
        <f t="shared" si="32"/>
        <v/>
      </c>
      <c r="O455" s="82">
        <f t="shared" si="30"/>
        <v>0</v>
      </c>
      <c r="P455" s="82" t="str">
        <f t="shared" si="33"/>
        <v/>
      </c>
      <c r="Q455" s="82" t="str">
        <f t="shared" si="34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1"/>
        <v/>
      </c>
      <c r="N456" s="82" t="str">
        <f t="shared" si="32"/>
        <v/>
      </c>
      <c r="O456" s="82">
        <f t="shared" si="30"/>
        <v>0</v>
      </c>
      <c r="P456" s="82" t="str">
        <f t="shared" si="33"/>
        <v/>
      </c>
      <c r="Q456" s="82" t="str">
        <f t="shared" si="34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1"/>
        <v/>
      </c>
      <c r="N457" s="82" t="str">
        <f t="shared" si="32"/>
        <v/>
      </c>
      <c r="O457" s="82">
        <f t="shared" si="30"/>
        <v>0</v>
      </c>
      <c r="P457" s="82" t="str">
        <f t="shared" si="33"/>
        <v/>
      </c>
      <c r="Q457" s="82" t="str">
        <f t="shared" si="34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1"/>
        <v/>
      </c>
      <c r="N458" s="82" t="str">
        <f t="shared" si="32"/>
        <v/>
      </c>
      <c r="O458" s="82">
        <f t="shared" si="30"/>
        <v>0</v>
      </c>
      <c r="P458" s="82" t="str">
        <f t="shared" si="33"/>
        <v/>
      </c>
      <c r="Q458" s="82" t="str">
        <f t="shared" si="34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1"/>
        <v/>
      </c>
      <c r="N459" s="82" t="str">
        <f t="shared" si="32"/>
        <v/>
      </c>
      <c r="O459" s="82">
        <f t="shared" si="30"/>
        <v>0</v>
      </c>
      <c r="P459" s="82" t="str">
        <f t="shared" si="33"/>
        <v/>
      </c>
      <c r="Q459" s="82" t="str">
        <f t="shared" si="34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1"/>
        <v/>
      </c>
      <c r="N460" s="82" t="str">
        <f t="shared" si="32"/>
        <v/>
      </c>
      <c r="O460" s="82">
        <f t="shared" si="30"/>
        <v>0</v>
      </c>
      <c r="P460" s="82" t="str">
        <f t="shared" si="33"/>
        <v/>
      </c>
      <c r="Q460" s="82" t="str">
        <f t="shared" si="34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1"/>
        <v/>
      </c>
      <c r="N461" s="82" t="str">
        <f t="shared" si="32"/>
        <v/>
      </c>
      <c r="O461" s="82">
        <f t="shared" si="30"/>
        <v>0</v>
      </c>
      <c r="P461" s="82" t="str">
        <f t="shared" si="33"/>
        <v/>
      </c>
      <c r="Q461" s="82" t="str">
        <f t="shared" si="34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1"/>
        <v/>
      </c>
      <c r="N462" s="82" t="str">
        <f t="shared" si="32"/>
        <v/>
      </c>
      <c r="O462" s="82">
        <f t="shared" si="30"/>
        <v>0</v>
      </c>
      <c r="P462" s="82" t="str">
        <f t="shared" si="33"/>
        <v/>
      </c>
      <c r="Q462" s="82" t="str">
        <f t="shared" si="34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1"/>
        <v/>
      </c>
      <c r="N463" s="82" t="str">
        <f t="shared" si="32"/>
        <v/>
      </c>
      <c r="O463" s="82">
        <f t="shared" ref="O463:O514" si="35">IF($G463=0%,F463,"")</f>
        <v>0</v>
      </c>
      <c r="P463" s="82" t="str">
        <f t="shared" si="33"/>
        <v/>
      </c>
      <c r="Q463" s="82" t="str">
        <f t="shared" si="34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6">IF(F464&amp;H464&amp;I464&amp;J464&amp;K464="","",F464+H464+I464-J464-K464)</f>
        <v/>
      </c>
      <c r="N464" s="82" t="str">
        <f t="shared" ref="N464:N514" si="37">IF($G464="E",F464,"")</f>
        <v/>
      </c>
      <c r="O464" s="82">
        <f t="shared" si="35"/>
        <v>0</v>
      </c>
      <c r="P464" s="82" t="str">
        <f t="shared" ref="P464:P514" si="38">IF(OR($G464=8%,$G464=11%),$H464/$G464,"")</f>
        <v/>
      </c>
      <c r="Q464" s="82" t="str">
        <f t="shared" si="34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6"/>
        <v/>
      </c>
      <c r="N465" s="82" t="str">
        <f t="shared" si="37"/>
        <v/>
      </c>
      <c r="O465" s="82">
        <f t="shared" si="35"/>
        <v>0</v>
      </c>
      <c r="P465" s="82" t="str">
        <f t="shared" si="38"/>
        <v/>
      </c>
      <c r="Q465" s="82" t="str">
        <f t="shared" ref="Q465:Q514" si="39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6"/>
        <v/>
      </c>
      <c r="N466" s="82" t="str">
        <f t="shared" si="37"/>
        <v/>
      </c>
      <c r="O466" s="82">
        <f t="shared" si="35"/>
        <v>0</v>
      </c>
      <c r="P466" s="82" t="str">
        <f t="shared" si="38"/>
        <v/>
      </c>
      <c r="Q466" s="82" t="str">
        <f t="shared" si="39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6"/>
        <v/>
      </c>
      <c r="N467" s="82" t="str">
        <f t="shared" si="37"/>
        <v/>
      </c>
      <c r="O467" s="82">
        <f t="shared" si="35"/>
        <v>0</v>
      </c>
      <c r="P467" s="82" t="str">
        <f t="shared" si="38"/>
        <v/>
      </c>
      <c r="Q467" s="82" t="str">
        <f t="shared" si="39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6"/>
        <v/>
      </c>
      <c r="N468" s="82" t="str">
        <f t="shared" si="37"/>
        <v/>
      </c>
      <c r="O468" s="82">
        <f t="shared" si="35"/>
        <v>0</v>
      </c>
      <c r="P468" s="82" t="str">
        <f t="shared" si="38"/>
        <v/>
      </c>
      <c r="Q468" s="82" t="str">
        <f t="shared" si="39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6"/>
        <v/>
      </c>
      <c r="N469" s="82" t="str">
        <f t="shared" si="37"/>
        <v/>
      </c>
      <c r="O469" s="82">
        <f t="shared" si="35"/>
        <v>0</v>
      </c>
      <c r="P469" s="82" t="str">
        <f t="shared" si="38"/>
        <v/>
      </c>
      <c r="Q469" s="82" t="str">
        <f t="shared" si="39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6"/>
        <v/>
      </c>
      <c r="N470" s="82" t="str">
        <f t="shared" si="37"/>
        <v/>
      </c>
      <c r="O470" s="82">
        <f t="shared" si="35"/>
        <v>0</v>
      </c>
      <c r="P470" s="82" t="str">
        <f t="shared" si="38"/>
        <v/>
      </c>
      <c r="Q470" s="82" t="str">
        <f t="shared" si="39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6"/>
        <v/>
      </c>
      <c r="N471" s="82" t="str">
        <f t="shared" si="37"/>
        <v/>
      </c>
      <c r="O471" s="82">
        <f t="shared" si="35"/>
        <v>0</v>
      </c>
      <c r="P471" s="82" t="str">
        <f t="shared" si="38"/>
        <v/>
      </c>
      <c r="Q471" s="82" t="str">
        <f t="shared" si="39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6"/>
        <v/>
      </c>
      <c r="N472" s="82" t="str">
        <f t="shared" si="37"/>
        <v/>
      </c>
      <c r="O472" s="82">
        <f t="shared" si="35"/>
        <v>0</v>
      </c>
      <c r="P472" s="82" t="str">
        <f t="shared" si="38"/>
        <v/>
      </c>
      <c r="Q472" s="82" t="str">
        <f t="shared" si="39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6"/>
        <v/>
      </c>
      <c r="N473" s="82" t="str">
        <f t="shared" si="37"/>
        <v/>
      </c>
      <c r="O473" s="82">
        <f t="shared" si="35"/>
        <v>0</v>
      </c>
      <c r="P473" s="82" t="str">
        <f t="shared" si="38"/>
        <v/>
      </c>
      <c r="Q473" s="82" t="str">
        <f t="shared" si="39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6"/>
        <v/>
      </c>
      <c r="N474" s="82" t="str">
        <f t="shared" si="37"/>
        <v/>
      </c>
      <c r="O474" s="82">
        <f t="shared" si="35"/>
        <v>0</v>
      </c>
      <c r="P474" s="82" t="str">
        <f t="shared" si="38"/>
        <v/>
      </c>
      <c r="Q474" s="82" t="str">
        <f t="shared" si="39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6"/>
        <v/>
      </c>
      <c r="N475" s="82" t="str">
        <f t="shared" si="37"/>
        <v/>
      </c>
      <c r="O475" s="82">
        <f t="shared" si="35"/>
        <v>0</v>
      </c>
      <c r="P475" s="82" t="str">
        <f t="shared" si="38"/>
        <v/>
      </c>
      <c r="Q475" s="82" t="str">
        <f t="shared" si="39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6"/>
        <v/>
      </c>
      <c r="N476" s="82" t="str">
        <f t="shared" si="37"/>
        <v/>
      </c>
      <c r="O476" s="82">
        <f t="shared" si="35"/>
        <v>0</v>
      </c>
      <c r="P476" s="82" t="str">
        <f t="shared" si="38"/>
        <v/>
      </c>
      <c r="Q476" s="82" t="str">
        <f t="shared" si="39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6"/>
        <v/>
      </c>
      <c r="N477" s="82" t="str">
        <f t="shared" si="37"/>
        <v/>
      </c>
      <c r="O477" s="82">
        <f t="shared" si="35"/>
        <v>0</v>
      </c>
      <c r="P477" s="82" t="str">
        <f t="shared" si="38"/>
        <v/>
      </c>
      <c r="Q477" s="82" t="str">
        <f t="shared" si="39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6"/>
        <v/>
      </c>
      <c r="N478" s="82" t="str">
        <f t="shared" si="37"/>
        <v/>
      </c>
      <c r="O478" s="82">
        <f t="shared" si="35"/>
        <v>0</v>
      </c>
      <c r="P478" s="82" t="str">
        <f t="shared" si="38"/>
        <v/>
      </c>
      <c r="Q478" s="82" t="str">
        <f t="shared" si="39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6"/>
        <v/>
      </c>
      <c r="N479" s="82" t="str">
        <f t="shared" si="37"/>
        <v/>
      </c>
      <c r="O479" s="82">
        <f t="shared" si="35"/>
        <v>0</v>
      </c>
      <c r="P479" s="82" t="str">
        <f t="shared" si="38"/>
        <v/>
      </c>
      <c r="Q479" s="82" t="str">
        <f t="shared" si="39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6"/>
        <v/>
      </c>
      <c r="N480" s="82" t="str">
        <f t="shared" si="37"/>
        <v/>
      </c>
      <c r="O480" s="82">
        <f t="shared" si="35"/>
        <v>0</v>
      </c>
      <c r="P480" s="82" t="str">
        <f t="shared" si="38"/>
        <v/>
      </c>
      <c r="Q480" s="82" t="str">
        <f t="shared" si="39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6"/>
        <v/>
      </c>
      <c r="N481" s="82" t="str">
        <f t="shared" si="37"/>
        <v/>
      </c>
      <c r="O481" s="82">
        <f t="shared" si="35"/>
        <v>0</v>
      </c>
      <c r="P481" s="82" t="str">
        <f t="shared" si="38"/>
        <v/>
      </c>
      <c r="Q481" s="82" t="str">
        <f t="shared" si="39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6"/>
        <v/>
      </c>
      <c r="N482" s="82" t="str">
        <f t="shared" si="37"/>
        <v/>
      </c>
      <c r="O482" s="82">
        <f t="shared" si="35"/>
        <v>0</v>
      </c>
      <c r="P482" s="82" t="str">
        <f t="shared" si="38"/>
        <v/>
      </c>
      <c r="Q482" s="82" t="str">
        <f t="shared" si="39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6"/>
        <v/>
      </c>
      <c r="N483" s="82" t="str">
        <f t="shared" si="37"/>
        <v/>
      </c>
      <c r="O483" s="82">
        <f t="shared" si="35"/>
        <v>0</v>
      </c>
      <c r="P483" s="82" t="str">
        <f t="shared" si="38"/>
        <v/>
      </c>
      <c r="Q483" s="82" t="str">
        <f t="shared" si="39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6"/>
        <v/>
      </c>
      <c r="N484" s="82" t="str">
        <f t="shared" si="37"/>
        <v/>
      </c>
      <c r="O484" s="82">
        <f t="shared" si="35"/>
        <v>0</v>
      </c>
      <c r="P484" s="82" t="str">
        <f t="shared" si="38"/>
        <v/>
      </c>
      <c r="Q484" s="82" t="str">
        <f t="shared" si="39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6"/>
        <v/>
      </c>
      <c r="N485" s="82" t="str">
        <f t="shared" si="37"/>
        <v/>
      </c>
      <c r="O485" s="82">
        <f t="shared" si="35"/>
        <v>0</v>
      </c>
      <c r="P485" s="82" t="str">
        <f t="shared" si="38"/>
        <v/>
      </c>
      <c r="Q485" s="82" t="str">
        <f t="shared" si="39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6"/>
        <v/>
      </c>
      <c r="N486" s="82" t="str">
        <f t="shared" si="37"/>
        <v/>
      </c>
      <c r="O486" s="82">
        <f t="shared" si="35"/>
        <v>0</v>
      </c>
      <c r="P486" s="82" t="str">
        <f t="shared" si="38"/>
        <v/>
      </c>
      <c r="Q486" s="82" t="str">
        <f t="shared" si="39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6"/>
        <v/>
      </c>
      <c r="N487" s="82" t="str">
        <f t="shared" si="37"/>
        <v/>
      </c>
      <c r="O487" s="82">
        <f t="shared" si="35"/>
        <v>0</v>
      </c>
      <c r="P487" s="82" t="str">
        <f t="shared" si="38"/>
        <v/>
      </c>
      <c r="Q487" s="82" t="str">
        <f t="shared" si="39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6"/>
        <v/>
      </c>
      <c r="N488" s="82" t="str">
        <f t="shared" si="37"/>
        <v/>
      </c>
      <c r="O488" s="82">
        <f t="shared" si="35"/>
        <v>0</v>
      </c>
      <c r="P488" s="82" t="str">
        <f t="shared" si="38"/>
        <v/>
      </c>
      <c r="Q488" s="82" t="str">
        <f t="shared" si="39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6"/>
        <v/>
      </c>
      <c r="N489" s="82" t="str">
        <f t="shared" si="37"/>
        <v/>
      </c>
      <c r="O489" s="82">
        <f t="shared" si="35"/>
        <v>0</v>
      </c>
      <c r="P489" s="82" t="str">
        <f t="shared" si="38"/>
        <v/>
      </c>
      <c r="Q489" s="82" t="str">
        <f t="shared" si="39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6"/>
        <v/>
      </c>
      <c r="N490" s="82" t="str">
        <f t="shared" si="37"/>
        <v/>
      </c>
      <c r="O490" s="82">
        <f t="shared" si="35"/>
        <v>0</v>
      </c>
      <c r="P490" s="82" t="str">
        <f t="shared" si="38"/>
        <v/>
      </c>
      <c r="Q490" s="82" t="str">
        <f t="shared" si="39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6"/>
        <v/>
      </c>
      <c r="N491" s="82" t="str">
        <f t="shared" si="37"/>
        <v/>
      </c>
      <c r="O491" s="82">
        <f t="shared" si="35"/>
        <v>0</v>
      </c>
      <c r="P491" s="82" t="str">
        <f t="shared" si="38"/>
        <v/>
      </c>
      <c r="Q491" s="82" t="str">
        <f t="shared" si="39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6"/>
        <v/>
      </c>
      <c r="N492" s="82" t="str">
        <f t="shared" si="37"/>
        <v/>
      </c>
      <c r="O492" s="82">
        <f t="shared" si="35"/>
        <v>0</v>
      </c>
      <c r="P492" s="82" t="str">
        <f t="shared" si="38"/>
        <v/>
      </c>
      <c r="Q492" s="82" t="str">
        <f t="shared" si="39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6"/>
        <v/>
      </c>
      <c r="N493" s="82" t="str">
        <f t="shared" si="37"/>
        <v/>
      </c>
      <c r="O493" s="82">
        <f t="shared" si="35"/>
        <v>0</v>
      </c>
      <c r="P493" s="82" t="str">
        <f t="shared" si="38"/>
        <v/>
      </c>
      <c r="Q493" s="82" t="str">
        <f t="shared" si="39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6"/>
        <v/>
      </c>
      <c r="N494" s="82" t="str">
        <f t="shared" si="37"/>
        <v/>
      </c>
      <c r="O494" s="82">
        <f t="shared" si="35"/>
        <v>0</v>
      </c>
      <c r="P494" s="82" t="str">
        <f t="shared" si="38"/>
        <v/>
      </c>
      <c r="Q494" s="82" t="str">
        <f t="shared" si="39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6"/>
        <v/>
      </c>
      <c r="N495" s="82" t="str">
        <f t="shared" si="37"/>
        <v/>
      </c>
      <c r="O495" s="82">
        <f t="shared" si="35"/>
        <v>0</v>
      </c>
      <c r="P495" s="82" t="str">
        <f t="shared" si="38"/>
        <v/>
      </c>
      <c r="Q495" s="82" t="str">
        <f t="shared" si="39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6"/>
        <v/>
      </c>
      <c r="N496" s="82" t="str">
        <f t="shared" si="37"/>
        <v/>
      </c>
      <c r="O496" s="82">
        <f t="shared" si="35"/>
        <v>0</v>
      </c>
      <c r="P496" s="82" t="str">
        <f t="shared" si="38"/>
        <v/>
      </c>
      <c r="Q496" s="82" t="str">
        <f t="shared" si="39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6"/>
        <v/>
      </c>
      <c r="N497" s="82" t="str">
        <f t="shared" si="37"/>
        <v/>
      </c>
      <c r="O497" s="82">
        <f t="shared" si="35"/>
        <v>0</v>
      </c>
      <c r="P497" s="82" t="str">
        <f t="shared" si="38"/>
        <v/>
      </c>
      <c r="Q497" s="82" t="str">
        <f t="shared" si="39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6"/>
        <v/>
      </c>
      <c r="N498" s="82" t="str">
        <f t="shared" si="37"/>
        <v/>
      </c>
      <c r="O498" s="82">
        <f t="shared" si="35"/>
        <v>0</v>
      </c>
      <c r="P498" s="82" t="str">
        <f t="shared" si="38"/>
        <v/>
      </c>
      <c r="Q498" s="82" t="str">
        <f t="shared" si="39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6"/>
        <v/>
      </c>
      <c r="N499" s="82" t="str">
        <f t="shared" si="37"/>
        <v/>
      </c>
      <c r="O499" s="82">
        <f t="shared" si="35"/>
        <v>0</v>
      </c>
      <c r="P499" s="82" t="str">
        <f t="shared" si="38"/>
        <v/>
      </c>
      <c r="Q499" s="82" t="str">
        <f t="shared" si="39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6"/>
        <v/>
      </c>
      <c r="N500" s="82" t="str">
        <f t="shared" si="37"/>
        <v/>
      </c>
      <c r="O500" s="82">
        <f t="shared" si="35"/>
        <v>0</v>
      </c>
      <c r="P500" s="82" t="str">
        <f t="shared" si="38"/>
        <v/>
      </c>
      <c r="Q500" s="82" t="str">
        <f t="shared" si="39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6"/>
        <v/>
      </c>
      <c r="N501" s="82" t="str">
        <f t="shared" si="37"/>
        <v/>
      </c>
      <c r="O501" s="82">
        <f t="shared" si="35"/>
        <v>0</v>
      </c>
      <c r="P501" s="82" t="str">
        <f t="shared" si="38"/>
        <v/>
      </c>
      <c r="Q501" s="82" t="str">
        <f t="shared" si="39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6"/>
        <v/>
      </c>
      <c r="N502" s="82" t="str">
        <f t="shared" si="37"/>
        <v/>
      </c>
      <c r="O502" s="82">
        <f t="shared" si="35"/>
        <v>0</v>
      </c>
      <c r="P502" s="82" t="str">
        <f t="shared" si="38"/>
        <v/>
      </c>
      <c r="Q502" s="82" t="str">
        <f t="shared" si="39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6"/>
        <v/>
      </c>
      <c r="N503" s="82" t="str">
        <f t="shared" si="37"/>
        <v/>
      </c>
      <c r="O503" s="82">
        <f t="shared" si="35"/>
        <v>0</v>
      </c>
      <c r="P503" s="82" t="str">
        <f t="shared" si="38"/>
        <v/>
      </c>
      <c r="Q503" s="82" t="str">
        <f t="shared" si="39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6"/>
        <v/>
      </c>
      <c r="N504" s="82" t="str">
        <f t="shared" si="37"/>
        <v/>
      </c>
      <c r="O504" s="82">
        <f t="shared" si="35"/>
        <v>0</v>
      </c>
      <c r="P504" s="82" t="str">
        <f t="shared" si="38"/>
        <v/>
      </c>
      <c r="Q504" s="82" t="str">
        <f t="shared" si="39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6"/>
        <v/>
      </c>
      <c r="N505" s="82" t="str">
        <f t="shared" si="37"/>
        <v/>
      </c>
      <c r="O505" s="82">
        <f t="shared" si="35"/>
        <v>0</v>
      </c>
      <c r="P505" s="82" t="str">
        <f t="shared" si="38"/>
        <v/>
      </c>
      <c r="Q505" s="82" t="str">
        <f t="shared" si="39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6"/>
        <v/>
      </c>
      <c r="N506" s="82" t="str">
        <f t="shared" si="37"/>
        <v/>
      </c>
      <c r="O506" s="82">
        <f t="shared" si="35"/>
        <v>0</v>
      </c>
      <c r="P506" s="82" t="str">
        <f t="shared" si="38"/>
        <v/>
      </c>
      <c r="Q506" s="82" t="str">
        <f t="shared" si="39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6"/>
        <v/>
      </c>
      <c r="N507" s="82" t="str">
        <f t="shared" si="37"/>
        <v/>
      </c>
      <c r="O507" s="82">
        <f t="shared" si="35"/>
        <v>0</v>
      </c>
      <c r="P507" s="82" t="str">
        <f t="shared" si="38"/>
        <v/>
      </c>
      <c r="Q507" s="82" t="str">
        <f t="shared" si="39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6"/>
        <v/>
      </c>
      <c r="N508" s="82" t="str">
        <f t="shared" si="37"/>
        <v/>
      </c>
      <c r="O508" s="82">
        <f t="shared" si="35"/>
        <v>0</v>
      </c>
      <c r="P508" s="82" t="str">
        <f t="shared" si="38"/>
        <v/>
      </c>
      <c r="Q508" s="82" t="str">
        <f t="shared" si="39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6"/>
        <v/>
      </c>
      <c r="N509" s="82" t="str">
        <f t="shared" si="37"/>
        <v/>
      </c>
      <c r="O509" s="82">
        <f t="shared" si="35"/>
        <v>0</v>
      </c>
      <c r="P509" s="82" t="str">
        <f t="shared" si="38"/>
        <v/>
      </c>
      <c r="Q509" s="82" t="str">
        <f t="shared" si="39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6"/>
        <v/>
      </c>
      <c r="N510" s="82" t="str">
        <f t="shared" si="37"/>
        <v/>
      </c>
      <c r="O510" s="82">
        <f t="shared" si="35"/>
        <v>0</v>
      </c>
      <c r="P510" s="82" t="str">
        <f t="shared" si="38"/>
        <v/>
      </c>
      <c r="Q510" s="82" t="str">
        <f t="shared" si="39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6"/>
        <v/>
      </c>
      <c r="N511" s="82" t="str">
        <f t="shared" si="37"/>
        <v/>
      </c>
      <c r="O511" s="82">
        <f t="shared" si="35"/>
        <v>0</v>
      </c>
      <c r="P511" s="82" t="str">
        <f t="shared" si="38"/>
        <v/>
      </c>
      <c r="Q511" s="82" t="str">
        <f t="shared" si="39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6"/>
        <v/>
      </c>
      <c r="N512" s="82" t="str">
        <f t="shared" si="37"/>
        <v/>
      </c>
      <c r="O512" s="82">
        <f t="shared" si="35"/>
        <v>0</v>
      </c>
      <c r="P512" s="82" t="str">
        <f t="shared" si="38"/>
        <v/>
      </c>
      <c r="Q512" s="82" t="str">
        <f t="shared" si="39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6"/>
        <v/>
      </c>
      <c r="N513" s="82" t="str">
        <f t="shared" si="37"/>
        <v/>
      </c>
      <c r="O513" s="82">
        <f t="shared" si="35"/>
        <v>0</v>
      </c>
      <c r="P513" s="82" t="str">
        <f t="shared" si="38"/>
        <v/>
      </c>
      <c r="Q513" s="82" t="str">
        <f t="shared" si="39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6"/>
        <v/>
      </c>
      <c r="N514" s="82" t="str">
        <f t="shared" si="37"/>
        <v/>
      </c>
      <c r="O514" s="82">
        <f t="shared" si="35"/>
        <v>0</v>
      </c>
      <c r="P514" s="82" t="str">
        <f t="shared" si="38"/>
        <v/>
      </c>
      <c r="Q514" s="82" t="str">
        <f t="shared" si="39"/>
        <v/>
      </c>
    </row>
  </sheetData>
  <sheetProtection algorithmName="SHA-512" hashValue="XgS/5DeVfrv2DyWT/vOPULpdbLBQ9otdVrIwbjP4vzuLZeXyOwfI0UHSIW0J1L1T0q4tXeIYKmUqDj1dwB1w7g==" saltValue="83IW1z+es4clAkONg/aGPw==" spinCount="100000" sheet="1" formatColumns="0" formatRows="0" autoFilter="0"/>
  <autoFilter ref="K14:L14" xr:uid="{00000000-0009-0000-0000-000020000000}"/>
  <mergeCells count="19">
    <mergeCell ref="A15:A16"/>
    <mergeCell ref="A1:A4"/>
    <mergeCell ref="A5:A6"/>
    <mergeCell ref="K6:K7"/>
    <mergeCell ref="I6:I7"/>
    <mergeCell ref="J1:L1"/>
    <mergeCell ref="J4:L4"/>
    <mergeCell ref="F6:F7"/>
    <mergeCell ref="H6:H7"/>
    <mergeCell ref="E6:E7"/>
    <mergeCell ref="G6:G7"/>
    <mergeCell ref="L6:L7"/>
    <mergeCell ref="J6:J7"/>
    <mergeCell ref="N6:N7"/>
    <mergeCell ref="O6:O7"/>
    <mergeCell ref="P6:P7"/>
    <mergeCell ref="Q6:Q7"/>
    <mergeCell ref="C6:C7"/>
    <mergeCell ref="D6:D7"/>
  </mergeCells>
  <phoneticPr fontId="0" type="noConversion"/>
  <dataValidations count="1">
    <dataValidation type="list" allowBlank="1" showInputMessage="1" showErrorMessage="1" sqref="G15:G514" xr:uid="{C4BED7C7-6F41-49C8-A5D3-2FE40535CC99}">
      <formula1>"E, 0%, 8%, 16%"</formula1>
    </dataValidation>
  </dataValidations>
  <hyperlinks>
    <hyperlink ref="A15:A16" location="CONTACTO!A1" display="Contacto" xr:uid="{9FFAFD0B-0DA9-4C15-9FD0-0627001214FF}"/>
    <hyperlink ref="A5:A6" location="MENU!A1" display="M e n ú" xr:uid="{F0408F07-A474-4BBF-ABFA-7014999FEF4F}"/>
    <hyperlink ref="A8" location="'INGRESOS Y EGRESOS'!A1" display="Ingresos y Egresos" xr:uid="{7ADC0474-CD1E-4C95-98D6-22EB7AE95A3E}"/>
    <hyperlink ref="A7" location="DATOS!A1" display="Datos de la Empresa" xr:uid="{69827FC9-FDD6-40DE-80DA-AAEFC9FD4C3A}"/>
    <hyperlink ref="A10" location="TARIFAS!A1" display="Tablas y Tarifas de ISR" xr:uid="{DAE2E253-6F58-432B-B932-8198B4B93BC5}"/>
    <hyperlink ref="A9" location="IMPUESTOS!A1" display="Impuestos" xr:uid="{4560DD39-F1DA-4E21-AC8F-E6BC33B4807A}"/>
    <hyperlink ref="A1:A4" location="MENU!A1" display="PROGRAMA REGIMEN SIMPLIFICADO DE CONFIANZA" xr:uid="{2EED56FF-C83D-437A-B454-F026D3FD8BF0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11" customWidth="1"/>
    <col min="4" max="4" width="8.7109375" style="11" customWidth="1"/>
    <col min="5" max="5" width="40.7109375" style="11" customWidth="1"/>
    <col min="6" max="6" width="12.28515625" style="11" customWidth="1"/>
    <col min="7" max="7" width="4.7109375" style="11" customWidth="1"/>
    <col min="8" max="12" width="12.28515625" style="11" customWidth="1"/>
    <col min="13" max="13" width="0.85546875" style="11" customWidth="1"/>
    <col min="14" max="17" width="11.7109375" style="11" customWidth="1"/>
    <col min="18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03"/>
      <c r="F1" s="29"/>
      <c r="G1" s="17"/>
      <c r="H1" s="17"/>
      <c r="I1" s="17"/>
      <c r="J1" s="161" t="s">
        <v>99</v>
      </c>
      <c r="K1" s="161"/>
      <c r="L1" s="161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03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</row>
    <row r="3" spans="1:17" ht="17.45" customHeight="1" x14ac:dyDescent="0.2">
      <c r="A3" s="118"/>
      <c r="C3" s="104"/>
      <c r="D3" s="103"/>
      <c r="E3" s="103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</row>
    <row r="4" spans="1:17" ht="17.45" customHeight="1" x14ac:dyDescent="0.3">
      <c r="A4" s="119"/>
      <c r="C4" s="46" t="s">
        <v>87</v>
      </c>
      <c r="D4" s="103"/>
      <c r="E4" s="103"/>
      <c r="F4" s="17"/>
      <c r="G4" s="17"/>
      <c r="H4" s="17"/>
      <c r="I4" s="17"/>
      <c r="J4" s="162" t="str">
        <f>"JULIO "&amp;DATOS!$E$10</f>
        <v>JULIO 2023</v>
      </c>
      <c r="K4" s="162"/>
      <c r="L4" s="162"/>
      <c r="M4" s="35"/>
      <c r="N4" s="34"/>
      <c r="O4" s="34"/>
      <c r="P4" s="34"/>
      <c r="Q4" s="34"/>
    </row>
    <row r="5" spans="1:17" ht="17.45" customHeight="1" x14ac:dyDescent="0.4">
      <c r="A5" s="120" t="s">
        <v>1</v>
      </c>
      <c r="C5" s="1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</row>
    <row r="6" spans="1:17" ht="17.45" customHeight="1" x14ac:dyDescent="0.2">
      <c r="A6" s="120"/>
      <c r="C6" s="143" t="s">
        <v>69</v>
      </c>
      <c r="D6" s="143" t="s">
        <v>70</v>
      </c>
      <c r="E6" s="143" t="s">
        <v>71</v>
      </c>
      <c r="F6" s="158" t="s">
        <v>72</v>
      </c>
      <c r="G6" s="143" t="s">
        <v>73</v>
      </c>
      <c r="H6" s="143" t="s">
        <v>52</v>
      </c>
      <c r="I6" s="143" t="s">
        <v>74</v>
      </c>
      <c r="J6" s="158" t="s">
        <v>75</v>
      </c>
      <c r="K6" s="158" t="s">
        <v>76</v>
      </c>
      <c r="L6" s="143" t="s">
        <v>77</v>
      </c>
      <c r="M6" s="17"/>
      <c r="N6" s="158" t="s">
        <v>78</v>
      </c>
      <c r="O6" s="158" t="s">
        <v>79</v>
      </c>
      <c r="P6" s="158" t="s">
        <v>80</v>
      </c>
      <c r="Q6" s="158" t="s">
        <v>81</v>
      </c>
    </row>
    <row r="7" spans="1:17" ht="17.45" customHeight="1" x14ac:dyDescent="0.2">
      <c r="A7" s="53" t="s">
        <v>5</v>
      </c>
      <c r="C7" s="143"/>
      <c r="D7" s="143"/>
      <c r="E7" s="143"/>
      <c r="F7" s="158"/>
      <c r="G7" s="143"/>
      <c r="H7" s="143"/>
      <c r="I7" s="160"/>
      <c r="J7" s="158"/>
      <c r="K7" s="158"/>
      <c r="L7" s="143"/>
      <c r="M7" s="17"/>
      <c r="N7" s="159"/>
      <c r="O7" s="159"/>
      <c r="P7" s="159"/>
      <c r="Q7" s="159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17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166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M9" s="17"/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M10" s="17"/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'EG-JUN'!F11+'EG-JUL'!F9</f>
        <v>0</v>
      </c>
      <c r="G11" s="69"/>
      <c r="H11" s="69">
        <f>'EG-JUN'!H11+'EG-JUL'!H9</f>
        <v>0</v>
      </c>
      <c r="I11" s="69">
        <f>'EG-JUN'!I11+'EG-JUL'!I9</f>
        <v>0</v>
      </c>
      <c r="J11" s="69">
        <f>'EG-JUN'!J11+'EG-JUL'!J9</f>
        <v>0</v>
      </c>
      <c r="K11" s="69">
        <f>'EG-JUN'!K11+'EG-JUL'!K9</f>
        <v>0</v>
      </c>
      <c r="L11" s="69">
        <f>F11+H11+I11-J11-K11</f>
        <v>0</v>
      </c>
      <c r="M11" s="17"/>
      <c r="N11" s="69">
        <f>'EG-JUN'!N11+'EG-JUL'!N9</f>
        <v>0</v>
      </c>
      <c r="O11" s="69">
        <f>'EG-JUN'!O11+'EG-JUL'!O9</f>
        <v>0</v>
      </c>
      <c r="P11" s="69">
        <f>'EG-JUN'!P11+'EG-JUL'!P9</f>
        <v>0</v>
      </c>
      <c r="Q11" s="69">
        <f>'EG-JUN'!Q11+'EG-JUL'!Q9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M12" s="17"/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17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102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7"/>
      <c r="N15" s="82" t="str">
        <f t="shared" ref="N15:N19" si="0">IF($G15="E",F15,"")</f>
        <v/>
      </c>
      <c r="O15" s="82">
        <f t="shared" ref="O15:O19" si="1">IF($G15=0%,F15,"")</f>
        <v>0</v>
      </c>
      <c r="P15" s="82" t="str">
        <f t="shared" ref="P15:P80" si="2">IF(OR($G15=8%,$G15=11%),$H15/$G15,"")</f>
        <v/>
      </c>
      <c r="Q15" s="82" t="str">
        <f t="shared" ref="Q15:Q80" si="3">IF(OR($G15=15%,$G15=16%),$H15/$G15,"")</f>
        <v/>
      </c>
    </row>
    <row r="16" spans="1:17" ht="17.45" customHeight="1" x14ac:dyDescent="0.2">
      <c r="A16" s="117"/>
      <c r="C16" s="102"/>
      <c r="D16" s="100"/>
      <c r="E16" s="90"/>
      <c r="F16" s="90"/>
      <c r="G16" s="101"/>
      <c r="H16" s="90"/>
      <c r="I16" s="90"/>
      <c r="J16" s="90"/>
      <c r="K16" s="90"/>
      <c r="L16" s="82" t="str">
        <f>IF(F16&amp;H16&amp;I16&amp;J16&amp;K16="","",F16+H16+I16-J16-K16)</f>
        <v/>
      </c>
      <c r="M16" s="17"/>
      <c r="N16" s="82" t="str">
        <f t="shared" si="0"/>
        <v/>
      </c>
      <c r="O16" s="82">
        <f t="shared" si="1"/>
        <v>0</v>
      </c>
      <c r="P16" s="82" t="str">
        <f t="shared" si="2"/>
        <v/>
      </c>
      <c r="Q16" s="82" t="str">
        <f t="shared" si="3"/>
        <v/>
      </c>
    </row>
    <row r="17" spans="1:17" ht="17.45" customHeight="1" x14ac:dyDescent="0.2">
      <c r="A17" s="49"/>
      <c r="C17" s="102"/>
      <c r="D17" s="100"/>
      <c r="E17" s="90"/>
      <c r="F17" s="90"/>
      <c r="G17" s="101"/>
      <c r="H17" s="90"/>
      <c r="I17" s="90"/>
      <c r="J17" s="90"/>
      <c r="K17" s="90"/>
      <c r="L17" s="82" t="str">
        <f t="shared" ref="L17" si="4">IF(F17&amp;H17&amp;I17&amp;J17&amp;K17="","",F17+H17+I17-J17-K17)</f>
        <v/>
      </c>
      <c r="M17" s="17"/>
      <c r="N17" s="82" t="str">
        <f t="shared" si="0"/>
        <v/>
      </c>
      <c r="O17" s="82">
        <f t="shared" si="1"/>
        <v>0</v>
      </c>
      <c r="P17" s="82" t="str">
        <f t="shared" si="2"/>
        <v/>
      </c>
      <c r="Q17" s="82" t="str">
        <f t="shared" si="3"/>
        <v/>
      </c>
    </row>
    <row r="18" spans="1:17" ht="17.45" customHeight="1" x14ac:dyDescent="0.2">
      <c r="A18" s="49"/>
      <c r="C18" s="102"/>
      <c r="D18" s="100"/>
      <c r="E18" s="90"/>
      <c r="F18" s="90"/>
      <c r="G18" s="101"/>
      <c r="H18" s="90"/>
      <c r="I18" s="90"/>
      <c r="J18" s="90"/>
      <c r="K18" s="90"/>
      <c r="L18" s="82" t="str">
        <f t="shared" ref="L18:L79" si="5">IF(F18&amp;H18&amp;I18&amp;J18&amp;K18="","",F18+H18+I18-J18-K18)</f>
        <v/>
      </c>
      <c r="M18" s="17"/>
      <c r="N18" s="82" t="str">
        <f t="shared" si="0"/>
        <v/>
      </c>
      <c r="O18" s="82">
        <f t="shared" si="1"/>
        <v>0</v>
      </c>
      <c r="P18" s="82" t="str">
        <f t="shared" si="2"/>
        <v/>
      </c>
      <c r="Q18" s="82" t="str">
        <f t="shared" si="3"/>
        <v/>
      </c>
    </row>
    <row r="19" spans="1:17" ht="17.45" customHeight="1" x14ac:dyDescent="0.2">
      <c r="A19" s="49"/>
      <c r="C19" s="102"/>
      <c r="D19" s="100"/>
      <c r="E19" s="90"/>
      <c r="F19" s="90"/>
      <c r="G19" s="101"/>
      <c r="H19" s="90"/>
      <c r="I19" s="90"/>
      <c r="J19" s="90"/>
      <c r="K19" s="90"/>
      <c r="L19" s="82" t="str">
        <f t="shared" si="5"/>
        <v/>
      </c>
      <c r="M19" s="17"/>
      <c r="N19" s="82" t="str">
        <f t="shared" si="0"/>
        <v/>
      </c>
      <c r="O19" s="82">
        <f t="shared" si="1"/>
        <v>0</v>
      </c>
      <c r="P19" s="82" t="str">
        <f t="shared" si="2"/>
        <v/>
      </c>
      <c r="Q19" s="82" t="str">
        <f t="shared" si="3"/>
        <v/>
      </c>
    </row>
    <row r="20" spans="1:17" ht="17.45" customHeight="1" x14ac:dyDescent="0.2">
      <c r="A20" s="49"/>
      <c r="C20" s="102"/>
      <c r="D20" s="100"/>
      <c r="E20" s="90"/>
      <c r="F20" s="90"/>
      <c r="G20" s="101"/>
      <c r="H20" s="90"/>
      <c r="I20" s="90"/>
      <c r="J20" s="90"/>
      <c r="K20" s="90"/>
      <c r="L20" s="82" t="str">
        <f t="shared" si="5"/>
        <v/>
      </c>
      <c r="M20" s="17"/>
      <c r="N20" s="82" t="str">
        <f t="shared" ref="N20:N79" si="6">IF($G20="E",F20,"")</f>
        <v/>
      </c>
      <c r="O20" s="82">
        <f t="shared" ref="O20:O80" si="7">IF($G20=0%,F20,"")</f>
        <v>0</v>
      </c>
      <c r="P20" s="82" t="str">
        <f t="shared" si="2"/>
        <v/>
      </c>
      <c r="Q20" s="82" t="str">
        <f t="shared" si="3"/>
        <v/>
      </c>
    </row>
    <row r="21" spans="1:17" ht="17.45" customHeight="1" x14ac:dyDescent="0.2">
      <c r="A21" s="49"/>
      <c r="C21" s="102"/>
      <c r="D21" s="100"/>
      <c r="E21" s="90"/>
      <c r="F21" s="90"/>
      <c r="G21" s="101"/>
      <c r="H21" s="90"/>
      <c r="I21" s="90"/>
      <c r="J21" s="90"/>
      <c r="K21" s="90"/>
      <c r="L21" s="82" t="str">
        <f t="shared" si="5"/>
        <v/>
      </c>
      <c r="M21" s="17"/>
      <c r="N21" s="82" t="str">
        <f t="shared" si="6"/>
        <v/>
      </c>
      <c r="O21" s="82">
        <f t="shared" si="7"/>
        <v>0</v>
      </c>
      <c r="P21" s="82" t="str">
        <f t="shared" si="2"/>
        <v/>
      </c>
      <c r="Q21" s="82" t="str">
        <f t="shared" si="3"/>
        <v/>
      </c>
    </row>
    <row r="22" spans="1:17" ht="17.45" customHeight="1" x14ac:dyDescent="0.2">
      <c r="A22" s="49"/>
      <c r="C22" s="102"/>
      <c r="D22" s="100"/>
      <c r="E22" s="90"/>
      <c r="F22" s="90"/>
      <c r="G22" s="101"/>
      <c r="H22" s="90"/>
      <c r="I22" s="90"/>
      <c r="J22" s="90"/>
      <c r="K22" s="90"/>
      <c r="L22" s="82" t="str">
        <f t="shared" si="5"/>
        <v/>
      </c>
      <c r="M22" s="17"/>
      <c r="N22" s="82" t="str">
        <f t="shared" si="6"/>
        <v/>
      </c>
      <c r="O22" s="82">
        <f t="shared" si="7"/>
        <v>0</v>
      </c>
      <c r="P22" s="82" t="str">
        <f t="shared" si="2"/>
        <v/>
      </c>
      <c r="Q22" s="82" t="str">
        <f t="shared" si="3"/>
        <v/>
      </c>
    </row>
    <row r="23" spans="1:17" ht="17.45" customHeight="1" x14ac:dyDescent="0.2">
      <c r="A23" s="49"/>
      <c r="C23" s="102"/>
      <c r="D23" s="100"/>
      <c r="E23" s="90"/>
      <c r="F23" s="90"/>
      <c r="G23" s="101"/>
      <c r="H23" s="90"/>
      <c r="I23" s="90"/>
      <c r="J23" s="90"/>
      <c r="K23" s="90"/>
      <c r="L23" s="82" t="str">
        <f t="shared" si="5"/>
        <v/>
      </c>
      <c r="M23" s="17"/>
      <c r="N23" s="82" t="str">
        <f t="shared" si="6"/>
        <v/>
      </c>
      <c r="O23" s="82">
        <f t="shared" si="7"/>
        <v>0</v>
      </c>
      <c r="P23" s="82" t="str">
        <f t="shared" si="2"/>
        <v/>
      </c>
      <c r="Q23" s="82" t="str">
        <f t="shared" si="3"/>
        <v/>
      </c>
    </row>
    <row r="24" spans="1:17" ht="17.45" customHeight="1" x14ac:dyDescent="0.2">
      <c r="A24" s="49"/>
      <c r="C24" s="102"/>
      <c r="D24" s="100"/>
      <c r="E24" s="90"/>
      <c r="F24" s="90"/>
      <c r="G24" s="101"/>
      <c r="H24" s="90"/>
      <c r="I24" s="90"/>
      <c r="J24" s="90"/>
      <c r="K24" s="90"/>
      <c r="L24" s="82" t="str">
        <f t="shared" si="5"/>
        <v/>
      </c>
      <c r="M24" s="17"/>
      <c r="N24" s="82" t="str">
        <f t="shared" si="6"/>
        <v/>
      </c>
      <c r="O24" s="82">
        <f t="shared" si="7"/>
        <v>0</v>
      </c>
      <c r="P24" s="82" t="str">
        <f t="shared" si="2"/>
        <v/>
      </c>
      <c r="Q24" s="82" t="str">
        <f t="shared" si="3"/>
        <v/>
      </c>
    </row>
    <row r="25" spans="1:17" ht="17.45" customHeight="1" x14ac:dyDescent="0.2">
      <c r="A25" s="49"/>
      <c r="C25" s="102"/>
      <c r="D25" s="100"/>
      <c r="E25" s="90"/>
      <c r="F25" s="90"/>
      <c r="G25" s="101"/>
      <c r="H25" s="90"/>
      <c r="I25" s="90"/>
      <c r="J25" s="90"/>
      <c r="K25" s="90"/>
      <c r="L25" s="82" t="str">
        <f t="shared" si="5"/>
        <v/>
      </c>
      <c r="M25" s="17"/>
      <c r="N25" s="82" t="str">
        <f t="shared" si="6"/>
        <v/>
      </c>
      <c r="O25" s="82">
        <f t="shared" si="7"/>
        <v>0</v>
      </c>
      <c r="P25" s="82" t="str">
        <f t="shared" si="2"/>
        <v/>
      </c>
      <c r="Q25" s="82" t="str">
        <f t="shared" si="3"/>
        <v/>
      </c>
    </row>
    <row r="26" spans="1:17" ht="17.45" customHeight="1" x14ac:dyDescent="0.2">
      <c r="A26" s="50"/>
      <c r="C26" s="102"/>
      <c r="D26" s="100"/>
      <c r="E26" s="90"/>
      <c r="F26" s="90"/>
      <c r="G26" s="101"/>
      <c r="H26" s="90"/>
      <c r="I26" s="90"/>
      <c r="J26" s="90"/>
      <c r="K26" s="90"/>
      <c r="L26" s="82" t="str">
        <f t="shared" si="5"/>
        <v/>
      </c>
      <c r="M26" s="17"/>
      <c r="N26" s="82" t="str">
        <f t="shared" si="6"/>
        <v/>
      </c>
      <c r="O26" s="82">
        <f t="shared" si="7"/>
        <v>0</v>
      </c>
      <c r="P26" s="82" t="str">
        <f t="shared" si="2"/>
        <v/>
      </c>
      <c r="Q26" s="82" t="str">
        <f t="shared" si="3"/>
        <v/>
      </c>
    </row>
    <row r="27" spans="1:17" ht="17.45" customHeight="1" x14ac:dyDescent="0.2">
      <c r="A27" s="50"/>
      <c r="C27" s="102"/>
      <c r="D27" s="100"/>
      <c r="E27" s="90"/>
      <c r="F27" s="90"/>
      <c r="G27" s="101"/>
      <c r="H27" s="90"/>
      <c r="I27" s="90"/>
      <c r="J27" s="90"/>
      <c r="K27" s="90"/>
      <c r="L27" s="82" t="str">
        <f t="shared" si="5"/>
        <v/>
      </c>
      <c r="M27" s="17"/>
      <c r="N27" s="82" t="str">
        <f t="shared" si="6"/>
        <v/>
      </c>
      <c r="O27" s="82">
        <f t="shared" si="7"/>
        <v>0</v>
      </c>
      <c r="P27" s="82" t="str">
        <f t="shared" si="2"/>
        <v/>
      </c>
      <c r="Q27" s="82" t="str">
        <f t="shared" si="3"/>
        <v/>
      </c>
    </row>
    <row r="28" spans="1:17" ht="17.45" customHeight="1" x14ac:dyDescent="0.2">
      <c r="A28" s="50"/>
      <c r="C28" s="102"/>
      <c r="D28" s="100"/>
      <c r="E28" s="90"/>
      <c r="F28" s="90"/>
      <c r="G28" s="101"/>
      <c r="H28" s="90"/>
      <c r="I28" s="90"/>
      <c r="J28" s="90"/>
      <c r="K28" s="90"/>
      <c r="L28" s="82" t="str">
        <f t="shared" si="5"/>
        <v/>
      </c>
      <c r="M28" s="17"/>
      <c r="N28" s="82" t="str">
        <f t="shared" si="6"/>
        <v/>
      </c>
      <c r="O28" s="82">
        <f t="shared" si="7"/>
        <v>0</v>
      </c>
      <c r="P28" s="82" t="str">
        <f t="shared" si="2"/>
        <v/>
      </c>
      <c r="Q28" s="82" t="str">
        <f t="shared" si="3"/>
        <v/>
      </c>
    </row>
    <row r="29" spans="1:17" ht="17.45" customHeight="1" x14ac:dyDescent="0.2">
      <c r="A29" s="50"/>
      <c r="C29" s="102"/>
      <c r="D29" s="100"/>
      <c r="E29" s="90"/>
      <c r="F29" s="90"/>
      <c r="G29" s="101"/>
      <c r="H29" s="90"/>
      <c r="I29" s="90"/>
      <c r="J29" s="90"/>
      <c r="K29" s="90"/>
      <c r="L29" s="82" t="str">
        <f t="shared" si="5"/>
        <v/>
      </c>
      <c r="M29" s="17"/>
      <c r="N29" s="82" t="str">
        <f t="shared" si="6"/>
        <v/>
      </c>
      <c r="O29" s="82">
        <f t="shared" si="7"/>
        <v>0</v>
      </c>
      <c r="P29" s="82" t="str">
        <f t="shared" si="2"/>
        <v/>
      </c>
      <c r="Q29" s="82" t="str">
        <f t="shared" si="3"/>
        <v/>
      </c>
    </row>
    <row r="30" spans="1:17" ht="17.45" customHeight="1" x14ac:dyDescent="0.2">
      <c r="A30" s="50"/>
      <c r="C30" s="102"/>
      <c r="D30" s="100"/>
      <c r="E30" s="90"/>
      <c r="F30" s="90"/>
      <c r="G30" s="101"/>
      <c r="H30" s="90"/>
      <c r="I30" s="90"/>
      <c r="J30" s="90"/>
      <c r="K30" s="90"/>
      <c r="L30" s="82" t="str">
        <f t="shared" si="5"/>
        <v/>
      </c>
      <c r="M30" s="17"/>
      <c r="N30" s="82" t="str">
        <f t="shared" si="6"/>
        <v/>
      </c>
      <c r="O30" s="82">
        <f t="shared" si="7"/>
        <v>0</v>
      </c>
      <c r="P30" s="82" t="str">
        <f t="shared" si="2"/>
        <v/>
      </c>
      <c r="Q30" s="82" t="str">
        <f t="shared" si="3"/>
        <v/>
      </c>
    </row>
    <row r="31" spans="1:17" ht="17.45" customHeight="1" x14ac:dyDescent="0.2">
      <c r="A31" s="50"/>
      <c r="C31" s="102"/>
      <c r="D31" s="100"/>
      <c r="E31" s="90"/>
      <c r="F31" s="90"/>
      <c r="G31" s="101"/>
      <c r="H31" s="90"/>
      <c r="I31" s="90"/>
      <c r="J31" s="90"/>
      <c r="K31" s="90"/>
      <c r="L31" s="82" t="str">
        <f t="shared" si="5"/>
        <v/>
      </c>
      <c r="M31" s="17"/>
      <c r="N31" s="82" t="str">
        <f t="shared" si="6"/>
        <v/>
      </c>
      <c r="O31" s="82">
        <f t="shared" si="7"/>
        <v>0</v>
      </c>
      <c r="P31" s="82" t="str">
        <f t="shared" si="2"/>
        <v/>
      </c>
      <c r="Q31" s="82" t="str">
        <f t="shared" si="3"/>
        <v/>
      </c>
    </row>
    <row r="32" spans="1:17" ht="17.45" customHeight="1" x14ac:dyDescent="0.2">
      <c r="A32" s="50"/>
      <c r="C32" s="102"/>
      <c r="D32" s="100"/>
      <c r="E32" s="90"/>
      <c r="F32" s="90"/>
      <c r="G32" s="101"/>
      <c r="H32" s="90"/>
      <c r="I32" s="90"/>
      <c r="J32" s="90"/>
      <c r="K32" s="90"/>
      <c r="L32" s="82" t="str">
        <f t="shared" si="5"/>
        <v/>
      </c>
      <c r="M32" s="17"/>
      <c r="N32" s="82" t="str">
        <f t="shared" si="6"/>
        <v/>
      </c>
      <c r="O32" s="82">
        <f t="shared" si="7"/>
        <v>0</v>
      </c>
      <c r="P32" s="82" t="str">
        <f t="shared" si="2"/>
        <v/>
      </c>
      <c r="Q32" s="82" t="str">
        <f t="shared" si="3"/>
        <v/>
      </c>
    </row>
    <row r="33" spans="1:17" ht="17.45" customHeight="1" x14ac:dyDescent="0.2">
      <c r="A33" s="50"/>
      <c r="C33" s="102"/>
      <c r="D33" s="100"/>
      <c r="E33" s="90"/>
      <c r="F33" s="90"/>
      <c r="G33" s="101"/>
      <c r="H33" s="90"/>
      <c r="I33" s="90"/>
      <c r="J33" s="90"/>
      <c r="K33" s="90"/>
      <c r="L33" s="82" t="str">
        <f t="shared" si="5"/>
        <v/>
      </c>
      <c r="M33" s="17"/>
      <c r="N33" s="82" t="str">
        <f t="shared" si="6"/>
        <v/>
      </c>
      <c r="O33" s="82">
        <f t="shared" si="7"/>
        <v>0</v>
      </c>
      <c r="P33" s="82" t="str">
        <f t="shared" si="2"/>
        <v/>
      </c>
      <c r="Q33" s="82" t="str">
        <f t="shared" si="3"/>
        <v/>
      </c>
    </row>
    <row r="34" spans="1:17" ht="17.45" customHeight="1" x14ac:dyDescent="0.2">
      <c r="A34" s="50"/>
      <c r="C34" s="102"/>
      <c r="D34" s="100"/>
      <c r="E34" s="90"/>
      <c r="F34" s="90"/>
      <c r="G34" s="101"/>
      <c r="H34" s="90"/>
      <c r="I34" s="90"/>
      <c r="J34" s="90"/>
      <c r="K34" s="90"/>
      <c r="L34" s="82" t="str">
        <f t="shared" si="5"/>
        <v/>
      </c>
      <c r="M34" s="17"/>
      <c r="N34" s="82" t="str">
        <f t="shared" si="6"/>
        <v/>
      </c>
      <c r="O34" s="82">
        <f t="shared" si="7"/>
        <v>0</v>
      </c>
      <c r="P34" s="82" t="str">
        <f t="shared" si="2"/>
        <v/>
      </c>
      <c r="Q34" s="82" t="str">
        <f t="shared" si="3"/>
        <v/>
      </c>
    </row>
    <row r="35" spans="1:17" ht="17.45" customHeight="1" x14ac:dyDescent="0.2">
      <c r="A35" s="50"/>
      <c r="C35" s="102"/>
      <c r="D35" s="100"/>
      <c r="E35" s="90"/>
      <c r="F35" s="90"/>
      <c r="G35" s="101"/>
      <c r="H35" s="90"/>
      <c r="I35" s="90"/>
      <c r="J35" s="90"/>
      <c r="K35" s="90"/>
      <c r="L35" s="82" t="str">
        <f t="shared" si="5"/>
        <v/>
      </c>
      <c r="M35" s="17"/>
      <c r="N35" s="82" t="str">
        <f t="shared" si="6"/>
        <v/>
      </c>
      <c r="O35" s="82">
        <f t="shared" si="7"/>
        <v>0</v>
      </c>
      <c r="P35" s="82" t="str">
        <f t="shared" si="2"/>
        <v/>
      </c>
      <c r="Q35" s="82" t="str">
        <f t="shared" si="3"/>
        <v/>
      </c>
    </row>
    <row r="36" spans="1:17" ht="17.45" customHeight="1" x14ac:dyDescent="0.2">
      <c r="A36" s="50"/>
      <c r="C36" s="102"/>
      <c r="D36" s="100"/>
      <c r="E36" s="90"/>
      <c r="F36" s="90"/>
      <c r="G36" s="101"/>
      <c r="H36" s="90"/>
      <c r="I36" s="90"/>
      <c r="J36" s="90"/>
      <c r="K36" s="90"/>
      <c r="L36" s="82" t="str">
        <f t="shared" si="5"/>
        <v/>
      </c>
      <c r="M36" s="17"/>
      <c r="N36" s="82" t="str">
        <f t="shared" si="6"/>
        <v/>
      </c>
      <c r="O36" s="82">
        <f t="shared" si="7"/>
        <v>0</v>
      </c>
      <c r="P36" s="82" t="str">
        <f t="shared" si="2"/>
        <v/>
      </c>
      <c r="Q36" s="82" t="str">
        <f t="shared" si="3"/>
        <v/>
      </c>
    </row>
    <row r="37" spans="1:17" ht="17.45" customHeight="1" x14ac:dyDescent="0.2">
      <c r="A37" s="50"/>
      <c r="C37" s="102"/>
      <c r="D37" s="100"/>
      <c r="E37" s="90"/>
      <c r="F37" s="90"/>
      <c r="G37" s="101"/>
      <c r="H37" s="90"/>
      <c r="I37" s="90"/>
      <c r="J37" s="90"/>
      <c r="K37" s="90"/>
      <c r="L37" s="82" t="str">
        <f t="shared" si="5"/>
        <v/>
      </c>
      <c r="M37" s="17"/>
      <c r="N37" s="82" t="str">
        <f t="shared" si="6"/>
        <v/>
      </c>
      <c r="O37" s="82">
        <f t="shared" si="7"/>
        <v>0</v>
      </c>
      <c r="P37" s="82" t="str">
        <f t="shared" si="2"/>
        <v/>
      </c>
      <c r="Q37" s="82" t="str">
        <f t="shared" si="3"/>
        <v/>
      </c>
    </row>
    <row r="38" spans="1:17" ht="17.45" customHeight="1" x14ac:dyDescent="0.2">
      <c r="A38" s="50"/>
      <c r="C38" s="102"/>
      <c r="D38" s="100"/>
      <c r="E38" s="90"/>
      <c r="F38" s="90"/>
      <c r="G38" s="101"/>
      <c r="H38" s="90"/>
      <c r="I38" s="90"/>
      <c r="J38" s="90"/>
      <c r="K38" s="90"/>
      <c r="L38" s="82" t="str">
        <f t="shared" si="5"/>
        <v/>
      </c>
      <c r="M38" s="17"/>
      <c r="N38" s="82" t="str">
        <f t="shared" si="6"/>
        <v/>
      </c>
      <c r="O38" s="82">
        <f t="shared" si="7"/>
        <v>0</v>
      </c>
      <c r="P38" s="82" t="str">
        <f t="shared" si="2"/>
        <v/>
      </c>
      <c r="Q38" s="82" t="str">
        <f t="shared" si="3"/>
        <v/>
      </c>
    </row>
    <row r="39" spans="1:17" ht="17.45" customHeight="1" x14ac:dyDescent="0.2">
      <c r="A39" s="50"/>
      <c r="C39" s="102"/>
      <c r="D39" s="100"/>
      <c r="E39" s="90"/>
      <c r="F39" s="90"/>
      <c r="G39" s="101"/>
      <c r="H39" s="90"/>
      <c r="I39" s="90"/>
      <c r="J39" s="90"/>
      <c r="K39" s="90"/>
      <c r="L39" s="82" t="str">
        <f t="shared" si="5"/>
        <v/>
      </c>
      <c r="M39" s="17"/>
      <c r="N39" s="82" t="str">
        <f t="shared" si="6"/>
        <v/>
      </c>
      <c r="O39" s="82">
        <f t="shared" si="7"/>
        <v>0</v>
      </c>
      <c r="P39" s="82" t="str">
        <f t="shared" si="2"/>
        <v/>
      </c>
      <c r="Q39" s="82" t="str">
        <f t="shared" si="3"/>
        <v/>
      </c>
    </row>
    <row r="40" spans="1:17" ht="17.45" customHeight="1" x14ac:dyDescent="0.2">
      <c r="A40" s="50"/>
      <c r="C40" s="102"/>
      <c r="D40" s="100"/>
      <c r="E40" s="90"/>
      <c r="F40" s="90"/>
      <c r="G40" s="101"/>
      <c r="H40" s="90"/>
      <c r="I40" s="90"/>
      <c r="J40" s="90"/>
      <c r="K40" s="90"/>
      <c r="L40" s="82" t="str">
        <f t="shared" si="5"/>
        <v/>
      </c>
      <c r="M40" s="17"/>
      <c r="N40" s="82" t="str">
        <f t="shared" si="6"/>
        <v/>
      </c>
      <c r="O40" s="82">
        <f t="shared" si="7"/>
        <v>0</v>
      </c>
      <c r="P40" s="82" t="str">
        <f t="shared" si="2"/>
        <v/>
      </c>
      <c r="Q40" s="82" t="str">
        <f t="shared" si="3"/>
        <v/>
      </c>
    </row>
    <row r="41" spans="1:17" ht="17.45" customHeight="1" x14ac:dyDescent="0.2">
      <c r="A41" s="50"/>
      <c r="C41" s="102"/>
      <c r="D41" s="100"/>
      <c r="E41" s="90"/>
      <c r="F41" s="90"/>
      <c r="G41" s="101"/>
      <c r="H41" s="90"/>
      <c r="I41" s="90"/>
      <c r="J41" s="90"/>
      <c r="K41" s="90"/>
      <c r="L41" s="82" t="str">
        <f t="shared" si="5"/>
        <v/>
      </c>
      <c r="M41" s="17"/>
      <c r="N41" s="82" t="str">
        <f t="shared" si="6"/>
        <v/>
      </c>
      <c r="O41" s="82">
        <f t="shared" si="7"/>
        <v>0</v>
      </c>
      <c r="P41" s="82" t="str">
        <f t="shared" si="2"/>
        <v/>
      </c>
      <c r="Q41" s="82" t="str">
        <f t="shared" si="3"/>
        <v/>
      </c>
    </row>
    <row r="42" spans="1:17" ht="17.45" customHeight="1" x14ac:dyDescent="0.2">
      <c r="A42" s="50"/>
      <c r="C42" s="102"/>
      <c r="D42" s="100"/>
      <c r="E42" s="90"/>
      <c r="F42" s="90"/>
      <c r="G42" s="101"/>
      <c r="H42" s="90"/>
      <c r="I42" s="90"/>
      <c r="J42" s="90"/>
      <c r="K42" s="90"/>
      <c r="L42" s="82" t="str">
        <f t="shared" si="5"/>
        <v/>
      </c>
      <c r="M42" s="17"/>
      <c r="N42" s="82" t="str">
        <f t="shared" si="6"/>
        <v/>
      </c>
      <c r="O42" s="82">
        <f t="shared" si="7"/>
        <v>0</v>
      </c>
      <c r="P42" s="82" t="str">
        <f t="shared" si="2"/>
        <v/>
      </c>
      <c r="Q42" s="82" t="str">
        <f t="shared" si="3"/>
        <v/>
      </c>
    </row>
    <row r="43" spans="1:17" ht="17.45" customHeight="1" x14ac:dyDescent="0.2">
      <c r="A43" s="50"/>
      <c r="C43" s="102"/>
      <c r="D43" s="100"/>
      <c r="E43" s="90"/>
      <c r="F43" s="90"/>
      <c r="G43" s="101"/>
      <c r="H43" s="90"/>
      <c r="I43" s="90"/>
      <c r="J43" s="90"/>
      <c r="K43" s="90"/>
      <c r="L43" s="82" t="str">
        <f t="shared" si="5"/>
        <v/>
      </c>
      <c r="M43" s="17"/>
      <c r="N43" s="82" t="str">
        <f t="shared" si="6"/>
        <v/>
      </c>
      <c r="O43" s="82">
        <f t="shared" si="7"/>
        <v>0</v>
      </c>
      <c r="P43" s="82" t="str">
        <f t="shared" si="2"/>
        <v/>
      </c>
      <c r="Q43" s="82" t="str">
        <f t="shared" si="3"/>
        <v/>
      </c>
    </row>
    <row r="44" spans="1:17" ht="17.45" customHeight="1" x14ac:dyDescent="0.2">
      <c r="C44" s="102"/>
      <c r="D44" s="100"/>
      <c r="E44" s="90"/>
      <c r="F44" s="90"/>
      <c r="G44" s="101"/>
      <c r="H44" s="90"/>
      <c r="I44" s="90"/>
      <c r="J44" s="90"/>
      <c r="K44" s="90"/>
      <c r="L44" s="82" t="str">
        <f t="shared" si="5"/>
        <v/>
      </c>
      <c r="M44" s="17"/>
      <c r="N44" s="82" t="str">
        <f t="shared" si="6"/>
        <v/>
      </c>
      <c r="O44" s="82">
        <f t="shared" si="7"/>
        <v>0</v>
      </c>
      <c r="P44" s="82" t="str">
        <f t="shared" si="2"/>
        <v/>
      </c>
      <c r="Q44" s="82" t="str">
        <f t="shared" si="3"/>
        <v/>
      </c>
    </row>
    <row r="45" spans="1:17" ht="17.45" customHeight="1" x14ac:dyDescent="0.2">
      <c r="C45" s="102"/>
      <c r="D45" s="100"/>
      <c r="E45" s="90"/>
      <c r="F45" s="90"/>
      <c r="G45" s="101"/>
      <c r="H45" s="90"/>
      <c r="I45" s="90"/>
      <c r="J45" s="90"/>
      <c r="K45" s="90"/>
      <c r="L45" s="82" t="str">
        <f t="shared" si="5"/>
        <v/>
      </c>
      <c r="M45" s="17"/>
      <c r="N45" s="82" t="str">
        <f t="shared" si="6"/>
        <v/>
      </c>
      <c r="O45" s="82">
        <f t="shared" si="7"/>
        <v>0</v>
      </c>
      <c r="P45" s="82" t="str">
        <f t="shared" si="2"/>
        <v/>
      </c>
      <c r="Q45" s="82" t="str">
        <f t="shared" si="3"/>
        <v/>
      </c>
    </row>
    <row r="46" spans="1:17" ht="17.45" customHeight="1" x14ac:dyDescent="0.2">
      <c r="C46" s="102"/>
      <c r="D46" s="100"/>
      <c r="E46" s="90"/>
      <c r="F46" s="90"/>
      <c r="G46" s="101"/>
      <c r="H46" s="90"/>
      <c r="I46" s="90"/>
      <c r="J46" s="90"/>
      <c r="K46" s="90"/>
      <c r="L46" s="82" t="str">
        <f t="shared" si="5"/>
        <v/>
      </c>
      <c r="M46" s="17"/>
      <c r="N46" s="82" t="str">
        <f t="shared" si="6"/>
        <v/>
      </c>
      <c r="O46" s="82">
        <f t="shared" si="7"/>
        <v>0</v>
      </c>
      <c r="P46" s="82" t="str">
        <f t="shared" si="2"/>
        <v/>
      </c>
      <c r="Q46" s="82" t="str">
        <f t="shared" si="3"/>
        <v/>
      </c>
    </row>
    <row r="47" spans="1:17" ht="17.45" customHeight="1" x14ac:dyDescent="0.2">
      <c r="C47" s="102"/>
      <c r="D47" s="100"/>
      <c r="E47" s="90"/>
      <c r="F47" s="90"/>
      <c r="G47" s="101"/>
      <c r="H47" s="90"/>
      <c r="I47" s="90"/>
      <c r="J47" s="90"/>
      <c r="K47" s="90"/>
      <c r="L47" s="82" t="str">
        <f t="shared" si="5"/>
        <v/>
      </c>
      <c r="M47" s="17"/>
      <c r="N47" s="82" t="str">
        <f t="shared" si="6"/>
        <v/>
      </c>
      <c r="O47" s="82">
        <f t="shared" si="7"/>
        <v>0</v>
      </c>
      <c r="P47" s="82" t="str">
        <f t="shared" si="2"/>
        <v/>
      </c>
      <c r="Q47" s="82" t="str">
        <f t="shared" si="3"/>
        <v/>
      </c>
    </row>
    <row r="48" spans="1:17" ht="17.45" customHeight="1" x14ac:dyDescent="0.2">
      <c r="C48" s="102"/>
      <c r="D48" s="100"/>
      <c r="E48" s="90"/>
      <c r="F48" s="90"/>
      <c r="G48" s="101"/>
      <c r="H48" s="90"/>
      <c r="I48" s="90"/>
      <c r="J48" s="90"/>
      <c r="K48" s="90"/>
      <c r="L48" s="82" t="str">
        <f t="shared" si="5"/>
        <v/>
      </c>
      <c r="M48" s="17"/>
      <c r="N48" s="82" t="str">
        <f t="shared" si="6"/>
        <v/>
      </c>
      <c r="O48" s="82">
        <f t="shared" si="7"/>
        <v>0</v>
      </c>
      <c r="P48" s="82" t="str">
        <f t="shared" si="2"/>
        <v/>
      </c>
      <c r="Q48" s="82" t="str">
        <f t="shared" si="3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5"/>
        <v/>
      </c>
      <c r="M49" s="17"/>
      <c r="N49" s="82" t="str">
        <f t="shared" si="6"/>
        <v/>
      </c>
      <c r="O49" s="82">
        <f t="shared" si="7"/>
        <v>0</v>
      </c>
      <c r="P49" s="82" t="str">
        <f t="shared" si="2"/>
        <v/>
      </c>
      <c r="Q49" s="82" t="str">
        <f t="shared" si="3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5"/>
        <v/>
      </c>
      <c r="M50" s="17"/>
      <c r="N50" s="82" t="str">
        <f t="shared" si="6"/>
        <v/>
      </c>
      <c r="O50" s="82">
        <f t="shared" si="7"/>
        <v>0</v>
      </c>
      <c r="P50" s="82" t="str">
        <f t="shared" si="2"/>
        <v/>
      </c>
      <c r="Q50" s="82" t="str">
        <f t="shared" si="3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5"/>
        <v/>
      </c>
      <c r="M51" s="17"/>
      <c r="N51" s="82" t="str">
        <f t="shared" si="6"/>
        <v/>
      </c>
      <c r="O51" s="82">
        <f t="shared" si="7"/>
        <v>0</v>
      </c>
      <c r="P51" s="82" t="str">
        <f t="shared" si="2"/>
        <v/>
      </c>
      <c r="Q51" s="82" t="str">
        <f t="shared" si="3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5"/>
        <v/>
      </c>
      <c r="M52" s="17"/>
      <c r="N52" s="82" t="str">
        <f t="shared" si="6"/>
        <v/>
      </c>
      <c r="O52" s="82">
        <f t="shared" si="7"/>
        <v>0</v>
      </c>
      <c r="P52" s="82" t="str">
        <f t="shared" si="2"/>
        <v/>
      </c>
      <c r="Q52" s="82" t="str">
        <f t="shared" si="3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5"/>
        <v/>
      </c>
      <c r="M53" s="17"/>
      <c r="N53" s="82" t="str">
        <f t="shared" si="6"/>
        <v/>
      </c>
      <c r="O53" s="82">
        <f t="shared" si="7"/>
        <v>0</v>
      </c>
      <c r="P53" s="82" t="str">
        <f t="shared" si="2"/>
        <v/>
      </c>
      <c r="Q53" s="82" t="str">
        <f t="shared" si="3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5"/>
        <v/>
      </c>
      <c r="M54" s="17"/>
      <c r="N54" s="82" t="str">
        <f t="shared" si="6"/>
        <v/>
      </c>
      <c r="O54" s="82">
        <f t="shared" si="7"/>
        <v>0</v>
      </c>
      <c r="P54" s="82" t="str">
        <f t="shared" si="2"/>
        <v/>
      </c>
      <c r="Q54" s="82" t="str">
        <f t="shared" si="3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5"/>
        <v/>
      </c>
      <c r="M55" s="17"/>
      <c r="N55" s="82" t="str">
        <f t="shared" si="6"/>
        <v/>
      </c>
      <c r="O55" s="82">
        <f t="shared" si="7"/>
        <v>0</v>
      </c>
      <c r="P55" s="82" t="str">
        <f t="shared" si="2"/>
        <v/>
      </c>
      <c r="Q55" s="82" t="str">
        <f t="shared" si="3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5"/>
        <v/>
      </c>
      <c r="M56" s="17"/>
      <c r="N56" s="82" t="str">
        <f t="shared" si="6"/>
        <v/>
      </c>
      <c r="O56" s="82">
        <f t="shared" si="7"/>
        <v>0</v>
      </c>
      <c r="P56" s="82" t="str">
        <f t="shared" si="2"/>
        <v/>
      </c>
      <c r="Q56" s="82" t="str">
        <f t="shared" si="3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5"/>
        <v/>
      </c>
      <c r="M57" s="17"/>
      <c r="N57" s="82" t="str">
        <f t="shared" si="6"/>
        <v/>
      </c>
      <c r="O57" s="82">
        <f t="shared" si="7"/>
        <v>0</v>
      </c>
      <c r="P57" s="82" t="str">
        <f t="shared" si="2"/>
        <v/>
      </c>
      <c r="Q57" s="82" t="str">
        <f t="shared" si="3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5"/>
        <v/>
      </c>
      <c r="M58" s="17"/>
      <c r="N58" s="82" t="str">
        <f t="shared" si="6"/>
        <v/>
      </c>
      <c r="O58" s="82">
        <f t="shared" si="7"/>
        <v>0</v>
      </c>
      <c r="P58" s="82" t="str">
        <f t="shared" si="2"/>
        <v/>
      </c>
      <c r="Q58" s="82" t="str">
        <f t="shared" si="3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5"/>
        <v/>
      </c>
      <c r="M59" s="17"/>
      <c r="N59" s="82" t="str">
        <f t="shared" si="6"/>
        <v/>
      </c>
      <c r="O59" s="82">
        <f t="shared" si="7"/>
        <v>0</v>
      </c>
      <c r="P59" s="82" t="str">
        <f t="shared" si="2"/>
        <v/>
      </c>
      <c r="Q59" s="82" t="str">
        <f t="shared" si="3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5"/>
        <v/>
      </c>
      <c r="M60" s="17"/>
      <c r="N60" s="82" t="str">
        <f t="shared" si="6"/>
        <v/>
      </c>
      <c r="O60" s="82">
        <f t="shared" si="7"/>
        <v>0</v>
      </c>
      <c r="P60" s="82" t="str">
        <f t="shared" si="2"/>
        <v/>
      </c>
      <c r="Q60" s="82" t="str">
        <f t="shared" si="3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5"/>
        <v/>
      </c>
      <c r="M61" s="17"/>
      <c r="N61" s="82" t="str">
        <f t="shared" si="6"/>
        <v/>
      </c>
      <c r="O61" s="82">
        <f t="shared" si="7"/>
        <v>0</v>
      </c>
      <c r="P61" s="82" t="str">
        <f t="shared" si="2"/>
        <v/>
      </c>
      <c r="Q61" s="82" t="str">
        <f t="shared" si="3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5"/>
        <v/>
      </c>
      <c r="M62" s="17"/>
      <c r="N62" s="82" t="str">
        <f t="shared" si="6"/>
        <v/>
      </c>
      <c r="O62" s="82">
        <f t="shared" si="7"/>
        <v>0</v>
      </c>
      <c r="P62" s="82" t="str">
        <f t="shared" si="2"/>
        <v/>
      </c>
      <c r="Q62" s="82" t="str">
        <f t="shared" si="3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5"/>
        <v/>
      </c>
      <c r="M63" s="17"/>
      <c r="N63" s="82" t="str">
        <f t="shared" si="6"/>
        <v/>
      </c>
      <c r="O63" s="82">
        <f t="shared" si="7"/>
        <v>0</v>
      </c>
      <c r="P63" s="82" t="str">
        <f t="shared" si="2"/>
        <v/>
      </c>
      <c r="Q63" s="82" t="str">
        <f t="shared" si="3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5"/>
        <v/>
      </c>
      <c r="M64" s="17"/>
      <c r="N64" s="82" t="str">
        <f t="shared" si="6"/>
        <v/>
      </c>
      <c r="O64" s="82">
        <f t="shared" si="7"/>
        <v>0</v>
      </c>
      <c r="P64" s="82" t="str">
        <f t="shared" si="2"/>
        <v/>
      </c>
      <c r="Q64" s="82" t="str">
        <f t="shared" si="3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5"/>
        <v/>
      </c>
      <c r="M65" s="17"/>
      <c r="N65" s="82" t="str">
        <f t="shared" si="6"/>
        <v/>
      </c>
      <c r="O65" s="82">
        <f t="shared" si="7"/>
        <v>0</v>
      </c>
      <c r="P65" s="82" t="str">
        <f t="shared" si="2"/>
        <v/>
      </c>
      <c r="Q65" s="82" t="str">
        <f t="shared" si="3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5"/>
        <v/>
      </c>
      <c r="M66" s="17"/>
      <c r="N66" s="82" t="str">
        <f t="shared" si="6"/>
        <v/>
      </c>
      <c r="O66" s="82">
        <f t="shared" si="7"/>
        <v>0</v>
      </c>
      <c r="P66" s="82" t="str">
        <f t="shared" si="2"/>
        <v/>
      </c>
      <c r="Q66" s="82" t="str">
        <f t="shared" si="3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5"/>
        <v/>
      </c>
      <c r="M67" s="17"/>
      <c r="N67" s="82" t="str">
        <f t="shared" si="6"/>
        <v/>
      </c>
      <c r="O67" s="82">
        <f t="shared" si="7"/>
        <v>0</v>
      </c>
      <c r="P67" s="82" t="str">
        <f t="shared" si="2"/>
        <v/>
      </c>
      <c r="Q67" s="82" t="str">
        <f t="shared" si="3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5"/>
        <v/>
      </c>
      <c r="M68" s="17"/>
      <c r="N68" s="82" t="str">
        <f t="shared" si="6"/>
        <v/>
      </c>
      <c r="O68" s="82">
        <f t="shared" si="7"/>
        <v>0</v>
      </c>
      <c r="P68" s="82" t="str">
        <f t="shared" si="2"/>
        <v/>
      </c>
      <c r="Q68" s="82" t="str">
        <f t="shared" si="3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5"/>
        <v/>
      </c>
      <c r="M69" s="17"/>
      <c r="N69" s="82" t="str">
        <f t="shared" si="6"/>
        <v/>
      </c>
      <c r="O69" s="82">
        <f t="shared" si="7"/>
        <v>0</v>
      </c>
      <c r="P69" s="82" t="str">
        <f t="shared" si="2"/>
        <v/>
      </c>
      <c r="Q69" s="82" t="str">
        <f t="shared" si="3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5"/>
        <v/>
      </c>
      <c r="M70" s="17"/>
      <c r="N70" s="82" t="str">
        <f t="shared" si="6"/>
        <v/>
      </c>
      <c r="O70" s="82">
        <f t="shared" si="7"/>
        <v>0</v>
      </c>
      <c r="P70" s="82" t="str">
        <f t="shared" si="2"/>
        <v/>
      </c>
      <c r="Q70" s="82" t="str">
        <f t="shared" si="3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5"/>
        <v/>
      </c>
      <c r="M71" s="17"/>
      <c r="N71" s="82" t="str">
        <f t="shared" si="6"/>
        <v/>
      </c>
      <c r="O71" s="82">
        <f t="shared" si="7"/>
        <v>0</v>
      </c>
      <c r="P71" s="82" t="str">
        <f t="shared" si="2"/>
        <v/>
      </c>
      <c r="Q71" s="82" t="str">
        <f t="shared" si="3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5"/>
        <v/>
      </c>
      <c r="M72" s="17"/>
      <c r="N72" s="82" t="str">
        <f t="shared" si="6"/>
        <v/>
      </c>
      <c r="O72" s="82">
        <f t="shared" si="7"/>
        <v>0</v>
      </c>
      <c r="P72" s="82" t="str">
        <f t="shared" si="2"/>
        <v/>
      </c>
      <c r="Q72" s="82" t="str">
        <f t="shared" si="3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5"/>
        <v/>
      </c>
      <c r="M73" s="17"/>
      <c r="N73" s="82" t="str">
        <f t="shared" si="6"/>
        <v/>
      </c>
      <c r="O73" s="82">
        <f t="shared" si="7"/>
        <v>0</v>
      </c>
      <c r="P73" s="82" t="str">
        <f t="shared" si="2"/>
        <v/>
      </c>
      <c r="Q73" s="82" t="str">
        <f t="shared" si="3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5"/>
        <v/>
      </c>
      <c r="M74" s="17"/>
      <c r="N74" s="82" t="str">
        <f t="shared" si="6"/>
        <v/>
      </c>
      <c r="O74" s="82">
        <f t="shared" si="7"/>
        <v>0</v>
      </c>
      <c r="P74" s="82" t="str">
        <f t="shared" si="2"/>
        <v/>
      </c>
      <c r="Q74" s="82" t="str">
        <f t="shared" si="3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5"/>
        <v/>
      </c>
      <c r="M75" s="17"/>
      <c r="N75" s="82" t="str">
        <f t="shared" si="6"/>
        <v/>
      </c>
      <c r="O75" s="82">
        <f t="shared" si="7"/>
        <v>0</v>
      </c>
      <c r="P75" s="82" t="str">
        <f t="shared" si="2"/>
        <v/>
      </c>
      <c r="Q75" s="82" t="str">
        <f t="shared" si="3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5"/>
        <v/>
      </c>
      <c r="M76" s="17"/>
      <c r="N76" s="82" t="str">
        <f t="shared" si="6"/>
        <v/>
      </c>
      <c r="O76" s="82">
        <f t="shared" si="7"/>
        <v>0</v>
      </c>
      <c r="P76" s="82" t="str">
        <f t="shared" si="2"/>
        <v/>
      </c>
      <c r="Q76" s="82" t="str">
        <f t="shared" si="3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5"/>
        <v/>
      </c>
      <c r="M77" s="17"/>
      <c r="N77" s="82" t="str">
        <f t="shared" si="6"/>
        <v/>
      </c>
      <c r="O77" s="82">
        <f t="shared" si="7"/>
        <v>0</v>
      </c>
      <c r="P77" s="82" t="str">
        <f t="shared" si="2"/>
        <v/>
      </c>
      <c r="Q77" s="82" t="str">
        <f t="shared" si="3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5"/>
        <v/>
      </c>
      <c r="M78" s="17"/>
      <c r="N78" s="82" t="str">
        <f t="shared" si="6"/>
        <v/>
      </c>
      <c r="O78" s="82">
        <f t="shared" si="7"/>
        <v>0</v>
      </c>
      <c r="P78" s="82" t="str">
        <f t="shared" si="2"/>
        <v/>
      </c>
      <c r="Q78" s="82" t="str">
        <f t="shared" si="3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5"/>
        <v/>
      </c>
      <c r="M79" s="17"/>
      <c r="N79" s="82" t="str">
        <f t="shared" si="6"/>
        <v/>
      </c>
      <c r="O79" s="82">
        <f t="shared" si="7"/>
        <v>0</v>
      </c>
      <c r="P79" s="82" t="str">
        <f t="shared" si="2"/>
        <v/>
      </c>
      <c r="Q79" s="82" t="str">
        <f t="shared" si="3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8">IF(F80&amp;H80&amp;I80&amp;J80&amp;K80="","",F80+H80+I80-J80-K80)</f>
        <v/>
      </c>
      <c r="M80" s="17"/>
      <c r="N80" s="82" t="str">
        <f t="shared" ref="N80:N143" si="9">IF($G80="E",F80,"")</f>
        <v/>
      </c>
      <c r="O80" s="82">
        <f t="shared" si="7"/>
        <v>0</v>
      </c>
      <c r="P80" s="82" t="str">
        <f t="shared" si="2"/>
        <v/>
      </c>
      <c r="Q80" s="82" t="str">
        <f t="shared" si="3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8"/>
        <v/>
      </c>
      <c r="M81" s="17"/>
      <c r="N81" s="82" t="str">
        <f t="shared" si="9"/>
        <v/>
      </c>
      <c r="O81" s="82">
        <f t="shared" ref="O81:O144" si="10">IF($G81=0%,F81,"")</f>
        <v>0</v>
      </c>
      <c r="P81" s="82" t="str">
        <f t="shared" ref="P81:P144" si="11">IF(OR($G81=8%,$G81=11%),$H81/$G81,"")</f>
        <v/>
      </c>
      <c r="Q81" s="82" t="str">
        <f t="shared" ref="Q81:Q144" si="12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8"/>
        <v/>
      </c>
      <c r="M82" s="17"/>
      <c r="N82" s="82" t="str">
        <f t="shared" si="9"/>
        <v/>
      </c>
      <c r="O82" s="82">
        <f t="shared" si="10"/>
        <v>0</v>
      </c>
      <c r="P82" s="82" t="str">
        <f t="shared" si="11"/>
        <v/>
      </c>
      <c r="Q82" s="82" t="str">
        <f t="shared" si="12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8"/>
        <v/>
      </c>
      <c r="M83" s="17"/>
      <c r="N83" s="82" t="str">
        <f t="shared" si="9"/>
        <v/>
      </c>
      <c r="O83" s="82">
        <f t="shared" si="10"/>
        <v>0</v>
      </c>
      <c r="P83" s="82" t="str">
        <f t="shared" si="11"/>
        <v/>
      </c>
      <c r="Q83" s="82" t="str">
        <f t="shared" si="12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8"/>
        <v/>
      </c>
      <c r="M84" s="17"/>
      <c r="N84" s="82" t="str">
        <f t="shared" si="9"/>
        <v/>
      </c>
      <c r="O84" s="82">
        <f t="shared" si="10"/>
        <v>0</v>
      </c>
      <c r="P84" s="82" t="str">
        <f t="shared" si="11"/>
        <v/>
      </c>
      <c r="Q84" s="82" t="str">
        <f t="shared" si="12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8"/>
        <v/>
      </c>
      <c r="M85" s="17"/>
      <c r="N85" s="82" t="str">
        <f t="shared" si="9"/>
        <v/>
      </c>
      <c r="O85" s="82">
        <f t="shared" si="10"/>
        <v>0</v>
      </c>
      <c r="P85" s="82" t="str">
        <f t="shared" si="11"/>
        <v/>
      </c>
      <c r="Q85" s="82" t="str">
        <f t="shared" si="12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8"/>
        <v/>
      </c>
      <c r="M86" s="17"/>
      <c r="N86" s="82" t="str">
        <f t="shared" si="9"/>
        <v/>
      </c>
      <c r="O86" s="82">
        <f t="shared" si="10"/>
        <v>0</v>
      </c>
      <c r="P86" s="82" t="str">
        <f t="shared" si="11"/>
        <v/>
      </c>
      <c r="Q86" s="82" t="str">
        <f t="shared" si="12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8"/>
        <v/>
      </c>
      <c r="M87" s="17"/>
      <c r="N87" s="82" t="str">
        <f t="shared" si="9"/>
        <v/>
      </c>
      <c r="O87" s="82">
        <f t="shared" si="10"/>
        <v>0</v>
      </c>
      <c r="P87" s="82" t="str">
        <f t="shared" si="11"/>
        <v/>
      </c>
      <c r="Q87" s="82" t="str">
        <f t="shared" si="12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8"/>
        <v/>
      </c>
      <c r="M88" s="17"/>
      <c r="N88" s="82" t="str">
        <f t="shared" si="9"/>
        <v/>
      </c>
      <c r="O88" s="82">
        <f t="shared" si="10"/>
        <v>0</v>
      </c>
      <c r="P88" s="82" t="str">
        <f t="shared" si="11"/>
        <v/>
      </c>
      <c r="Q88" s="82" t="str">
        <f t="shared" si="12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8"/>
        <v/>
      </c>
      <c r="M89" s="17"/>
      <c r="N89" s="82" t="str">
        <f t="shared" si="9"/>
        <v/>
      </c>
      <c r="O89" s="82">
        <f t="shared" si="10"/>
        <v>0</v>
      </c>
      <c r="P89" s="82" t="str">
        <f t="shared" si="11"/>
        <v/>
      </c>
      <c r="Q89" s="82" t="str">
        <f t="shared" si="12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8"/>
        <v/>
      </c>
      <c r="M90" s="17"/>
      <c r="N90" s="82" t="str">
        <f t="shared" si="9"/>
        <v/>
      </c>
      <c r="O90" s="82">
        <f t="shared" si="10"/>
        <v>0</v>
      </c>
      <c r="P90" s="82" t="str">
        <f t="shared" si="11"/>
        <v/>
      </c>
      <c r="Q90" s="82" t="str">
        <f t="shared" si="12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8"/>
        <v/>
      </c>
      <c r="M91" s="17"/>
      <c r="N91" s="82" t="str">
        <f t="shared" si="9"/>
        <v/>
      </c>
      <c r="O91" s="82">
        <f t="shared" si="10"/>
        <v>0</v>
      </c>
      <c r="P91" s="82" t="str">
        <f t="shared" si="11"/>
        <v/>
      </c>
      <c r="Q91" s="82" t="str">
        <f t="shared" si="12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8"/>
        <v/>
      </c>
      <c r="M92" s="17"/>
      <c r="N92" s="82" t="str">
        <f t="shared" si="9"/>
        <v/>
      </c>
      <c r="O92" s="82">
        <f t="shared" si="10"/>
        <v>0</v>
      </c>
      <c r="P92" s="82" t="str">
        <f t="shared" si="11"/>
        <v/>
      </c>
      <c r="Q92" s="82" t="str">
        <f t="shared" si="12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8"/>
        <v/>
      </c>
      <c r="M93" s="17"/>
      <c r="N93" s="82" t="str">
        <f t="shared" si="9"/>
        <v/>
      </c>
      <c r="O93" s="82">
        <f t="shared" si="10"/>
        <v>0</v>
      </c>
      <c r="P93" s="82" t="str">
        <f t="shared" si="11"/>
        <v/>
      </c>
      <c r="Q93" s="82" t="str">
        <f t="shared" si="12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8"/>
        <v/>
      </c>
      <c r="M94" s="17"/>
      <c r="N94" s="82" t="str">
        <f t="shared" si="9"/>
        <v/>
      </c>
      <c r="O94" s="82">
        <f t="shared" si="10"/>
        <v>0</v>
      </c>
      <c r="P94" s="82" t="str">
        <f t="shared" si="11"/>
        <v/>
      </c>
      <c r="Q94" s="82" t="str">
        <f t="shared" si="12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8"/>
        <v/>
      </c>
      <c r="M95" s="17"/>
      <c r="N95" s="82" t="str">
        <f t="shared" si="9"/>
        <v/>
      </c>
      <c r="O95" s="82">
        <f t="shared" si="10"/>
        <v>0</v>
      </c>
      <c r="P95" s="82" t="str">
        <f t="shared" si="11"/>
        <v/>
      </c>
      <c r="Q95" s="82" t="str">
        <f t="shared" si="12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8"/>
        <v/>
      </c>
      <c r="M96" s="17"/>
      <c r="N96" s="82" t="str">
        <f t="shared" si="9"/>
        <v/>
      </c>
      <c r="O96" s="82">
        <f t="shared" si="10"/>
        <v>0</v>
      </c>
      <c r="P96" s="82" t="str">
        <f t="shared" si="11"/>
        <v/>
      </c>
      <c r="Q96" s="82" t="str">
        <f t="shared" si="12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8"/>
        <v/>
      </c>
      <c r="M97" s="17"/>
      <c r="N97" s="82" t="str">
        <f t="shared" si="9"/>
        <v/>
      </c>
      <c r="O97" s="82">
        <f t="shared" si="10"/>
        <v>0</v>
      </c>
      <c r="P97" s="82" t="str">
        <f t="shared" si="11"/>
        <v/>
      </c>
      <c r="Q97" s="82" t="str">
        <f t="shared" si="12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8"/>
        <v/>
      </c>
      <c r="M98" s="17"/>
      <c r="N98" s="82" t="str">
        <f t="shared" si="9"/>
        <v/>
      </c>
      <c r="O98" s="82">
        <f t="shared" si="10"/>
        <v>0</v>
      </c>
      <c r="P98" s="82" t="str">
        <f t="shared" si="11"/>
        <v/>
      </c>
      <c r="Q98" s="82" t="str">
        <f t="shared" si="12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8"/>
        <v/>
      </c>
      <c r="M99" s="17"/>
      <c r="N99" s="82" t="str">
        <f t="shared" si="9"/>
        <v/>
      </c>
      <c r="O99" s="82">
        <f t="shared" si="10"/>
        <v>0</v>
      </c>
      <c r="P99" s="82" t="str">
        <f t="shared" si="11"/>
        <v/>
      </c>
      <c r="Q99" s="82" t="str">
        <f t="shared" si="12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8"/>
        <v/>
      </c>
      <c r="M100" s="17"/>
      <c r="N100" s="82" t="str">
        <f t="shared" si="9"/>
        <v/>
      </c>
      <c r="O100" s="82">
        <f t="shared" si="10"/>
        <v>0</v>
      </c>
      <c r="P100" s="82" t="str">
        <f t="shared" si="11"/>
        <v/>
      </c>
      <c r="Q100" s="82" t="str">
        <f t="shared" si="12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8"/>
        <v/>
      </c>
      <c r="M101" s="17"/>
      <c r="N101" s="82" t="str">
        <f t="shared" si="9"/>
        <v/>
      </c>
      <c r="O101" s="82">
        <f t="shared" si="10"/>
        <v>0</v>
      </c>
      <c r="P101" s="82" t="str">
        <f t="shared" si="11"/>
        <v/>
      </c>
      <c r="Q101" s="82" t="str">
        <f t="shared" si="12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8"/>
        <v/>
      </c>
      <c r="M102" s="17"/>
      <c r="N102" s="82" t="str">
        <f t="shared" si="9"/>
        <v/>
      </c>
      <c r="O102" s="82">
        <f t="shared" si="10"/>
        <v>0</v>
      </c>
      <c r="P102" s="82" t="str">
        <f t="shared" si="11"/>
        <v/>
      </c>
      <c r="Q102" s="82" t="str">
        <f t="shared" si="12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8"/>
        <v/>
      </c>
      <c r="M103" s="17"/>
      <c r="N103" s="82" t="str">
        <f t="shared" si="9"/>
        <v/>
      </c>
      <c r="O103" s="82">
        <f t="shared" si="10"/>
        <v>0</v>
      </c>
      <c r="P103" s="82" t="str">
        <f t="shared" si="11"/>
        <v/>
      </c>
      <c r="Q103" s="82" t="str">
        <f t="shared" si="12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8"/>
        <v/>
      </c>
      <c r="M104" s="17"/>
      <c r="N104" s="82" t="str">
        <f t="shared" si="9"/>
        <v/>
      </c>
      <c r="O104" s="82">
        <f t="shared" si="10"/>
        <v>0</v>
      </c>
      <c r="P104" s="82" t="str">
        <f t="shared" si="11"/>
        <v/>
      </c>
      <c r="Q104" s="82" t="str">
        <f t="shared" si="12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8"/>
        <v/>
      </c>
      <c r="M105" s="17"/>
      <c r="N105" s="82" t="str">
        <f t="shared" si="9"/>
        <v/>
      </c>
      <c r="O105" s="82">
        <f t="shared" si="10"/>
        <v>0</v>
      </c>
      <c r="P105" s="82" t="str">
        <f t="shared" si="11"/>
        <v/>
      </c>
      <c r="Q105" s="82" t="str">
        <f t="shared" si="12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8"/>
        <v/>
      </c>
      <c r="M106" s="17"/>
      <c r="N106" s="82" t="str">
        <f t="shared" si="9"/>
        <v/>
      </c>
      <c r="O106" s="82">
        <f t="shared" si="10"/>
        <v>0</v>
      </c>
      <c r="P106" s="82" t="str">
        <f t="shared" si="11"/>
        <v/>
      </c>
      <c r="Q106" s="82" t="str">
        <f t="shared" si="12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8"/>
        <v/>
      </c>
      <c r="M107" s="17"/>
      <c r="N107" s="82" t="str">
        <f t="shared" si="9"/>
        <v/>
      </c>
      <c r="O107" s="82">
        <f t="shared" si="10"/>
        <v>0</v>
      </c>
      <c r="P107" s="82" t="str">
        <f t="shared" si="11"/>
        <v/>
      </c>
      <c r="Q107" s="82" t="str">
        <f t="shared" si="12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8"/>
        <v/>
      </c>
      <c r="M108" s="17"/>
      <c r="N108" s="82" t="str">
        <f t="shared" si="9"/>
        <v/>
      </c>
      <c r="O108" s="82">
        <f t="shared" si="10"/>
        <v>0</v>
      </c>
      <c r="P108" s="82" t="str">
        <f t="shared" si="11"/>
        <v/>
      </c>
      <c r="Q108" s="82" t="str">
        <f t="shared" si="12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8"/>
        <v/>
      </c>
      <c r="M109" s="17"/>
      <c r="N109" s="82" t="str">
        <f t="shared" si="9"/>
        <v/>
      </c>
      <c r="O109" s="82">
        <f t="shared" si="10"/>
        <v>0</v>
      </c>
      <c r="P109" s="82" t="str">
        <f t="shared" si="11"/>
        <v/>
      </c>
      <c r="Q109" s="82" t="str">
        <f t="shared" si="12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8"/>
        <v/>
      </c>
      <c r="M110" s="17"/>
      <c r="N110" s="82" t="str">
        <f t="shared" si="9"/>
        <v/>
      </c>
      <c r="O110" s="82">
        <f t="shared" si="10"/>
        <v>0</v>
      </c>
      <c r="P110" s="82" t="str">
        <f t="shared" si="11"/>
        <v/>
      </c>
      <c r="Q110" s="82" t="str">
        <f t="shared" si="12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8"/>
        <v/>
      </c>
      <c r="M111" s="17"/>
      <c r="N111" s="82" t="str">
        <f t="shared" si="9"/>
        <v/>
      </c>
      <c r="O111" s="82">
        <f t="shared" si="10"/>
        <v>0</v>
      </c>
      <c r="P111" s="82" t="str">
        <f t="shared" si="11"/>
        <v/>
      </c>
      <c r="Q111" s="82" t="str">
        <f t="shared" si="12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8"/>
        <v/>
      </c>
      <c r="M112" s="17"/>
      <c r="N112" s="82" t="str">
        <f t="shared" si="9"/>
        <v/>
      </c>
      <c r="O112" s="82">
        <f t="shared" si="10"/>
        <v>0</v>
      </c>
      <c r="P112" s="82" t="str">
        <f t="shared" si="11"/>
        <v/>
      </c>
      <c r="Q112" s="82" t="str">
        <f t="shared" si="12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8"/>
        <v/>
      </c>
      <c r="M113" s="17"/>
      <c r="N113" s="82" t="str">
        <f t="shared" si="9"/>
        <v/>
      </c>
      <c r="O113" s="82">
        <f t="shared" si="10"/>
        <v>0</v>
      </c>
      <c r="P113" s="82" t="str">
        <f t="shared" si="11"/>
        <v/>
      </c>
      <c r="Q113" s="82" t="str">
        <f t="shared" si="12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8"/>
        <v/>
      </c>
      <c r="M114" s="17"/>
      <c r="N114" s="82" t="str">
        <f t="shared" si="9"/>
        <v/>
      </c>
      <c r="O114" s="82">
        <f t="shared" si="10"/>
        <v>0</v>
      </c>
      <c r="P114" s="82" t="str">
        <f t="shared" si="11"/>
        <v/>
      </c>
      <c r="Q114" s="82" t="str">
        <f t="shared" si="12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8"/>
        <v/>
      </c>
      <c r="M115" s="17"/>
      <c r="N115" s="82" t="str">
        <f t="shared" si="9"/>
        <v/>
      </c>
      <c r="O115" s="82">
        <f t="shared" si="10"/>
        <v>0</v>
      </c>
      <c r="P115" s="82" t="str">
        <f t="shared" si="11"/>
        <v/>
      </c>
      <c r="Q115" s="82" t="str">
        <f t="shared" si="12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8"/>
        <v/>
      </c>
      <c r="M116" s="17"/>
      <c r="N116" s="82" t="str">
        <f t="shared" si="9"/>
        <v/>
      </c>
      <c r="O116" s="82">
        <f t="shared" si="10"/>
        <v>0</v>
      </c>
      <c r="P116" s="82" t="str">
        <f t="shared" si="11"/>
        <v/>
      </c>
      <c r="Q116" s="82" t="str">
        <f t="shared" si="12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8"/>
        <v/>
      </c>
      <c r="M117" s="17"/>
      <c r="N117" s="82" t="str">
        <f t="shared" si="9"/>
        <v/>
      </c>
      <c r="O117" s="82">
        <f t="shared" si="10"/>
        <v>0</v>
      </c>
      <c r="P117" s="82" t="str">
        <f t="shared" si="11"/>
        <v/>
      </c>
      <c r="Q117" s="82" t="str">
        <f t="shared" si="12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8"/>
        <v/>
      </c>
      <c r="M118" s="17"/>
      <c r="N118" s="82" t="str">
        <f t="shared" si="9"/>
        <v/>
      </c>
      <c r="O118" s="82">
        <f t="shared" si="10"/>
        <v>0</v>
      </c>
      <c r="P118" s="82" t="str">
        <f t="shared" si="11"/>
        <v/>
      </c>
      <c r="Q118" s="82" t="str">
        <f t="shared" si="12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8"/>
        <v/>
      </c>
      <c r="M119" s="17"/>
      <c r="N119" s="82" t="str">
        <f t="shared" si="9"/>
        <v/>
      </c>
      <c r="O119" s="82">
        <f t="shared" si="10"/>
        <v>0</v>
      </c>
      <c r="P119" s="82" t="str">
        <f t="shared" si="11"/>
        <v/>
      </c>
      <c r="Q119" s="82" t="str">
        <f t="shared" si="12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8"/>
        <v/>
      </c>
      <c r="M120" s="17"/>
      <c r="N120" s="82" t="str">
        <f t="shared" si="9"/>
        <v/>
      </c>
      <c r="O120" s="82">
        <f t="shared" si="10"/>
        <v>0</v>
      </c>
      <c r="P120" s="82" t="str">
        <f t="shared" si="11"/>
        <v/>
      </c>
      <c r="Q120" s="82" t="str">
        <f t="shared" si="12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8"/>
        <v/>
      </c>
      <c r="M121" s="17"/>
      <c r="N121" s="82" t="str">
        <f t="shared" si="9"/>
        <v/>
      </c>
      <c r="O121" s="82">
        <f t="shared" si="10"/>
        <v>0</v>
      </c>
      <c r="P121" s="82" t="str">
        <f t="shared" si="11"/>
        <v/>
      </c>
      <c r="Q121" s="82" t="str">
        <f t="shared" si="12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8"/>
        <v/>
      </c>
      <c r="M122" s="17"/>
      <c r="N122" s="82" t="str">
        <f t="shared" si="9"/>
        <v/>
      </c>
      <c r="O122" s="82">
        <f t="shared" si="10"/>
        <v>0</v>
      </c>
      <c r="P122" s="82" t="str">
        <f t="shared" si="11"/>
        <v/>
      </c>
      <c r="Q122" s="82" t="str">
        <f t="shared" si="12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8"/>
        <v/>
      </c>
      <c r="M123" s="17"/>
      <c r="N123" s="82" t="str">
        <f t="shared" si="9"/>
        <v/>
      </c>
      <c r="O123" s="82">
        <f t="shared" si="10"/>
        <v>0</v>
      </c>
      <c r="P123" s="82" t="str">
        <f t="shared" si="11"/>
        <v/>
      </c>
      <c r="Q123" s="82" t="str">
        <f t="shared" si="12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8"/>
        <v/>
      </c>
      <c r="M124" s="17"/>
      <c r="N124" s="82" t="str">
        <f t="shared" si="9"/>
        <v/>
      </c>
      <c r="O124" s="82">
        <f t="shared" si="10"/>
        <v>0</v>
      </c>
      <c r="P124" s="82" t="str">
        <f t="shared" si="11"/>
        <v/>
      </c>
      <c r="Q124" s="82" t="str">
        <f t="shared" si="12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8"/>
        <v/>
      </c>
      <c r="M125" s="17"/>
      <c r="N125" s="82" t="str">
        <f t="shared" si="9"/>
        <v/>
      </c>
      <c r="O125" s="82">
        <f t="shared" si="10"/>
        <v>0</v>
      </c>
      <c r="P125" s="82" t="str">
        <f t="shared" si="11"/>
        <v/>
      </c>
      <c r="Q125" s="82" t="str">
        <f t="shared" si="12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8"/>
        <v/>
      </c>
      <c r="M126" s="17"/>
      <c r="N126" s="82" t="str">
        <f t="shared" si="9"/>
        <v/>
      </c>
      <c r="O126" s="82">
        <f t="shared" si="10"/>
        <v>0</v>
      </c>
      <c r="P126" s="82" t="str">
        <f t="shared" si="11"/>
        <v/>
      </c>
      <c r="Q126" s="82" t="str">
        <f t="shared" si="12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8"/>
        <v/>
      </c>
      <c r="M127" s="17"/>
      <c r="N127" s="82" t="str">
        <f t="shared" si="9"/>
        <v/>
      </c>
      <c r="O127" s="82">
        <f t="shared" si="10"/>
        <v>0</v>
      </c>
      <c r="P127" s="82" t="str">
        <f t="shared" si="11"/>
        <v/>
      </c>
      <c r="Q127" s="82" t="str">
        <f t="shared" si="12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8"/>
        <v/>
      </c>
      <c r="M128" s="17"/>
      <c r="N128" s="82" t="str">
        <f t="shared" si="9"/>
        <v/>
      </c>
      <c r="O128" s="82">
        <f t="shared" si="10"/>
        <v>0</v>
      </c>
      <c r="P128" s="82" t="str">
        <f t="shared" si="11"/>
        <v/>
      </c>
      <c r="Q128" s="82" t="str">
        <f t="shared" si="12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8"/>
        <v/>
      </c>
      <c r="M129" s="17"/>
      <c r="N129" s="82" t="str">
        <f t="shared" si="9"/>
        <v/>
      </c>
      <c r="O129" s="82">
        <f t="shared" si="10"/>
        <v>0</v>
      </c>
      <c r="P129" s="82" t="str">
        <f t="shared" si="11"/>
        <v/>
      </c>
      <c r="Q129" s="82" t="str">
        <f t="shared" si="12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8"/>
        <v/>
      </c>
      <c r="M130" s="17"/>
      <c r="N130" s="82" t="str">
        <f t="shared" si="9"/>
        <v/>
      </c>
      <c r="O130" s="82">
        <f t="shared" si="10"/>
        <v>0</v>
      </c>
      <c r="P130" s="82" t="str">
        <f t="shared" si="11"/>
        <v/>
      </c>
      <c r="Q130" s="82" t="str">
        <f t="shared" si="12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8"/>
        <v/>
      </c>
      <c r="M131" s="17"/>
      <c r="N131" s="82" t="str">
        <f t="shared" si="9"/>
        <v/>
      </c>
      <c r="O131" s="82">
        <f t="shared" si="10"/>
        <v>0</v>
      </c>
      <c r="P131" s="82" t="str">
        <f t="shared" si="11"/>
        <v/>
      </c>
      <c r="Q131" s="82" t="str">
        <f t="shared" si="12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8"/>
        <v/>
      </c>
      <c r="M132" s="17"/>
      <c r="N132" s="82" t="str">
        <f t="shared" si="9"/>
        <v/>
      </c>
      <c r="O132" s="82">
        <f t="shared" si="10"/>
        <v>0</v>
      </c>
      <c r="P132" s="82" t="str">
        <f t="shared" si="11"/>
        <v/>
      </c>
      <c r="Q132" s="82" t="str">
        <f t="shared" si="12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8"/>
        <v/>
      </c>
      <c r="M133" s="17"/>
      <c r="N133" s="82" t="str">
        <f t="shared" si="9"/>
        <v/>
      </c>
      <c r="O133" s="82">
        <f t="shared" si="10"/>
        <v>0</v>
      </c>
      <c r="P133" s="82" t="str">
        <f t="shared" si="11"/>
        <v/>
      </c>
      <c r="Q133" s="82" t="str">
        <f t="shared" si="12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8"/>
        <v/>
      </c>
      <c r="M134" s="17"/>
      <c r="N134" s="82" t="str">
        <f t="shared" si="9"/>
        <v/>
      </c>
      <c r="O134" s="82">
        <f t="shared" si="10"/>
        <v>0</v>
      </c>
      <c r="P134" s="82" t="str">
        <f t="shared" si="11"/>
        <v/>
      </c>
      <c r="Q134" s="82" t="str">
        <f t="shared" si="12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8"/>
        <v/>
      </c>
      <c r="M135" s="17"/>
      <c r="N135" s="82" t="str">
        <f t="shared" si="9"/>
        <v/>
      </c>
      <c r="O135" s="82">
        <f t="shared" si="10"/>
        <v>0</v>
      </c>
      <c r="P135" s="82" t="str">
        <f t="shared" si="11"/>
        <v/>
      </c>
      <c r="Q135" s="82" t="str">
        <f t="shared" si="12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8"/>
        <v/>
      </c>
      <c r="M136" s="17"/>
      <c r="N136" s="82" t="str">
        <f t="shared" si="9"/>
        <v/>
      </c>
      <c r="O136" s="82">
        <f t="shared" si="10"/>
        <v>0</v>
      </c>
      <c r="P136" s="82" t="str">
        <f t="shared" si="11"/>
        <v/>
      </c>
      <c r="Q136" s="82" t="str">
        <f t="shared" si="12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8"/>
        <v/>
      </c>
      <c r="M137" s="17"/>
      <c r="N137" s="82" t="str">
        <f t="shared" si="9"/>
        <v/>
      </c>
      <c r="O137" s="82">
        <f t="shared" si="10"/>
        <v>0</v>
      </c>
      <c r="P137" s="82" t="str">
        <f t="shared" si="11"/>
        <v/>
      </c>
      <c r="Q137" s="82" t="str">
        <f t="shared" si="12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8"/>
        <v/>
      </c>
      <c r="M138" s="17"/>
      <c r="N138" s="82" t="str">
        <f t="shared" si="9"/>
        <v/>
      </c>
      <c r="O138" s="82">
        <f t="shared" si="10"/>
        <v>0</v>
      </c>
      <c r="P138" s="82" t="str">
        <f t="shared" si="11"/>
        <v/>
      </c>
      <c r="Q138" s="82" t="str">
        <f t="shared" si="12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8"/>
        <v/>
      </c>
      <c r="M139" s="17"/>
      <c r="N139" s="82" t="str">
        <f t="shared" si="9"/>
        <v/>
      </c>
      <c r="O139" s="82">
        <f t="shared" si="10"/>
        <v>0</v>
      </c>
      <c r="P139" s="82" t="str">
        <f t="shared" si="11"/>
        <v/>
      </c>
      <c r="Q139" s="82" t="str">
        <f t="shared" si="12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8"/>
        <v/>
      </c>
      <c r="M140" s="17"/>
      <c r="N140" s="82" t="str">
        <f t="shared" si="9"/>
        <v/>
      </c>
      <c r="O140" s="82">
        <f t="shared" si="10"/>
        <v>0</v>
      </c>
      <c r="P140" s="82" t="str">
        <f t="shared" si="11"/>
        <v/>
      </c>
      <c r="Q140" s="82" t="str">
        <f t="shared" si="12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8"/>
        <v/>
      </c>
      <c r="M141" s="17"/>
      <c r="N141" s="82" t="str">
        <f t="shared" si="9"/>
        <v/>
      </c>
      <c r="O141" s="82">
        <f t="shared" si="10"/>
        <v>0</v>
      </c>
      <c r="P141" s="82" t="str">
        <f t="shared" si="11"/>
        <v/>
      </c>
      <c r="Q141" s="82" t="str">
        <f t="shared" si="12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8"/>
        <v/>
      </c>
      <c r="M142" s="17"/>
      <c r="N142" s="82" t="str">
        <f t="shared" si="9"/>
        <v/>
      </c>
      <c r="O142" s="82">
        <f t="shared" si="10"/>
        <v>0</v>
      </c>
      <c r="P142" s="82" t="str">
        <f t="shared" si="11"/>
        <v/>
      </c>
      <c r="Q142" s="82" t="str">
        <f t="shared" si="12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8"/>
        <v/>
      </c>
      <c r="M143" s="17"/>
      <c r="N143" s="82" t="str">
        <f t="shared" si="9"/>
        <v/>
      </c>
      <c r="O143" s="82">
        <f t="shared" si="10"/>
        <v>0</v>
      </c>
      <c r="P143" s="82" t="str">
        <f t="shared" si="11"/>
        <v/>
      </c>
      <c r="Q143" s="82" t="str">
        <f t="shared" si="12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3">IF(F144&amp;H144&amp;I144&amp;J144&amp;K144="","",F144+H144+I144-J144-K144)</f>
        <v/>
      </c>
      <c r="M144" s="17"/>
      <c r="N144" s="82" t="str">
        <f t="shared" ref="N144:N207" si="14">IF($G144="E",F144,"")</f>
        <v/>
      </c>
      <c r="O144" s="82">
        <f t="shared" si="10"/>
        <v>0</v>
      </c>
      <c r="P144" s="82" t="str">
        <f t="shared" si="11"/>
        <v/>
      </c>
      <c r="Q144" s="82" t="str">
        <f t="shared" si="12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3"/>
        <v/>
      </c>
      <c r="M145" s="17"/>
      <c r="N145" s="82" t="str">
        <f t="shared" si="14"/>
        <v/>
      </c>
      <c r="O145" s="82">
        <f t="shared" ref="O145:O208" si="15">IF($G145=0%,F145,"")</f>
        <v>0</v>
      </c>
      <c r="P145" s="82" t="str">
        <f t="shared" ref="P145:P208" si="16">IF(OR($G145=8%,$G145=11%),$H145/$G145,"")</f>
        <v/>
      </c>
      <c r="Q145" s="82" t="str">
        <f t="shared" ref="Q145:Q208" si="17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3"/>
        <v/>
      </c>
      <c r="M146" s="17"/>
      <c r="N146" s="82" t="str">
        <f t="shared" si="14"/>
        <v/>
      </c>
      <c r="O146" s="82">
        <f t="shared" si="15"/>
        <v>0</v>
      </c>
      <c r="P146" s="82" t="str">
        <f t="shared" si="16"/>
        <v/>
      </c>
      <c r="Q146" s="82" t="str">
        <f t="shared" si="17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3"/>
        <v/>
      </c>
      <c r="M147" s="17"/>
      <c r="N147" s="82" t="str">
        <f t="shared" si="14"/>
        <v/>
      </c>
      <c r="O147" s="82">
        <f t="shared" si="15"/>
        <v>0</v>
      </c>
      <c r="P147" s="82" t="str">
        <f t="shared" si="16"/>
        <v/>
      </c>
      <c r="Q147" s="82" t="str">
        <f t="shared" si="17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3"/>
        <v/>
      </c>
      <c r="M148" s="17"/>
      <c r="N148" s="82" t="str">
        <f t="shared" si="14"/>
        <v/>
      </c>
      <c r="O148" s="82">
        <f t="shared" si="15"/>
        <v>0</v>
      </c>
      <c r="P148" s="82" t="str">
        <f t="shared" si="16"/>
        <v/>
      </c>
      <c r="Q148" s="82" t="str">
        <f t="shared" si="17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3"/>
        <v/>
      </c>
      <c r="M149" s="17"/>
      <c r="N149" s="82" t="str">
        <f t="shared" si="14"/>
        <v/>
      </c>
      <c r="O149" s="82">
        <f t="shared" si="15"/>
        <v>0</v>
      </c>
      <c r="P149" s="82" t="str">
        <f t="shared" si="16"/>
        <v/>
      </c>
      <c r="Q149" s="82" t="str">
        <f t="shared" si="17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3"/>
        <v/>
      </c>
      <c r="M150" s="17"/>
      <c r="N150" s="82" t="str">
        <f t="shared" si="14"/>
        <v/>
      </c>
      <c r="O150" s="82">
        <f t="shared" si="15"/>
        <v>0</v>
      </c>
      <c r="P150" s="82" t="str">
        <f t="shared" si="16"/>
        <v/>
      </c>
      <c r="Q150" s="82" t="str">
        <f t="shared" si="17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3"/>
        <v/>
      </c>
      <c r="M151" s="17"/>
      <c r="N151" s="82" t="str">
        <f t="shared" si="14"/>
        <v/>
      </c>
      <c r="O151" s="82">
        <f t="shared" si="15"/>
        <v>0</v>
      </c>
      <c r="P151" s="82" t="str">
        <f t="shared" si="16"/>
        <v/>
      </c>
      <c r="Q151" s="82" t="str">
        <f t="shared" si="17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3"/>
        <v/>
      </c>
      <c r="M152" s="17"/>
      <c r="N152" s="82" t="str">
        <f t="shared" si="14"/>
        <v/>
      </c>
      <c r="O152" s="82">
        <f t="shared" si="15"/>
        <v>0</v>
      </c>
      <c r="P152" s="82" t="str">
        <f t="shared" si="16"/>
        <v/>
      </c>
      <c r="Q152" s="82" t="str">
        <f t="shared" si="17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3"/>
        <v/>
      </c>
      <c r="M153" s="17"/>
      <c r="N153" s="82" t="str">
        <f t="shared" si="14"/>
        <v/>
      </c>
      <c r="O153" s="82">
        <f t="shared" si="15"/>
        <v>0</v>
      </c>
      <c r="P153" s="82" t="str">
        <f t="shared" si="16"/>
        <v/>
      </c>
      <c r="Q153" s="82" t="str">
        <f t="shared" si="17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3"/>
        <v/>
      </c>
      <c r="M154" s="17"/>
      <c r="N154" s="82" t="str">
        <f t="shared" si="14"/>
        <v/>
      </c>
      <c r="O154" s="82">
        <f t="shared" si="15"/>
        <v>0</v>
      </c>
      <c r="P154" s="82" t="str">
        <f t="shared" si="16"/>
        <v/>
      </c>
      <c r="Q154" s="82" t="str">
        <f t="shared" si="17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3"/>
        <v/>
      </c>
      <c r="M155" s="17"/>
      <c r="N155" s="82" t="str">
        <f t="shared" si="14"/>
        <v/>
      </c>
      <c r="O155" s="82">
        <f t="shared" si="15"/>
        <v>0</v>
      </c>
      <c r="P155" s="82" t="str">
        <f t="shared" si="16"/>
        <v/>
      </c>
      <c r="Q155" s="82" t="str">
        <f t="shared" si="17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3"/>
        <v/>
      </c>
      <c r="M156" s="17"/>
      <c r="N156" s="82" t="str">
        <f t="shared" si="14"/>
        <v/>
      </c>
      <c r="O156" s="82">
        <f t="shared" si="15"/>
        <v>0</v>
      </c>
      <c r="P156" s="82" t="str">
        <f t="shared" si="16"/>
        <v/>
      </c>
      <c r="Q156" s="82" t="str">
        <f t="shared" si="17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3"/>
        <v/>
      </c>
      <c r="M157" s="17"/>
      <c r="N157" s="82" t="str">
        <f t="shared" si="14"/>
        <v/>
      </c>
      <c r="O157" s="82">
        <f t="shared" si="15"/>
        <v>0</v>
      </c>
      <c r="P157" s="82" t="str">
        <f t="shared" si="16"/>
        <v/>
      </c>
      <c r="Q157" s="82" t="str">
        <f t="shared" si="17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3"/>
        <v/>
      </c>
      <c r="M158" s="17"/>
      <c r="N158" s="82" t="str">
        <f t="shared" si="14"/>
        <v/>
      </c>
      <c r="O158" s="82">
        <f t="shared" si="15"/>
        <v>0</v>
      </c>
      <c r="P158" s="82" t="str">
        <f t="shared" si="16"/>
        <v/>
      </c>
      <c r="Q158" s="82" t="str">
        <f t="shared" si="17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3"/>
        <v/>
      </c>
      <c r="M159" s="17"/>
      <c r="N159" s="82" t="str">
        <f t="shared" si="14"/>
        <v/>
      </c>
      <c r="O159" s="82">
        <f t="shared" si="15"/>
        <v>0</v>
      </c>
      <c r="P159" s="82" t="str">
        <f t="shared" si="16"/>
        <v/>
      </c>
      <c r="Q159" s="82" t="str">
        <f t="shared" si="17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3"/>
        <v/>
      </c>
      <c r="M160" s="17"/>
      <c r="N160" s="82" t="str">
        <f t="shared" si="14"/>
        <v/>
      </c>
      <c r="O160" s="82">
        <f t="shared" si="15"/>
        <v>0</v>
      </c>
      <c r="P160" s="82" t="str">
        <f t="shared" si="16"/>
        <v/>
      </c>
      <c r="Q160" s="82" t="str">
        <f t="shared" si="17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3"/>
        <v/>
      </c>
      <c r="M161" s="17"/>
      <c r="N161" s="82" t="str">
        <f t="shared" si="14"/>
        <v/>
      </c>
      <c r="O161" s="82">
        <f t="shared" si="15"/>
        <v>0</v>
      </c>
      <c r="P161" s="82" t="str">
        <f t="shared" si="16"/>
        <v/>
      </c>
      <c r="Q161" s="82" t="str">
        <f t="shared" si="17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3"/>
        <v/>
      </c>
      <c r="M162" s="17"/>
      <c r="N162" s="82" t="str">
        <f t="shared" si="14"/>
        <v/>
      </c>
      <c r="O162" s="82">
        <f t="shared" si="15"/>
        <v>0</v>
      </c>
      <c r="P162" s="82" t="str">
        <f t="shared" si="16"/>
        <v/>
      </c>
      <c r="Q162" s="82" t="str">
        <f t="shared" si="17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3"/>
        <v/>
      </c>
      <c r="M163" s="17"/>
      <c r="N163" s="82" t="str">
        <f t="shared" si="14"/>
        <v/>
      </c>
      <c r="O163" s="82">
        <f t="shared" si="15"/>
        <v>0</v>
      </c>
      <c r="P163" s="82" t="str">
        <f t="shared" si="16"/>
        <v/>
      </c>
      <c r="Q163" s="82" t="str">
        <f t="shared" si="17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3"/>
        <v/>
      </c>
      <c r="M164" s="17"/>
      <c r="N164" s="82" t="str">
        <f t="shared" si="14"/>
        <v/>
      </c>
      <c r="O164" s="82">
        <f t="shared" si="15"/>
        <v>0</v>
      </c>
      <c r="P164" s="82" t="str">
        <f t="shared" si="16"/>
        <v/>
      </c>
      <c r="Q164" s="82" t="str">
        <f t="shared" si="17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3"/>
        <v/>
      </c>
      <c r="M165" s="17"/>
      <c r="N165" s="82" t="str">
        <f t="shared" si="14"/>
        <v/>
      </c>
      <c r="O165" s="82">
        <f t="shared" si="15"/>
        <v>0</v>
      </c>
      <c r="P165" s="82" t="str">
        <f t="shared" si="16"/>
        <v/>
      </c>
      <c r="Q165" s="82" t="str">
        <f t="shared" si="17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3"/>
        <v/>
      </c>
      <c r="M166" s="17"/>
      <c r="N166" s="82" t="str">
        <f t="shared" si="14"/>
        <v/>
      </c>
      <c r="O166" s="82">
        <f t="shared" si="15"/>
        <v>0</v>
      </c>
      <c r="P166" s="82" t="str">
        <f t="shared" si="16"/>
        <v/>
      </c>
      <c r="Q166" s="82" t="str">
        <f t="shared" si="17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3"/>
        <v/>
      </c>
      <c r="M167" s="17"/>
      <c r="N167" s="82" t="str">
        <f t="shared" si="14"/>
        <v/>
      </c>
      <c r="O167" s="82">
        <f t="shared" si="15"/>
        <v>0</v>
      </c>
      <c r="P167" s="82" t="str">
        <f t="shared" si="16"/>
        <v/>
      </c>
      <c r="Q167" s="82" t="str">
        <f t="shared" si="17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3"/>
        <v/>
      </c>
      <c r="M168" s="17"/>
      <c r="N168" s="82" t="str">
        <f t="shared" si="14"/>
        <v/>
      </c>
      <c r="O168" s="82">
        <f t="shared" si="15"/>
        <v>0</v>
      </c>
      <c r="P168" s="82" t="str">
        <f t="shared" si="16"/>
        <v/>
      </c>
      <c r="Q168" s="82" t="str">
        <f t="shared" si="17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3"/>
        <v/>
      </c>
      <c r="M169" s="17"/>
      <c r="N169" s="82" t="str">
        <f t="shared" si="14"/>
        <v/>
      </c>
      <c r="O169" s="82">
        <f t="shared" si="15"/>
        <v>0</v>
      </c>
      <c r="P169" s="82" t="str">
        <f t="shared" si="16"/>
        <v/>
      </c>
      <c r="Q169" s="82" t="str">
        <f t="shared" si="17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3"/>
        <v/>
      </c>
      <c r="M170" s="17"/>
      <c r="N170" s="82" t="str">
        <f t="shared" si="14"/>
        <v/>
      </c>
      <c r="O170" s="82">
        <f t="shared" si="15"/>
        <v>0</v>
      </c>
      <c r="P170" s="82" t="str">
        <f t="shared" si="16"/>
        <v/>
      </c>
      <c r="Q170" s="82" t="str">
        <f t="shared" si="17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3"/>
        <v/>
      </c>
      <c r="M171" s="17"/>
      <c r="N171" s="82" t="str">
        <f t="shared" si="14"/>
        <v/>
      </c>
      <c r="O171" s="82">
        <f t="shared" si="15"/>
        <v>0</v>
      </c>
      <c r="P171" s="82" t="str">
        <f t="shared" si="16"/>
        <v/>
      </c>
      <c r="Q171" s="82" t="str">
        <f t="shared" si="17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3"/>
        <v/>
      </c>
      <c r="M172" s="17"/>
      <c r="N172" s="82" t="str">
        <f t="shared" si="14"/>
        <v/>
      </c>
      <c r="O172" s="82">
        <f t="shared" si="15"/>
        <v>0</v>
      </c>
      <c r="P172" s="82" t="str">
        <f t="shared" si="16"/>
        <v/>
      </c>
      <c r="Q172" s="82" t="str">
        <f t="shared" si="17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3"/>
        <v/>
      </c>
      <c r="M173" s="17"/>
      <c r="N173" s="82" t="str">
        <f t="shared" si="14"/>
        <v/>
      </c>
      <c r="O173" s="82">
        <f t="shared" si="15"/>
        <v>0</v>
      </c>
      <c r="P173" s="82" t="str">
        <f t="shared" si="16"/>
        <v/>
      </c>
      <c r="Q173" s="82" t="str">
        <f t="shared" si="17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3"/>
        <v/>
      </c>
      <c r="M174" s="17"/>
      <c r="N174" s="82" t="str">
        <f t="shared" si="14"/>
        <v/>
      </c>
      <c r="O174" s="82">
        <f t="shared" si="15"/>
        <v>0</v>
      </c>
      <c r="P174" s="82" t="str">
        <f t="shared" si="16"/>
        <v/>
      </c>
      <c r="Q174" s="82" t="str">
        <f t="shared" si="17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3"/>
        <v/>
      </c>
      <c r="M175" s="17"/>
      <c r="N175" s="82" t="str">
        <f t="shared" si="14"/>
        <v/>
      </c>
      <c r="O175" s="82">
        <f t="shared" si="15"/>
        <v>0</v>
      </c>
      <c r="P175" s="82" t="str">
        <f t="shared" si="16"/>
        <v/>
      </c>
      <c r="Q175" s="82" t="str">
        <f t="shared" si="17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3"/>
        <v/>
      </c>
      <c r="M176" s="17"/>
      <c r="N176" s="82" t="str">
        <f t="shared" si="14"/>
        <v/>
      </c>
      <c r="O176" s="82">
        <f t="shared" si="15"/>
        <v>0</v>
      </c>
      <c r="P176" s="82" t="str">
        <f t="shared" si="16"/>
        <v/>
      </c>
      <c r="Q176" s="82" t="str">
        <f t="shared" si="17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3"/>
        <v/>
      </c>
      <c r="M177" s="17"/>
      <c r="N177" s="82" t="str">
        <f t="shared" si="14"/>
        <v/>
      </c>
      <c r="O177" s="82">
        <f t="shared" si="15"/>
        <v>0</v>
      </c>
      <c r="P177" s="82" t="str">
        <f t="shared" si="16"/>
        <v/>
      </c>
      <c r="Q177" s="82" t="str">
        <f t="shared" si="17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3"/>
        <v/>
      </c>
      <c r="M178" s="17"/>
      <c r="N178" s="82" t="str">
        <f t="shared" si="14"/>
        <v/>
      </c>
      <c r="O178" s="82">
        <f t="shared" si="15"/>
        <v>0</v>
      </c>
      <c r="P178" s="82" t="str">
        <f t="shared" si="16"/>
        <v/>
      </c>
      <c r="Q178" s="82" t="str">
        <f t="shared" si="17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3"/>
        <v/>
      </c>
      <c r="M179" s="17"/>
      <c r="N179" s="82" t="str">
        <f t="shared" si="14"/>
        <v/>
      </c>
      <c r="O179" s="82">
        <f t="shared" si="15"/>
        <v>0</v>
      </c>
      <c r="P179" s="82" t="str">
        <f t="shared" si="16"/>
        <v/>
      </c>
      <c r="Q179" s="82" t="str">
        <f t="shared" si="17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3"/>
        <v/>
      </c>
      <c r="M180" s="17"/>
      <c r="N180" s="82" t="str">
        <f t="shared" si="14"/>
        <v/>
      </c>
      <c r="O180" s="82">
        <f t="shared" si="15"/>
        <v>0</v>
      </c>
      <c r="P180" s="82" t="str">
        <f t="shared" si="16"/>
        <v/>
      </c>
      <c r="Q180" s="82" t="str">
        <f t="shared" si="17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3"/>
        <v/>
      </c>
      <c r="M181" s="17"/>
      <c r="N181" s="82" t="str">
        <f t="shared" si="14"/>
        <v/>
      </c>
      <c r="O181" s="82">
        <f t="shared" si="15"/>
        <v>0</v>
      </c>
      <c r="P181" s="82" t="str">
        <f t="shared" si="16"/>
        <v/>
      </c>
      <c r="Q181" s="82" t="str">
        <f t="shared" si="17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3"/>
        <v/>
      </c>
      <c r="M182" s="17"/>
      <c r="N182" s="82" t="str">
        <f t="shared" si="14"/>
        <v/>
      </c>
      <c r="O182" s="82">
        <f t="shared" si="15"/>
        <v>0</v>
      </c>
      <c r="P182" s="82" t="str">
        <f t="shared" si="16"/>
        <v/>
      </c>
      <c r="Q182" s="82" t="str">
        <f t="shared" si="17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3"/>
        <v/>
      </c>
      <c r="M183" s="17"/>
      <c r="N183" s="82" t="str">
        <f t="shared" si="14"/>
        <v/>
      </c>
      <c r="O183" s="82">
        <f t="shared" si="15"/>
        <v>0</v>
      </c>
      <c r="P183" s="82" t="str">
        <f t="shared" si="16"/>
        <v/>
      </c>
      <c r="Q183" s="82" t="str">
        <f t="shared" si="17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3"/>
        <v/>
      </c>
      <c r="M184" s="17"/>
      <c r="N184" s="82" t="str">
        <f t="shared" si="14"/>
        <v/>
      </c>
      <c r="O184" s="82">
        <f t="shared" si="15"/>
        <v>0</v>
      </c>
      <c r="P184" s="82" t="str">
        <f t="shared" si="16"/>
        <v/>
      </c>
      <c r="Q184" s="82" t="str">
        <f t="shared" si="17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3"/>
        <v/>
      </c>
      <c r="M185" s="17"/>
      <c r="N185" s="82" t="str">
        <f t="shared" si="14"/>
        <v/>
      </c>
      <c r="O185" s="82">
        <f t="shared" si="15"/>
        <v>0</v>
      </c>
      <c r="P185" s="82" t="str">
        <f t="shared" si="16"/>
        <v/>
      </c>
      <c r="Q185" s="82" t="str">
        <f t="shared" si="17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3"/>
        <v/>
      </c>
      <c r="M186" s="17"/>
      <c r="N186" s="82" t="str">
        <f t="shared" si="14"/>
        <v/>
      </c>
      <c r="O186" s="82">
        <f t="shared" si="15"/>
        <v>0</v>
      </c>
      <c r="P186" s="82" t="str">
        <f t="shared" si="16"/>
        <v/>
      </c>
      <c r="Q186" s="82" t="str">
        <f t="shared" si="17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3"/>
        <v/>
      </c>
      <c r="M187" s="17"/>
      <c r="N187" s="82" t="str">
        <f t="shared" si="14"/>
        <v/>
      </c>
      <c r="O187" s="82">
        <f t="shared" si="15"/>
        <v>0</v>
      </c>
      <c r="P187" s="82" t="str">
        <f t="shared" si="16"/>
        <v/>
      </c>
      <c r="Q187" s="82" t="str">
        <f t="shared" si="17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3"/>
        <v/>
      </c>
      <c r="M188" s="17"/>
      <c r="N188" s="82" t="str">
        <f t="shared" si="14"/>
        <v/>
      </c>
      <c r="O188" s="82">
        <f t="shared" si="15"/>
        <v>0</v>
      </c>
      <c r="P188" s="82" t="str">
        <f t="shared" si="16"/>
        <v/>
      </c>
      <c r="Q188" s="82" t="str">
        <f t="shared" si="17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3"/>
        <v/>
      </c>
      <c r="M189" s="17"/>
      <c r="N189" s="82" t="str">
        <f t="shared" si="14"/>
        <v/>
      </c>
      <c r="O189" s="82">
        <f t="shared" si="15"/>
        <v>0</v>
      </c>
      <c r="P189" s="82" t="str">
        <f t="shared" si="16"/>
        <v/>
      </c>
      <c r="Q189" s="82" t="str">
        <f t="shared" si="17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3"/>
        <v/>
      </c>
      <c r="M190" s="17"/>
      <c r="N190" s="82" t="str">
        <f t="shared" si="14"/>
        <v/>
      </c>
      <c r="O190" s="82">
        <f t="shared" si="15"/>
        <v>0</v>
      </c>
      <c r="P190" s="82" t="str">
        <f t="shared" si="16"/>
        <v/>
      </c>
      <c r="Q190" s="82" t="str">
        <f t="shared" si="17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3"/>
        <v/>
      </c>
      <c r="M191" s="17"/>
      <c r="N191" s="82" t="str">
        <f t="shared" si="14"/>
        <v/>
      </c>
      <c r="O191" s="82">
        <f t="shared" si="15"/>
        <v>0</v>
      </c>
      <c r="P191" s="82" t="str">
        <f t="shared" si="16"/>
        <v/>
      </c>
      <c r="Q191" s="82" t="str">
        <f t="shared" si="17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3"/>
        <v/>
      </c>
      <c r="M192" s="17"/>
      <c r="N192" s="82" t="str">
        <f t="shared" si="14"/>
        <v/>
      </c>
      <c r="O192" s="82">
        <f t="shared" si="15"/>
        <v>0</v>
      </c>
      <c r="P192" s="82" t="str">
        <f t="shared" si="16"/>
        <v/>
      </c>
      <c r="Q192" s="82" t="str">
        <f t="shared" si="17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3"/>
        <v/>
      </c>
      <c r="M193" s="17"/>
      <c r="N193" s="82" t="str">
        <f t="shared" si="14"/>
        <v/>
      </c>
      <c r="O193" s="82">
        <f t="shared" si="15"/>
        <v>0</v>
      </c>
      <c r="P193" s="82" t="str">
        <f t="shared" si="16"/>
        <v/>
      </c>
      <c r="Q193" s="82" t="str">
        <f t="shared" si="17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3"/>
        <v/>
      </c>
      <c r="M194" s="17"/>
      <c r="N194" s="82" t="str">
        <f t="shared" si="14"/>
        <v/>
      </c>
      <c r="O194" s="82">
        <f t="shared" si="15"/>
        <v>0</v>
      </c>
      <c r="P194" s="82" t="str">
        <f t="shared" si="16"/>
        <v/>
      </c>
      <c r="Q194" s="82" t="str">
        <f t="shared" si="17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3"/>
        <v/>
      </c>
      <c r="M195" s="17"/>
      <c r="N195" s="82" t="str">
        <f t="shared" si="14"/>
        <v/>
      </c>
      <c r="O195" s="82">
        <f t="shared" si="15"/>
        <v>0</v>
      </c>
      <c r="P195" s="82" t="str">
        <f t="shared" si="16"/>
        <v/>
      </c>
      <c r="Q195" s="82" t="str">
        <f t="shared" si="17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3"/>
        <v/>
      </c>
      <c r="M196" s="17"/>
      <c r="N196" s="82" t="str">
        <f t="shared" si="14"/>
        <v/>
      </c>
      <c r="O196" s="82">
        <f t="shared" si="15"/>
        <v>0</v>
      </c>
      <c r="P196" s="82" t="str">
        <f t="shared" si="16"/>
        <v/>
      </c>
      <c r="Q196" s="82" t="str">
        <f t="shared" si="17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3"/>
        <v/>
      </c>
      <c r="M197" s="17"/>
      <c r="N197" s="82" t="str">
        <f t="shared" si="14"/>
        <v/>
      </c>
      <c r="O197" s="82">
        <f t="shared" si="15"/>
        <v>0</v>
      </c>
      <c r="P197" s="82" t="str">
        <f t="shared" si="16"/>
        <v/>
      </c>
      <c r="Q197" s="82" t="str">
        <f t="shared" si="17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3"/>
        <v/>
      </c>
      <c r="M198" s="17"/>
      <c r="N198" s="82" t="str">
        <f t="shared" si="14"/>
        <v/>
      </c>
      <c r="O198" s="82">
        <f t="shared" si="15"/>
        <v>0</v>
      </c>
      <c r="P198" s="82" t="str">
        <f t="shared" si="16"/>
        <v/>
      </c>
      <c r="Q198" s="82" t="str">
        <f t="shared" si="17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3"/>
        <v/>
      </c>
      <c r="M199" s="17"/>
      <c r="N199" s="82" t="str">
        <f t="shared" si="14"/>
        <v/>
      </c>
      <c r="O199" s="82">
        <f t="shared" si="15"/>
        <v>0</v>
      </c>
      <c r="P199" s="82" t="str">
        <f t="shared" si="16"/>
        <v/>
      </c>
      <c r="Q199" s="82" t="str">
        <f t="shared" si="17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3"/>
        <v/>
      </c>
      <c r="M200" s="17"/>
      <c r="N200" s="82" t="str">
        <f t="shared" si="14"/>
        <v/>
      </c>
      <c r="O200" s="82">
        <f t="shared" si="15"/>
        <v>0</v>
      </c>
      <c r="P200" s="82" t="str">
        <f t="shared" si="16"/>
        <v/>
      </c>
      <c r="Q200" s="82" t="str">
        <f t="shared" si="17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3"/>
        <v/>
      </c>
      <c r="M201" s="17"/>
      <c r="N201" s="82" t="str">
        <f t="shared" si="14"/>
        <v/>
      </c>
      <c r="O201" s="82">
        <f t="shared" si="15"/>
        <v>0</v>
      </c>
      <c r="P201" s="82" t="str">
        <f t="shared" si="16"/>
        <v/>
      </c>
      <c r="Q201" s="82" t="str">
        <f t="shared" si="17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3"/>
        <v/>
      </c>
      <c r="M202" s="17"/>
      <c r="N202" s="82" t="str">
        <f t="shared" si="14"/>
        <v/>
      </c>
      <c r="O202" s="82">
        <f t="shared" si="15"/>
        <v>0</v>
      </c>
      <c r="P202" s="82" t="str">
        <f t="shared" si="16"/>
        <v/>
      </c>
      <c r="Q202" s="82" t="str">
        <f t="shared" si="17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3"/>
        <v/>
      </c>
      <c r="M203" s="17"/>
      <c r="N203" s="82" t="str">
        <f t="shared" si="14"/>
        <v/>
      </c>
      <c r="O203" s="82">
        <f t="shared" si="15"/>
        <v>0</v>
      </c>
      <c r="P203" s="82" t="str">
        <f t="shared" si="16"/>
        <v/>
      </c>
      <c r="Q203" s="82" t="str">
        <f t="shared" si="17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3"/>
        <v/>
      </c>
      <c r="M204" s="17"/>
      <c r="N204" s="82" t="str">
        <f t="shared" si="14"/>
        <v/>
      </c>
      <c r="O204" s="82">
        <f t="shared" si="15"/>
        <v>0</v>
      </c>
      <c r="P204" s="82" t="str">
        <f t="shared" si="16"/>
        <v/>
      </c>
      <c r="Q204" s="82" t="str">
        <f t="shared" si="17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3"/>
        <v/>
      </c>
      <c r="M205" s="17"/>
      <c r="N205" s="82" t="str">
        <f t="shared" si="14"/>
        <v/>
      </c>
      <c r="O205" s="82">
        <f t="shared" si="15"/>
        <v>0</v>
      </c>
      <c r="P205" s="82" t="str">
        <f t="shared" si="16"/>
        <v/>
      </c>
      <c r="Q205" s="82" t="str">
        <f t="shared" si="17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3"/>
        <v/>
      </c>
      <c r="M206" s="17"/>
      <c r="N206" s="82" t="str">
        <f t="shared" si="14"/>
        <v/>
      </c>
      <c r="O206" s="82">
        <f t="shared" si="15"/>
        <v>0</v>
      </c>
      <c r="P206" s="82" t="str">
        <f t="shared" si="16"/>
        <v/>
      </c>
      <c r="Q206" s="82" t="str">
        <f t="shared" si="17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3"/>
        <v/>
      </c>
      <c r="M207" s="17"/>
      <c r="N207" s="82" t="str">
        <f t="shared" si="14"/>
        <v/>
      </c>
      <c r="O207" s="82">
        <f t="shared" si="15"/>
        <v>0</v>
      </c>
      <c r="P207" s="82" t="str">
        <f t="shared" si="16"/>
        <v/>
      </c>
      <c r="Q207" s="82" t="str">
        <f t="shared" si="17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8">IF(F208&amp;H208&amp;I208&amp;J208&amp;K208="","",F208+H208+I208-J208-K208)</f>
        <v/>
      </c>
      <c r="M208" s="17"/>
      <c r="N208" s="82" t="str">
        <f t="shared" ref="N208:N271" si="19">IF($G208="E",F208,"")</f>
        <v/>
      </c>
      <c r="O208" s="82">
        <f t="shared" si="15"/>
        <v>0</v>
      </c>
      <c r="P208" s="82" t="str">
        <f t="shared" si="16"/>
        <v/>
      </c>
      <c r="Q208" s="82" t="str">
        <f t="shared" si="17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8"/>
        <v/>
      </c>
      <c r="M209" s="17"/>
      <c r="N209" s="82" t="str">
        <f t="shared" si="19"/>
        <v/>
      </c>
      <c r="O209" s="82">
        <f t="shared" ref="O209:O272" si="20">IF($G209=0%,F209,"")</f>
        <v>0</v>
      </c>
      <c r="P209" s="82" t="str">
        <f t="shared" ref="P209:P272" si="21">IF(OR($G209=8%,$G209=11%),$H209/$G209,"")</f>
        <v/>
      </c>
      <c r="Q209" s="82" t="str">
        <f t="shared" ref="Q209:Q272" si="22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8"/>
        <v/>
      </c>
      <c r="M210" s="17"/>
      <c r="N210" s="82" t="str">
        <f t="shared" si="19"/>
        <v/>
      </c>
      <c r="O210" s="82">
        <f t="shared" si="20"/>
        <v>0</v>
      </c>
      <c r="P210" s="82" t="str">
        <f t="shared" si="21"/>
        <v/>
      </c>
      <c r="Q210" s="82" t="str">
        <f t="shared" si="22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8"/>
        <v/>
      </c>
      <c r="M211" s="17"/>
      <c r="N211" s="82" t="str">
        <f t="shared" si="19"/>
        <v/>
      </c>
      <c r="O211" s="82">
        <f t="shared" si="20"/>
        <v>0</v>
      </c>
      <c r="P211" s="82" t="str">
        <f t="shared" si="21"/>
        <v/>
      </c>
      <c r="Q211" s="82" t="str">
        <f t="shared" si="22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8"/>
        <v/>
      </c>
      <c r="M212" s="17"/>
      <c r="N212" s="82" t="str">
        <f t="shared" si="19"/>
        <v/>
      </c>
      <c r="O212" s="82">
        <f t="shared" si="20"/>
        <v>0</v>
      </c>
      <c r="P212" s="82" t="str">
        <f t="shared" si="21"/>
        <v/>
      </c>
      <c r="Q212" s="82" t="str">
        <f t="shared" si="22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8"/>
        <v/>
      </c>
      <c r="M213" s="17"/>
      <c r="N213" s="82" t="str">
        <f t="shared" si="19"/>
        <v/>
      </c>
      <c r="O213" s="82">
        <f t="shared" si="20"/>
        <v>0</v>
      </c>
      <c r="P213" s="82" t="str">
        <f t="shared" si="21"/>
        <v/>
      </c>
      <c r="Q213" s="82" t="str">
        <f t="shared" si="22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8"/>
        <v/>
      </c>
      <c r="M214" s="17"/>
      <c r="N214" s="82" t="str">
        <f t="shared" si="19"/>
        <v/>
      </c>
      <c r="O214" s="82">
        <f t="shared" si="20"/>
        <v>0</v>
      </c>
      <c r="P214" s="82" t="str">
        <f t="shared" si="21"/>
        <v/>
      </c>
      <c r="Q214" s="82" t="str">
        <f t="shared" si="22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8"/>
        <v/>
      </c>
      <c r="M215" s="17"/>
      <c r="N215" s="82" t="str">
        <f t="shared" si="19"/>
        <v/>
      </c>
      <c r="O215" s="82">
        <f t="shared" si="20"/>
        <v>0</v>
      </c>
      <c r="P215" s="82" t="str">
        <f t="shared" si="21"/>
        <v/>
      </c>
      <c r="Q215" s="82" t="str">
        <f t="shared" si="22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8"/>
        <v/>
      </c>
      <c r="M216" s="17"/>
      <c r="N216" s="82" t="str">
        <f t="shared" si="19"/>
        <v/>
      </c>
      <c r="O216" s="82">
        <f t="shared" si="20"/>
        <v>0</v>
      </c>
      <c r="P216" s="82" t="str">
        <f t="shared" si="21"/>
        <v/>
      </c>
      <c r="Q216" s="82" t="str">
        <f t="shared" si="22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8"/>
        <v/>
      </c>
      <c r="M217" s="17"/>
      <c r="N217" s="82" t="str">
        <f t="shared" si="19"/>
        <v/>
      </c>
      <c r="O217" s="82">
        <f t="shared" si="20"/>
        <v>0</v>
      </c>
      <c r="P217" s="82" t="str">
        <f t="shared" si="21"/>
        <v/>
      </c>
      <c r="Q217" s="82" t="str">
        <f t="shared" si="22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8"/>
        <v/>
      </c>
      <c r="M218" s="17"/>
      <c r="N218" s="82" t="str">
        <f t="shared" si="19"/>
        <v/>
      </c>
      <c r="O218" s="82">
        <f t="shared" si="20"/>
        <v>0</v>
      </c>
      <c r="P218" s="82" t="str">
        <f t="shared" si="21"/>
        <v/>
      </c>
      <c r="Q218" s="82" t="str">
        <f t="shared" si="22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8"/>
        <v/>
      </c>
      <c r="M219" s="17"/>
      <c r="N219" s="82" t="str">
        <f t="shared" si="19"/>
        <v/>
      </c>
      <c r="O219" s="82">
        <f t="shared" si="20"/>
        <v>0</v>
      </c>
      <c r="P219" s="82" t="str">
        <f t="shared" si="21"/>
        <v/>
      </c>
      <c r="Q219" s="82" t="str">
        <f t="shared" si="22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8"/>
        <v/>
      </c>
      <c r="M220" s="17"/>
      <c r="N220" s="82" t="str">
        <f t="shared" si="19"/>
        <v/>
      </c>
      <c r="O220" s="82">
        <f t="shared" si="20"/>
        <v>0</v>
      </c>
      <c r="P220" s="82" t="str">
        <f t="shared" si="21"/>
        <v/>
      </c>
      <c r="Q220" s="82" t="str">
        <f t="shared" si="22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8"/>
        <v/>
      </c>
      <c r="M221" s="17"/>
      <c r="N221" s="82" t="str">
        <f t="shared" si="19"/>
        <v/>
      </c>
      <c r="O221" s="82">
        <f t="shared" si="20"/>
        <v>0</v>
      </c>
      <c r="P221" s="82" t="str">
        <f t="shared" si="21"/>
        <v/>
      </c>
      <c r="Q221" s="82" t="str">
        <f t="shared" si="22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8"/>
        <v/>
      </c>
      <c r="M222" s="17"/>
      <c r="N222" s="82" t="str">
        <f t="shared" si="19"/>
        <v/>
      </c>
      <c r="O222" s="82">
        <f t="shared" si="20"/>
        <v>0</v>
      </c>
      <c r="P222" s="82" t="str">
        <f t="shared" si="21"/>
        <v/>
      </c>
      <c r="Q222" s="82" t="str">
        <f t="shared" si="22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8"/>
        <v/>
      </c>
      <c r="M223" s="17"/>
      <c r="N223" s="82" t="str">
        <f t="shared" si="19"/>
        <v/>
      </c>
      <c r="O223" s="82">
        <f t="shared" si="20"/>
        <v>0</v>
      </c>
      <c r="P223" s="82" t="str">
        <f t="shared" si="21"/>
        <v/>
      </c>
      <c r="Q223" s="82" t="str">
        <f t="shared" si="22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8"/>
        <v/>
      </c>
      <c r="M224" s="17"/>
      <c r="N224" s="82" t="str">
        <f t="shared" si="19"/>
        <v/>
      </c>
      <c r="O224" s="82">
        <f t="shared" si="20"/>
        <v>0</v>
      </c>
      <c r="P224" s="82" t="str">
        <f t="shared" si="21"/>
        <v/>
      </c>
      <c r="Q224" s="82" t="str">
        <f t="shared" si="22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8"/>
        <v/>
      </c>
      <c r="M225" s="17"/>
      <c r="N225" s="82" t="str">
        <f t="shared" si="19"/>
        <v/>
      </c>
      <c r="O225" s="82">
        <f t="shared" si="20"/>
        <v>0</v>
      </c>
      <c r="P225" s="82" t="str">
        <f t="shared" si="21"/>
        <v/>
      </c>
      <c r="Q225" s="82" t="str">
        <f t="shared" si="22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8"/>
        <v/>
      </c>
      <c r="M226" s="17"/>
      <c r="N226" s="82" t="str">
        <f t="shared" si="19"/>
        <v/>
      </c>
      <c r="O226" s="82">
        <f t="shared" si="20"/>
        <v>0</v>
      </c>
      <c r="P226" s="82" t="str">
        <f t="shared" si="21"/>
        <v/>
      </c>
      <c r="Q226" s="82" t="str">
        <f t="shared" si="22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8"/>
        <v/>
      </c>
      <c r="M227" s="17"/>
      <c r="N227" s="82" t="str">
        <f t="shared" si="19"/>
        <v/>
      </c>
      <c r="O227" s="82">
        <f t="shared" si="20"/>
        <v>0</v>
      </c>
      <c r="P227" s="82" t="str">
        <f t="shared" si="21"/>
        <v/>
      </c>
      <c r="Q227" s="82" t="str">
        <f t="shared" si="22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8"/>
        <v/>
      </c>
      <c r="M228" s="17"/>
      <c r="N228" s="82" t="str">
        <f t="shared" si="19"/>
        <v/>
      </c>
      <c r="O228" s="82">
        <f t="shared" si="20"/>
        <v>0</v>
      </c>
      <c r="P228" s="82" t="str">
        <f t="shared" si="21"/>
        <v/>
      </c>
      <c r="Q228" s="82" t="str">
        <f t="shared" si="22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8"/>
        <v/>
      </c>
      <c r="M229" s="17"/>
      <c r="N229" s="82" t="str">
        <f t="shared" si="19"/>
        <v/>
      </c>
      <c r="O229" s="82">
        <f t="shared" si="20"/>
        <v>0</v>
      </c>
      <c r="P229" s="82" t="str">
        <f t="shared" si="21"/>
        <v/>
      </c>
      <c r="Q229" s="82" t="str">
        <f t="shared" si="22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8"/>
        <v/>
      </c>
      <c r="M230" s="17"/>
      <c r="N230" s="82" t="str">
        <f t="shared" si="19"/>
        <v/>
      </c>
      <c r="O230" s="82">
        <f t="shared" si="20"/>
        <v>0</v>
      </c>
      <c r="P230" s="82" t="str">
        <f t="shared" si="21"/>
        <v/>
      </c>
      <c r="Q230" s="82" t="str">
        <f t="shared" si="22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8"/>
        <v/>
      </c>
      <c r="M231" s="17"/>
      <c r="N231" s="82" t="str">
        <f t="shared" si="19"/>
        <v/>
      </c>
      <c r="O231" s="82">
        <f t="shared" si="20"/>
        <v>0</v>
      </c>
      <c r="P231" s="82" t="str">
        <f t="shared" si="21"/>
        <v/>
      </c>
      <c r="Q231" s="82" t="str">
        <f t="shared" si="22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8"/>
        <v/>
      </c>
      <c r="M232" s="17"/>
      <c r="N232" s="82" t="str">
        <f t="shared" si="19"/>
        <v/>
      </c>
      <c r="O232" s="82">
        <f t="shared" si="20"/>
        <v>0</v>
      </c>
      <c r="P232" s="82" t="str">
        <f t="shared" si="21"/>
        <v/>
      </c>
      <c r="Q232" s="82" t="str">
        <f t="shared" si="22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8"/>
        <v/>
      </c>
      <c r="M233" s="17"/>
      <c r="N233" s="82" t="str">
        <f t="shared" si="19"/>
        <v/>
      </c>
      <c r="O233" s="82">
        <f t="shared" si="20"/>
        <v>0</v>
      </c>
      <c r="P233" s="82" t="str">
        <f t="shared" si="21"/>
        <v/>
      </c>
      <c r="Q233" s="82" t="str">
        <f t="shared" si="22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8"/>
        <v/>
      </c>
      <c r="M234" s="17"/>
      <c r="N234" s="82" t="str">
        <f t="shared" si="19"/>
        <v/>
      </c>
      <c r="O234" s="82">
        <f t="shared" si="20"/>
        <v>0</v>
      </c>
      <c r="P234" s="82" t="str">
        <f t="shared" si="21"/>
        <v/>
      </c>
      <c r="Q234" s="82" t="str">
        <f t="shared" si="22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8"/>
        <v/>
      </c>
      <c r="M235" s="17"/>
      <c r="N235" s="82" t="str">
        <f t="shared" si="19"/>
        <v/>
      </c>
      <c r="O235" s="82">
        <f t="shared" si="20"/>
        <v>0</v>
      </c>
      <c r="P235" s="82" t="str">
        <f t="shared" si="21"/>
        <v/>
      </c>
      <c r="Q235" s="82" t="str">
        <f t="shared" si="22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8"/>
        <v/>
      </c>
      <c r="M236" s="17"/>
      <c r="N236" s="82" t="str">
        <f t="shared" si="19"/>
        <v/>
      </c>
      <c r="O236" s="82">
        <f t="shared" si="20"/>
        <v>0</v>
      </c>
      <c r="P236" s="82" t="str">
        <f t="shared" si="21"/>
        <v/>
      </c>
      <c r="Q236" s="82" t="str">
        <f t="shared" si="22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8"/>
        <v/>
      </c>
      <c r="M237" s="17"/>
      <c r="N237" s="82" t="str">
        <f t="shared" si="19"/>
        <v/>
      </c>
      <c r="O237" s="82">
        <f t="shared" si="20"/>
        <v>0</v>
      </c>
      <c r="P237" s="82" t="str">
        <f t="shared" si="21"/>
        <v/>
      </c>
      <c r="Q237" s="82" t="str">
        <f t="shared" si="22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8"/>
        <v/>
      </c>
      <c r="M238" s="17"/>
      <c r="N238" s="82" t="str">
        <f t="shared" si="19"/>
        <v/>
      </c>
      <c r="O238" s="82">
        <f t="shared" si="20"/>
        <v>0</v>
      </c>
      <c r="P238" s="82" t="str">
        <f t="shared" si="21"/>
        <v/>
      </c>
      <c r="Q238" s="82" t="str">
        <f t="shared" si="22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8"/>
        <v/>
      </c>
      <c r="M239" s="17"/>
      <c r="N239" s="82" t="str">
        <f t="shared" si="19"/>
        <v/>
      </c>
      <c r="O239" s="82">
        <f t="shared" si="20"/>
        <v>0</v>
      </c>
      <c r="P239" s="82" t="str">
        <f t="shared" si="21"/>
        <v/>
      </c>
      <c r="Q239" s="82" t="str">
        <f t="shared" si="22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8"/>
        <v/>
      </c>
      <c r="M240" s="17"/>
      <c r="N240" s="82" t="str">
        <f t="shared" si="19"/>
        <v/>
      </c>
      <c r="O240" s="82">
        <f t="shared" si="20"/>
        <v>0</v>
      </c>
      <c r="P240" s="82" t="str">
        <f t="shared" si="21"/>
        <v/>
      </c>
      <c r="Q240" s="82" t="str">
        <f t="shared" si="22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8"/>
        <v/>
      </c>
      <c r="M241" s="17"/>
      <c r="N241" s="82" t="str">
        <f t="shared" si="19"/>
        <v/>
      </c>
      <c r="O241" s="82">
        <f t="shared" si="20"/>
        <v>0</v>
      </c>
      <c r="P241" s="82" t="str">
        <f t="shared" si="21"/>
        <v/>
      </c>
      <c r="Q241" s="82" t="str">
        <f t="shared" si="22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8"/>
        <v/>
      </c>
      <c r="M242" s="17"/>
      <c r="N242" s="82" t="str">
        <f t="shared" si="19"/>
        <v/>
      </c>
      <c r="O242" s="82">
        <f t="shared" si="20"/>
        <v>0</v>
      </c>
      <c r="P242" s="82" t="str">
        <f t="shared" si="21"/>
        <v/>
      </c>
      <c r="Q242" s="82" t="str">
        <f t="shared" si="22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8"/>
        <v/>
      </c>
      <c r="M243" s="17"/>
      <c r="N243" s="82" t="str">
        <f t="shared" si="19"/>
        <v/>
      </c>
      <c r="O243" s="82">
        <f t="shared" si="20"/>
        <v>0</v>
      </c>
      <c r="P243" s="82" t="str">
        <f t="shared" si="21"/>
        <v/>
      </c>
      <c r="Q243" s="82" t="str">
        <f t="shared" si="22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8"/>
        <v/>
      </c>
      <c r="M244" s="17"/>
      <c r="N244" s="82" t="str">
        <f t="shared" si="19"/>
        <v/>
      </c>
      <c r="O244" s="82">
        <f t="shared" si="20"/>
        <v>0</v>
      </c>
      <c r="P244" s="82" t="str">
        <f t="shared" si="21"/>
        <v/>
      </c>
      <c r="Q244" s="82" t="str">
        <f t="shared" si="22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8"/>
        <v/>
      </c>
      <c r="M245" s="17"/>
      <c r="N245" s="82" t="str">
        <f t="shared" si="19"/>
        <v/>
      </c>
      <c r="O245" s="82">
        <f t="shared" si="20"/>
        <v>0</v>
      </c>
      <c r="P245" s="82" t="str">
        <f t="shared" si="21"/>
        <v/>
      </c>
      <c r="Q245" s="82" t="str">
        <f t="shared" si="22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8"/>
        <v/>
      </c>
      <c r="M246" s="17"/>
      <c r="N246" s="82" t="str">
        <f t="shared" si="19"/>
        <v/>
      </c>
      <c r="O246" s="82">
        <f t="shared" si="20"/>
        <v>0</v>
      </c>
      <c r="P246" s="82" t="str">
        <f t="shared" si="21"/>
        <v/>
      </c>
      <c r="Q246" s="82" t="str">
        <f t="shared" si="22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8"/>
        <v/>
      </c>
      <c r="M247" s="17"/>
      <c r="N247" s="82" t="str">
        <f t="shared" si="19"/>
        <v/>
      </c>
      <c r="O247" s="82">
        <f t="shared" si="20"/>
        <v>0</v>
      </c>
      <c r="P247" s="82" t="str">
        <f t="shared" si="21"/>
        <v/>
      </c>
      <c r="Q247" s="82" t="str">
        <f t="shared" si="22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8"/>
        <v/>
      </c>
      <c r="M248" s="17"/>
      <c r="N248" s="82" t="str">
        <f t="shared" si="19"/>
        <v/>
      </c>
      <c r="O248" s="82">
        <f t="shared" si="20"/>
        <v>0</v>
      </c>
      <c r="P248" s="82" t="str">
        <f t="shared" si="21"/>
        <v/>
      </c>
      <c r="Q248" s="82" t="str">
        <f t="shared" si="22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8"/>
        <v/>
      </c>
      <c r="M249" s="17"/>
      <c r="N249" s="82" t="str">
        <f t="shared" si="19"/>
        <v/>
      </c>
      <c r="O249" s="82">
        <f t="shared" si="20"/>
        <v>0</v>
      </c>
      <c r="P249" s="82" t="str">
        <f t="shared" si="21"/>
        <v/>
      </c>
      <c r="Q249" s="82" t="str">
        <f t="shared" si="22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8"/>
        <v/>
      </c>
      <c r="M250" s="17"/>
      <c r="N250" s="82" t="str">
        <f t="shared" si="19"/>
        <v/>
      </c>
      <c r="O250" s="82">
        <f t="shared" si="20"/>
        <v>0</v>
      </c>
      <c r="P250" s="82" t="str">
        <f t="shared" si="21"/>
        <v/>
      </c>
      <c r="Q250" s="82" t="str">
        <f t="shared" si="22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8"/>
        <v/>
      </c>
      <c r="M251" s="17"/>
      <c r="N251" s="82" t="str">
        <f t="shared" si="19"/>
        <v/>
      </c>
      <c r="O251" s="82">
        <f t="shared" si="20"/>
        <v>0</v>
      </c>
      <c r="P251" s="82" t="str">
        <f t="shared" si="21"/>
        <v/>
      </c>
      <c r="Q251" s="82" t="str">
        <f t="shared" si="22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8"/>
        <v/>
      </c>
      <c r="M252" s="17"/>
      <c r="N252" s="82" t="str">
        <f t="shared" si="19"/>
        <v/>
      </c>
      <c r="O252" s="82">
        <f t="shared" si="20"/>
        <v>0</v>
      </c>
      <c r="P252" s="82" t="str">
        <f t="shared" si="21"/>
        <v/>
      </c>
      <c r="Q252" s="82" t="str">
        <f t="shared" si="22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8"/>
        <v/>
      </c>
      <c r="M253" s="17"/>
      <c r="N253" s="82" t="str">
        <f t="shared" si="19"/>
        <v/>
      </c>
      <c r="O253" s="82">
        <f t="shared" si="20"/>
        <v>0</v>
      </c>
      <c r="P253" s="82" t="str">
        <f t="shared" si="21"/>
        <v/>
      </c>
      <c r="Q253" s="82" t="str">
        <f t="shared" si="22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8"/>
        <v/>
      </c>
      <c r="M254" s="17"/>
      <c r="N254" s="82" t="str">
        <f t="shared" si="19"/>
        <v/>
      </c>
      <c r="O254" s="82">
        <f t="shared" si="20"/>
        <v>0</v>
      </c>
      <c r="P254" s="82" t="str">
        <f t="shared" si="21"/>
        <v/>
      </c>
      <c r="Q254" s="82" t="str">
        <f t="shared" si="22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8"/>
        <v/>
      </c>
      <c r="M255" s="17"/>
      <c r="N255" s="82" t="str">
        <f t="shared" si="19"/>
        <v/>
      </c>
      <c r="O255" s="82">
        <f t="shared" si="20"/>
        <v>0</v>
      </c>
      <c r="P255" s="82" t="str">
        <f t="shared" si="21"/>
        <v/>
      </c>
      <c r="Q255" s="82" t="str">
        <f t="shared" si="22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8"/>
        <v/>
      </c>
      <c r="M256" s="17"/>
      <c r="N256" s="82" t="str">
        <f t="shared" si="19"/>
        <v/>
      </c>
      <c r="O256" s="82">
        <f t="shared" si="20"/>
        <v>0</v>
      </c>
      <c r="P256" s="82" t="str">
        <f t="shared" si="21"/>
        <v/>
      </c>
      <c r="Q256" s="82" t="str">
        <f t="shared" si="22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8"/>
        <v/>
      </c>
      <c r="M257" s="17"/>
      <c r="N257" s="82" t="str">
        <f t="shared" si="19"/>
        <v/>
      </c>
      <c r="O257" s="82">
        <f t="shared" si="20"/>
        <v>0</v>
      </c>
      <c r="P257" s="82" t="str">
        <f t="shared" si="21"/>
        <v/>
      </c>
      <c r="Q257" s="82" t="str">
        <f t="shared" si="22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8"/>
        <v/>
      </c>
      <c r="M258" s="17"/>
      <c r="N258" s="82" t="str">
        <f t="shared" si="19"/>
        <v/>
      </c>
      <c r="O258" s="82">
        <f t="shared" si="20"/>
        <v>0</v>
      </c>
      <c r="P258" s="82" t="str">
        <f t="shared" si="21"/>
        <v/>
      </c>
      <c r="Q258" s="82" t="str">
        <f t="shared" si="22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8"/>
        <v/>
      </c>
      <c r="M259" s="17"/>
      <c r="N259" s="82" t="str">
        <f t="shared" si="19"/>
        <v/>
      </c>
      <c r="O259" s="82">
        <f t="shared" si="20"/>
        <v>0</v>
      </c>
      <c r="P259" s="82" t="str">
        <f t="shared" si="21"/>
        <v/>
      </c>
      <c r="Q259" s="82" t="str">
        <f t="shared" si="22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8"/>
        <v/>
      </c>
      <c r="M260" s="17"/>
      <c r="N260" s="82" t="str">
        <f t="shared" si="19"/>
        <v/>
      </c>
      <c r="O260" s="82">
        <f t="shared" si="20"/>
        <v>0</v>
      </c>
      <c r="P260" s="82" t="str">
        <f t="shared" si="21"/>
        <v/>
      </c>
      <c r="Q260" s="82" t="str">
        <f t="shared" si="22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8"/>
        <v/>
      </c>
      <c r="M261" s="17"/>
      <c r="N261" s="82" t="str">
        <f t="shared" si="19"/>
        <v/>
      </c>
      <c r="O261" s="82">
        <f t="shared" si="20"/>
        <v>0</v>
      </c>
      <c r="P261" s="82" t="str">
        <f t="shared" si="21"/>
        <v/>
      </c>
      <c r="Q261" s="82" t="str">
        <f t="shared" si="22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8"/>
        <v/>
      </c>
      <c r="M262" s="17"/>
      <c r="N262" s="82" t="str">
        <f t="shared" si="19"/>
        <v/>
      </c>
      <c r="O262" s="82">
        <f t="shared" si="20"/>
        <v>0</v>
      </c>
      <c r="P262" s="82" t="str">
        <f t="shared" si="21"/>
        <v/>
      </c>
      <c r="Q262" s="82" t="str">
        <f t="shared" si="22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8"/>
        <v/>
      </c>
      <c r="M263" s="17"/>
      <c r="N263" s="82" t="str">
        <f t="shared" si="19"/>
        <v/>
      </c>
      <c r="O263" s="82">
        <f t="shared" si="20"/>
        <v>0</v>
      </c>
      <c r="P263" s="82" t="str">
        <f t="shared" si="21"/>
        <v/>
      </c>
      <c r="Q263" s="82" t="str">
        <f t="shared" si="22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8"/>
        <v/>
      </c>
      <c r="M264" s="17"/>
      <c r="N264" s="82" t="str">
        <f t="shared" si="19"/>
        <v/>
      </c>
      <c r="O264" s="82">
        <f t="shared" si="20"/>
        <v>0</v>
      </c>
      <c r="P264" s="82" t="str">
        <f t="shared" si="21"/>
        <v/>
      </c>
      <c r="Q264" s="82" t="str">
        <f t="shared" si="22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8"/>
        <v/>
      </c>
      <c r="M265" s="17"/>
      <c r="N265" s="82" t="str">
        <f t="shared" si="19"/>
        <v/>
      </c>
      <c r="O265" s="82">
        <f t="shared" si="20"/>
        <v>0</v>
      </c>
      <c r="P265" s="82" t="str">
        <f t="shared" si="21"/>
        <v/>
      </c>
      <c r="Q265" s="82" t="str">
        <f t="shared" si="22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8"/>
        <v/>
      </c>
      <c r="M266" s="17"/>
      <c r="N266" s="82" t="str">
        <f t="shared" si="19"/>
        <v/>
      </c>
      <c r="O266" s="82">
        <f t="shared" si="20"/>
        <v>0</v>
      </c>
      <c r="P266" s="82" t="str">
        <f t="shared" si="21"/>
        <v/>
      </c>
      <c r="Q266" s="82" t="str">
        <f t="shared" si="22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8"/>
        <v/>
      </c>
      <c r="M267" s="17"/>
      <c r="N267" s="82" t="str">
        <f t="shared" si="19"/>
        <v/>
      </c>
      <c r="O267" s="82">
        <f t="shared" si="20"/>
        <v>0</v>
      </c>
      <c r="P267" s="82" t="str">
        <f t="shared" si="21"/>
        <v/>
      </c>
      <c r="Q267" s="82" t="str">
        <f t="shared" si="22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8"/>
        <v/>
      </c>
      <c r="M268" s="17"/>
      <c r="N268" s="82" t="str">
        <f t="shared" si="19"/>
        <v/>
      </c>
      <c r="O268" s="82">
        <f t="shared" si="20"/>
        <v>0</v>
      </c>
      <c r="P268" s="82" t="str">
        <f t="shared" si="21"/>
        <v/>
      </c>
      <c r="Q268" s="82" t="str">
        <f t="shared" si="22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8"/>
        <v/>
      </c>
      <c r="M269" s="17"/>
      <c r="N269" s="82" t="str">
        <f t="shared" si="19"/>
        <v/>
      </c>
      <c r="O269" s="82">
        <f t="shared" si="20"/>
        <v>0</v>
      </c>
      <c r="P269" s="82" t="str">
        <f t="shared" si="21"/>
        <v/>
      </c>
      <c r="Q269" s="82" t="str">
        <f t="shared" si="22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8"/>
        <v/>
      </c>
      <c r="M270" s="17"/>
      <c r="N270" s="82" t="str">
        <f t="shared" si="19"/>
        <v/>
      </c>
      <c r="O270" s="82">
        <f t="shared" si="20"/>
        <v>0</v>
      </c>
      <c r="P270" s="82" t="str">
        <f t="shared" si="21"/>
        <v/>
      </c>
      <c r="Q270" s="82" t="str">
        <f t="shared" si="22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8"/>
        <v/>
      </c>
      <c r="M271" s="17"/>
      <c r="N271" s="82" t="str">
        <f t="shared" si="19"/>
        <v/>
      </c>
      <c r="O271" s="82">
        <f t="shared" si="20"/>
        <v>0</v>
      </c>
      <c r="P271" s="82" t="str">
        <f t="shared" si="21"/>
        <v/>
      </c>
      <c r="Q271" s="82" t="str">
        <f t="shared" si="22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3">IF(F272&amp;H272&amp;I272&amp;J272&amp;K272="","",F272+H272+I272-J272-K272)</f>
        <v/>
      </c>
      <c r="M272" s="17"/>
      <c r="N272" s="82" t="str">
        <f t="shared" ref="N272:N335" si="24">IF($G272="E",F272,"")</f>
        <v/>
      </c>
      <c r="O272" s="82">
        <f t="shared" si="20"/>
        <v>0</v>
      </c>
      <c r="P272" s="82" t="str">
        <f t="shared" si="21"/>
        <v/>
      </c>
      <c r="Q272" s="82" t="str">
        <f t="shared" si="22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3"/>
        <v/>
      </c>
      <c r="M273" s="17"/>
      <c r="N273" s="82" t="str">
        <f t="shared" si="24"/>
        <v/>
      </c>
      <c r="O273" s="82">
        <f t="shared" ref="O273:O336" si="25">IF($G273=0%,F273,"")</f>
        <v>0</v>
      </c>
      <c r="P273" s="82" t="str">
        <f t="shared" ref="P273:P336" si="26">IF(OR($G273=8%,$G273=11%),$H273/$G273,"")</f>
        <v/>
      </c>
      <c r="Q273" s="82" t="str">
        <f t="shared" ref="Q273:Q336" si="27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3"/>
        <v/>
      </c>
      <c r="M274" s="17"/>
      <c r="N274" s="82" t="str">
        <f t="shared" si="24"/>
        <v/>
      </c>
      <c r="O274" s="82">
        <f t="shared" si="25"/>
        <v>0</v>
      </c>
      <c r="P274" s="82" t="str">
        <f t="shared" si="26"/>
        <v/>
      </c>
      <c r="Q274" s="82" t="str">
        <f t="shared" si="27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3"/>
        <v/>
      </c>
      <c r="M275" s="17"/>
      <c r="N275" s="82" t="str">
        <f t="shared" si="24"/>
        <v/>
      </c>
      <c r="O275" s="82">
        <f t="shared" si="25"/>
        <v>0</v>
      </c>
      <c r="P275" s="82" t="str">
        <f t="shared" si="26"/>
        <v/>
      </c>
      <c r="Q275" s="82" t="str">
        <f t="shared" si="27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3"/>
        <v/>
      </c>
      <c r="M276" s="17"/>
      <c r="N276" s="82" t="str">
        <f t="shared" si="24"/>
        <v/>
      </c>
      <c r="O276" s="82">
        <f t="shared" si="25"/>
        <v>0</v>
      </c>
      <c r="P276" s="82" t="str">
        <f t="shared" si="26"/>
        <v/>
      </c>
      <c r="Q276" s="82" t="str">
        <f t="shared" si="27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3"/>
        <v/>
      </c>
      <c r="M277" s="17"/>
      <c r="N277" s="82" t="str">
        <f t="shared" si="24"/>
        <v/>
      </c>
      <c r="O277" s="82">
        <f t="shared" si="25"/>
        <v>0</v>
      </c>
      <c r="P277" s="82" t="str">
        <f t="shared" si="26"/>
        <v/>
      </c>
      <c r="Q277" s="82" t="str">
        <f t="shared" si="27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3"/>
        <v/>
      </c>
      <c r="M278" s="17"/>
      <c r="N278" s="82" t="str">
        <f t="shared" si="24"/>
        <v/>
      </c>
      <c r="O278" s="82">
        <f t="shared" si="25"/>
        <v>0</v>
      </c>
      <c r="P278" s="82" t="str">
        <f t="shared" si="26"/>
        <v/>
      </c>
      <c r="Q278" s="82" t="str">
        <f t="shared" si="27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3"/>
        <v/>
      </c>
      <c r="M279" s="17"/>
      <c r="N279" s="82" t="str">
        <f t="shared" si="24"/>
        <v/>
      </c>
      <c r="O279" s="82">
        <f t="shared" si="25"/>
        <v>0</v>
      </c>
      <c r="P279" s="82" t="str">
        <f t="shared" si="26"/>
        <v/>
      </c>
      <c r="Q279" s="82" t="str">
        <f t="shared" si="27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3"/>
        <v/>
      </c>
      <c r="M280" s="17"/>
      <c r="N280" s="82" t="str">
        <f t="shared" si="24"/>
        <v/>
      </c>
      <c r="O280" s="82">
        <f t="shared" si="25"/>
        <v>0</v>
      </c>
      <c r="P280" s="82" t="str">
        <f t="shared" si="26"/>
        <v/>
      </c>
      <c r="Q280" s="82" t="str">
        <f t="shared" si="27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3"/>
        <v/>
      </c>
      <c r="M281" s="17"/>
      <c r="N281" s="82" t="str">
        <f t="shared" si="24"/>
        <v/>
      </c>
      <c r="O281" s="82">
        <f t="shared" si="25"/>
        <v>0</v>
      </c>
      <c r="P281" s="82" t="str">
        <f t="shared" si="26"/>
        <v/>
      </c>
      <c r="Q281" s="82" t="str">
        <f t="shared" si="27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3"/>
        <v/>
      </c>
      <c r="M282" s="17"/>
      <c r="N282" s="82" t="str">
        <f t="shared" si="24"/>
        <v/>
      </c>
      <c r="O282" s="82">
        <f t="shared" si="25"/>
        <v>0</v>
      </c>
      <c r="P282" s="82" t="str">
        <f t="shared" si="26"/>
        <v/>
      </c>
      <c r="Q282" s="82" t="str">
        <f t="shared" si="27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3"/>
        <v/>
      </c>
      <c r="M283" s="17"/>
      <c r="N283" s="82" t="str">
        <f t="shared" si="24"/>
        <v/>
      </c>
      <c r="O283" s="82">
        <f t="shared" si="25"/>
        <v>0</v>
      </c>
      <c r="P283" s="82" t="str">
        <f t="shared" si="26"/>
        <v/>
      </c>
      <c r="Q283" s="82" t="str">
        <f t="shared" si="27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3"/>
        <v/>
      </c>
      <c r="M284" s="17"/>
      <c r="N284" s="82" t="str">
        <f t="shared" si="24"/>
        <v/>
      </c>
      <c r="O284" s="82">
        <f t="shared" si="25"/>
        <v>0</v>
      </c>
      <c r="P284" s="82" t="str">
        <f t="shared" si="26"/>
        <v/>
      </c>
      <c r="Q284" s="82" t="str">
        <f t="shared" si="27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3"/>
        <v/>
      </c>
      <c r="M285" s="17"/>
      <c r="N285" s="82" t="str">
        <f t="shared" si="24"/>
        <v/>
      </c>
      <c r="O285" s="82">
        <f t="shared" si="25"/>
        <v>0</v>
      </c>
      <c r="P285" s="82" t="str">
        <f t="shared" si="26"/>
        <v/>
      </c>
      <c r="Q285" s="82" t="str">
        <f t="shared" si="27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3"/>
        <v/>
      </c>
      <c r="M286" s="17"/>
      <c r="N286" s="82" t="str">
        <f t="shared" si="24"/>
        <v/>
      </c>
      <c r="O286" s="82">
        <f t="shared" si="25"/>
        <v>0</v>
      </c>
      <c r="P286" s="82" t="str">
        <f t="shared" si="26"/>
        <v/>
      </c>
      <c r="Q286" s="82" t="str">
        <f t="shared" si="27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3"/>
        <v/>
      </c>
      <c r="M287" s="17"/>
      <c r="N287" s="82" t="str">
        <f t="shared" si="24"/>
        <v/>
      </c>
      <c r="O287" s="82">
        <f t="shared" si="25"/>
        <v>0</v>
      </c>
      <c r="P287" s="82" t="str">
        <f t="shared" si="26"/>
        <v/>
      </c>
      <c r="Q287" s="82" t="str">
        <f t="shared" si="27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3"/>
        <v/>
      </c>
      <c r="M288" s="17"/>
      <c r="N288" s="82" t="str">
        <f t="shared" si="24"/>
        <v/>
      </c>
      <c r="O288" s="82">
        <f t="shared" si="25"/>
        <v>0</v>
      </c>
      <c r="P288" s="82" t="str">
        <f t="shared" si="26"/>
        <v/>
      </c>
      <c r="Q288" s="82" t="str">
        <f t="shared" si="27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3"/>
        <v/>
      </c>
      <c r="M289" s="17"/>
      <c r="N289" s="82" t="str">
        <f t="shared" si="24"/>
        <v/>
      </c>
      <c r="O289" s="82">
        <f t="shared" si="25"/>
        <v>0</v>
      </c>
      <c r="P289" s="82" t="str">
        <f t="shared" si="26"/>
        <v/>
      </c>
      <c r="Q289" s="82" t="str">
        <f t="shared" si="27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3"/>
        <v/>
      </c>
      <c r="M290" s="17"/>
      <c r="N290" s="82" t="str">
        <f t="shared" si="24"/>
        <v/>
      </c>
      <c r="O290" s="82">
        <f t="shared" si="25"/>
        <v>0</v>
      </c>
      <c r="P290" s="82" t="str">
        <f t="shared" si="26"/>
        <v/>
      </c>
      <c r="Q290" s="82" t="str">
        <f t="shared" si="27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3"/>
        <v/>
      </c>
      <c r="M291" s="17"/>
      <c r="N291" s="82" t="str">
        <f t="shared" si="24"/>
        <v/>
      </c>
      <c r="O291" s="82">
        <f t="shared" si="25"/>
        <v>0</v>
      </c>
      <c r="P291" s="82" t="str">
        <f t="shared" si="26"/>
        <v/>
      </c>
      <c r="Q291" s="82" t="str">
        <f t="shared" si="27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3"/>
        <v/>
      </c>
      <c r="M292" s="17"/>
      <c r="N292" s="82" t="str">
        <f t="shared" si="24"/>
        <v/>
      </c>
      <c r="O292" s="82">
        <f t="shared" si="25"/>
        <v>0</v>
      </c>
      <c r="P292" s="82" t="str">
        <f t="shared" si="26"/>
        <v/>
      </c>
      <c r="Q292" s="82" t="str">
        <f t="shared" si="27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3"/>
        <v/>
      </c>
      <c r="M293" s="17"/>
      <c r="N293" s="82" t="str">
        <f t="shared" si="24"/>
        <v/>
      </c>
      <c r="O293" s="82">
        <f t="shared" si="25"/>
        <v>0</v>
      </c>
      <c r="P293" s="82" t="str">
        <f t="shared" si="26"/>
        <v/>
      </c>
      <c r="Q293" s="82" t="str">
        <f t="shared" si="27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3"/>
        <v/>
      </c>
      <c r="M294" s="17"/>
      <c r="N294" s="82" t="str">
        <f t="shared" si="24"/>
        <v/>
      </c>
      <c r="O294" s="82">
        <f t="shared" si="25"/>
        <v>0</v>
      </c>
      <c r="P294" s="82" t="str">
        <f t="shared" si="26"/>
        <v/>
      </c>
      <c r="Q294" s="82" t="str">
        <f t="shared" si="27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3"/>
        <v/>
      </c>
      <c r="M295" s="17"/>
      <c r="N295" s="82" t="str">
        <f t="shared" si="24"/>
        <v/>
      </c>
      <c r="O295" s="82">
        <f t="shared" si="25"/>
        <v>0</v>
      </c>
      <c r="P295" s="82" t="str">
        <f t="shared" si="26"/>
        <v/>
      </c>
      <c r="Q295" s="82" t="str">
        <f t="shared" si="27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3"/>
        <v/>
      </c>
      <c r="M296" s="17"/>
      <c r="N296" s="82" t="str">
        <f t="shared" si="24"/>
        <v/>
      </c>
      <c r="O296" s="82">
        <f t="shared" si="25"/>
        <v>0</v>
      </c>
      <c r="P296" s="82" t="str">
        <f t="shared" si="26"/>
        <v/>
      </c>
      <c r="Q296" s="82" t="str">
        <f t="shared" si="27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3"/>
        <v/>
      </c>
      <c r="M297" s="17"/>
      <c r="N297" s="82" t="str">
        <f t="shared" si="24"/>
        <v/>
      </c>
      <c r="O297" s="82">
        <f t="shared" si="25"/>
        <v>0</v>
      </c>
      <c r="P297" s="82" t="str">
        <f t="shared" si="26"/>
        <v/>
      </c>
      <c r="Q297" s="82" t="str">
        <f t="shared" si="27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3"/>
        <v/>
      </c>
      <c r="M298" s="17"/>
      <c r="N298" s="82" t="str">
        <f t="shared" si="24"/>
        <v/>
      </c>
      <c r="O298" s="82">
        <f t="shared" si="25"/>
        <v>0</v>
      </c>
      <c r="P298" s="82" t="str">
        <f t="shared" si="26"/>
        <v/>
      </c>
      <c r="Q298" s="82" t="str">
        <f t="shared" si="27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3"/>
        <v/>
      </c>
      <c r="M299" s="17"/>
      <c r="N299" s="82" t="str">
        <f t="shared" si="24"/>
        <v/>
      </c>
      <c r="O299" s="82">
        <f t="shared" si="25"/>
        <v>0</v>
      </c>
      <c r="P299" s="82" t="str">
        <f t="shared" si="26"/>
        <v/>
      </c>
      <c r="Q299" s="82" t="str">
        <f t="shared" si="27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3"/>
        <v/>
      </c>
      <c r="M300" s="17"/>
      <c r="N300" s="82" t="str">
        <f t="shared" si="24"/>
        <v/>
      </c>
      <c r="O300" s="82">
        <f t="shared" si="25"/>
        <v>0</v>
      </c>
      <c r="P300" s="82" t="str">
        <f t="shared" si="26"/>
        <v/>
      </c>
      <c r="Q300" s="82" t="str">
        <f t="shared" si="27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3"/>
        <v/>
      </c>
      <c r="M301" s="17"/>
      <c r="N301" s="82" t="str">
        <f t="shared" si="24"/>
        <v/>
      </c>
      <c r="O301" s="82">
        <f t="shared" si="25"/>
        <v>0</v>
      </c>
      <c r="P301" s="82" t="str">
        <f t="shared" si="26"/>
        <v/>
      </c>
      <c r="Q301" s="82" t="str">
        <f t="shared" si="27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3"/>
        <v/>
      </c>
      <c r="M302" s="17"/>
      <c r="N302" s="82" t="str">
        <f t="shared" si="24"/>
        <v/>
      </c>
      <c r="O302" s="82">
        <f t="shared" si="25"/>
        <v>0</v>
      </c>
      <c r="P302" s="82" t="str">
        <f t="shared" si="26"/>
        <v/>
      </c>
      <c r="Q302" s="82" t="str">
        <f t="shared" si="27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3"/>
        <v/>
      </c>
      <c r="M303" s="17"/>
      <c r="N303" s="82" t="str">
        <f t="shared" si="24"/>
        <v/>
      </c>
      <c r="O303" s="82">
        <f t="shared" si="25"/>
        <v>0</v>
      </c>
      <c r="P303" s="82" t="str">
        <f t="shared" si="26"/>
        <v/>
      </c>
      <c r="Q303" s="82" t="str">
        <f t="shared" si="27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3"/>
        <v/>
      </c>
      <c r="M304" s="17"/>
      <c r="N304" s="82" t="str">
        <f t="shared" si="24"/>
        <v/>
      </c>
      <c r="O304" s="82">
        <f t="shared" si="25"/>
        <v>0</v>
      </c>
      <c r="P304" s="82" t="str">
        <f t="shared" si="26"/>
        <v/>
      </c>
      <c r="Q304" s="82" t="str">
        <f t="shared" si="27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3"/>
        <v/>
      </c>
      <c r="M305" s="17"/>
      <c r="N305" s="82" t="str">
        <f t="shared" si="24"/>
        <v/>
      </c>
      <c r="O305" s="82">
        <f t="shared" si="25"/>
        <v>0</v>
      </c>
      <c r="P305" s="82" t="str">
        <f t="shared" si="26"/>
        <v/>
      </c>
      <c r="Q305" s="82" t="str">
        <f t="shared" si="27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3"/>
        <v/>
      </c>
      <c r="M306" s="17"/>
      <c r="N306" s="82" t="str">
        <f t="shared" si="24"/>
        <v/>
      </c>
      <c r="O306" s="82">
        <f t="shared" si="25"/>
        <v>0</v>
      </c>
      <c r="P306" s="82" t="str">
        <f t="shared" si="26"/>
        <v/>
      </c>
      <c r="Q306" s="82" t="str">
        <f t="shared" si="27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3"/>
        <v/>
      </c>
      <c r="M307" s="17"/>
      <c r="N307" s="82" t="str">
        <f t="shared" si="24"/>
        <v/>
      </c>
      <c r="O307" s="82">
        <f t="shared" si="25"/>
        <v>0</v>
      </c>
      <c r="P307" s="82" t="str">
        <f t="shared" si="26"/>
        <v/>
      </c>
      <c r="Q307" s="82" t="str">
        <f t="shared" si="27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3"/>
        <v/>
      </c>
      <c r="M308" s="17"/>
      <c r="N308" s="82" t="str">
        <f t="shared" si="24"/>
        <v/>
      </c>
      <c r="O308" s="82">
        <f t="shared" si="25"/>
        <v>0</v>
      </c>
      <c r="P308" s="82" t="str">
        <f t="shared" si="26"/>
        <v/>
      </c>
      <c r="Q308" s="82" t="str">
        <f t="shared" si="27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3"/>
        <v/>
      </c>
      <c r="M309" s="17"/>
      <c r="N309" s="82" t="str">
        <f t="shared" si="24"/>
        <v/>
      </c>
      <c r="O309" s="82">
        <f t="shared" si="25"/>
        <v>0</v>
      </c>
      <c r="P309" s="82" t="str">
        <f t="shared" si="26"/>
        <v/>
      </c>
      <c r="Q309" s="82" t="str">
        <f t="shared" si="27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3"/>
        <v/>
      </c>
      <c r="M310" s="17"/>
      <c r="N310" s="82" t="str">
        <f t="shared" si="24"/>
        <v/>
      </c>
      <c r="O310" s="82">
        <f t="shared" si="25"/>
        <v>0</v>
      </c>
      <c r="P310" s="82" t="str">
        <f t="shared" si="26"/>
        <v/>
      </c>
      <c r="Q310" s="82" t="str">
        <f t="shared" si="27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3"/>
        <v/>
      </c>
      <c r="M311" s="17"/>
      <c r="N311" s="82" t="str">
        <f t="shared" si="24"/>
        <v/>
      </c>
      <c r="O311" s="82">
        <f t="shared" si="25"/>
        <v>0</v>
      </c>
      <c r="P311" s="82" t="str">
        <f t="shared" si="26"/>
        <v/>
      </c>
      <c r="Q311" s="82" t="str">
        <f t="shared" si="27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3"/>
        <v/>
      </c>
      <c r="M312" s="17"/>
      <c r="N312" s="82" t="str">
        <f t="shared" si="24"/>
        <v/>
      </c>
      <c r="O312" s="82">
        <f t="shared" si="25"/>
        <v>0</v>
      </c>
      <c r="P312" s="82" t="str">
        <f t="shared" si="26"/>
        <v/>
      </c>
      <c r="Q312" s="82" t="str">
        <f t="shared" si="27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3"/>
        <v/>
      </c>
      <c r="M313" s="17"/>
      <c r="N313" s="82" t="str">
        <f t="shared" si="24"/>
        <v/>
      </c>
      <c r="O313" s="82">
        <f t="shared" si="25"/>
        <v>0</v>
      </c>
      <c r="P313" s="82" t="str">
        <f t="shared" si="26"/>
        <v/>
      </c>
      <c r="Q313" s="82" t="str">
        <f t="shared" si="27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3"/>
        <v/>
      </c>
      <c r="M314" s="17"/>
      <c r="N314" s="82" t="str">
        <f t="shared" si="24"/>
        <v/>
      </c>
      <c r="O314" s="82">
        <f t="shared" si="25"/>
        <v>0</v>
      </c>
      <c r="P314" s="82" t="str">
        <f t="shared" si="26"/>
        <v/>
      </c>
      <c r="Q314" s="82" t="str">
        <f t="shared" si="27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3"/>
        <v/>
      </c>
      <c r="M315" s="17"/>
      <c r="N315" s="82" t="str">
        <f t="shared" si="24"/>
        <v/>
      </c>
      <c r="O315" s="82">
        <f t="shared" si="25"/>
        <v>0</v>
      </c>
      <c r="P315" s="82" t="str">
        <f t="shared" si="26"/>
        <v/>
      </c>
      <c r="Q315" s="82" t="str">
        <f t="shared" si="27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3"/>
        <v/>
      </c>
      <c r="M316" s="17"/>
      <c r="N316" s="82" t="str">
        <f t="shared" si="24"/>
        <v/>
      </c>
      <c r="O316" s="82">
        <f t="shared" si="25"/>
        <v>0</v>
      </c>
      <c r="P316" s="82" t="str">
        <f t="shared" si="26"/>
        <v/>
      </c>
      <c r="Q316" s="82" t="str">
        <f t="shared" si="27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3"/>
        <v/>
      </c>
      <c r="M317" s="17"/>
      <c r="N317" s="82" t="str">
        <f t="shared" si="24"/>
        <v/>
      </c>
      <c r="O317" s="82">
        <f t="shared" si="25"/>
        <v>0</v>
      </c>
      <c r="P317" s="82" t="str">
        <f t="shared" si="26"/>
        <v/>
      </c>
      <c r="Q317" s="82" t="str">
        <f t="shared" si="27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3"/>
        <v/>
      </c>
      <c r="M318" s="17"/>
      <c r="N318" s="82" t="str">
        <f t="shared" si="24"/>
        <v/>
      </c>
      <c r="O318" s="82">
        <f t="shared" si="25"/>
        <v>0</v>
      </c>
      <c r="P318" s="82" t="str">
        <f t="shared" si="26"/>
        <v/>
      </c>
      <c r="Q318" s="82" t="str">
        <f t="shared" si="27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3"/>
        <v/>
      </c>
      <c r="M319" s="17"/>
      <c r="N319" s="82" t="str">
        <f t="shared" si="24"/>
        <v/>
      </c>
      <c r="O319" s="82">
        <f t="shared" si="25"/>
        <v>0</v>
      </c>
      <c r="P319" s="82" t="str">
        <f t="shared" si="26"/>
        <v/>
      </c>
      <c r="Q319" s="82" t="str">
        <f t="shared" si="27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3"/>
        <v/>
      </c>
      <c r="M320" s="17"/>
      <c r="N320" s="82" t="str">
        <f t="shared" si="24"/>
        <v/>
      </c>
      <c r="O320" s="82">
        <f t="shared" si="25"/>
        <v>0</v>
      </c>
      <c r="P320" s="82" t="str">
        <f t="shared" si="26"/>
        <v/>
      </c>
      <c r="Q320" s="82" t="str">
        <f t="shared" si="27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3"/>
        <v/>
      </c>
      <c r="M321" s="17"/>
      <c r="N321" s="82" t="str">
        <f t="shared" si="24"/>
        <v/>
      </c>
      <c r="O321" s="82">
        <f t="shared" si="25"/>
        <v>0</v>
      </c>
      <c r="P321" s="82" t="str">
        <f t="shared" si="26"/>
        <v/>
      </c>
      <c r="Q321" s="82" t="str">
        <f t="shared" si="27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3"/>
        <v/>
      </c>
      <c r="M322" s="17"/>
      <c r="N322" s="82" t="str">
        <f t="shared" si="24"/>
        <v/>
      </c>
      <c r="O322" s="82">
        <f t="shared" si="25"/>
        <v>0</v>
      </c>
      <c r="P322" s="82" t="str">
        <f t="shared" si="26"/>
        <v/>
      </c>
      <c r="Q322" s="82" t="str">
        <f t="shared" si="27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3"/>
        <v/>
      </c>
      <c r="M323" s="17"/>
      <c r="N323" s="82" t="str">
        <f t="shared" si="24"/>
        <v/>
      </c>
      <c r="O323" s="82">
        <f t="shared" si="25"/>
        <v>0</v>
      </c>
      <c r="P323" s="82" t="str">
        <f t="shared" si="26"/>
        <v/>
      </c>
      <c r="Q323" s="82" t="str">
        <f t="shared" si="27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3"/>
        <v/>
      </c>
      <c r="M324" s="17"/>
      <c r="N324" s="82" t="str">
        <f t="shared" si="24"/>
        <v/>
      </c>
      <c r="O324" s="82">
        <f t="shared" si="25"/>
        <v>0</v>
      </c>
      <c r="P324" s="82" t="str">
        <f t="shared" si="26"/>
        <v/>
      </c>
      <c r="Q324" s="82" t="str">
        <f t="shared" si="27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3"/>
        <v/>
      </c>
      <c r="M325" s="17"/>
      <c r="N325" s="82" t="str">
        <f t="shared" si="24"/>
        <v/>
      </c>
      <c r="O325" s="82">
        <f t="shared" si="25"/>
        <v>0</v>
      </c>
      <c r="P325" s="82" t="str">
        <f t="shared" si="26"/>
        <v/>
      </c>
      <c r="Q325" s="82" t="str">
        <f t="shared" si="27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3"/>
        <v/>
      </c>
      <c r="M326" s="17"/>
      <c r="N326" s="82" t="str">
        <f t="shared" si="24"/>
        <v/>
      </c>
      <c r="O326" s="82">
        <f t="shared" si="25"/>
        <v>0</v>
      </c>
      <c r="P326" s="82" t="str">
        <f t="shared" si="26"/>
        <v/>
      </c>
      <c r="Q326" s="82" t="str">
        <f t="shared" si="27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3"/>
        <v/>
      </c>
      <c r="M327" s="17"/>
      <c r="N327" s="82" t="str">
        <f t="shared" si="24"/>
        <v/>
      </c>
      <c r="O327" s="82">
        <f t="shared" si="25"/>
        <v>0</v>
      </c>
      <c r="P327" s="82" t="str">
        <f t="shared" si="26"/>
        <v/>
      </c>
      <c r="Q327" s="82" t="str">
        <f t="shared" si="27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3"/>
        <v/>
      </c>
      <c r="M328" s="17"/>
      <c r="N328" s="82" t="str">
        <f t="shared" si="24"/>
        <v/>
      </c>
      <c r="O328" s="82">
        <f t="shared" si="25"/>
        <v>0</v>
      </c>
      <c r="P328" s="82" t="str">
        <f t="shared" si="26"/>
        <v/>
      </c>
      <c r="Q328" s="82" t="str">
        <f t="shared" si="27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3"/>
        <v/>
      </c>
      <c r="M329" s="17"/>
      <c r="N329" s="82" t="str">
        <f t="shared" si="24"/>
        <v/>
      </c>
      <c r="O329" s="82">
        <f t="shared" si="25"/>
        <v>0</v>
      </c>
      <c r="P329" s="82" t="str">
        <f t="shared" si="26"/>
        <v/>
      </c>
      <c r="Q329" s="82" t="str">
        <f t="shared" si="27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3"/>
        <v/>
      </c>
      <c r="M330" s="17"/>
      <c r="N330" s="82" t="str">
        <f t="shared" si="24"/>
        <v/>
      </c>
      <c r="O330" s="82">
        <f t="shared" si="25"/>
        <v>0</v>
      </c>
      <c r="P330" s="82" t="str">
        <f t="shared" si="26"/>
        <v/>
      </c>
      <c r="Q330" s="82" t="str">
        <f t="shared" si="27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3"/>
        <v/>
      </c>
      <c r="M331" s="17"/>
      <c r="N331" s="82" t="str">
        <f t="shared" si="24"/>
        <v/>
      </c>
      <c r="O331" s="82">
        <f t="shared" si="25"/>
        <v>0</v>
      </c>
      <c r="P331" s="82" t="str">
        <f t="shared" si="26"/>
        <v/>
      </c>
      <c r="Q331" s="82" t="str">
        <f t="shared" si="27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3"/>
        <v/>
      </c>
      <c r="M332" s="17"/>
      <c r="N332" s="82" t="str">
        <f t="shared" si="24"/>
        <v/>
      </c>
      <c r="O332" s="82">
        <f t="shared" si="25"/>
        <v>0</v>
      </c>
      <c r="P332" s="82" t="str">
        <f t="shared" si="26"/>
        <v/>
      </c>
      <c r="Q332" s="82" t="str">
        <f t="shared" si="27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3"/>
        <v/>
      </c>
      <c r="M333" s="17"/>
      <c r="N333" s="82" t="str">
        <f t="shared" si="24"/>
        <v/>
      </c>
      <c r="O333" s="82">
        <f t="shared" si="25"/>
        <v>0</v>
      </c>
      <c r="P333" s="82" t="str">
        <f t="shared" si="26"/>
        <v/>
      </c>
      <c r="Q333" s="82" t="str">
        <f t="shared" si="27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3"/>
        <v/>
      </c>
      <c r="M334" s="17"/>
      <c r="N334" s="82" t="str">
        <f t="shared" si="24"/>
        <v/>
      </c>
      <c r="O334" s="82">
        <f t="shared" si="25"/>
        <v>0</v>
      </c>
      <c r="P334" s="82" t="str">
        <f t="shared" si="26"/>
        <v/>
      </c>
      <c r="Q334" s="82" t="str">
        <f t="shared" si="27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3"/>
        <v/>
      </c>
      <c r="M335" s="17"/>
      <c r="N335" s="82" t="str">
        <f t="shared" si="24"/>
        <v/>
      </c>
      <c r="O335" s="82">
        <f t="shared" si="25"/>
        <v>0</v>
      </c>
      <c r="P335" s="82" t="str">
        <f t="shared" si="26"/>
        <v/>
      </c>
      <c r="Q335" s="82" t="str">
        <f t="shared" si="27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8">IF(F336&amp;H336&amp;I336&amp;J336&amp;K336="","",F336+H336+I336-J336-K336)</f>
        <v/>
      </c>
      <c r="M336" s="17"/>
      <c r="N336" s="82" t="str">
        <f t="shared" ref="N336:N399" si="29">IF($G336="E",F336,"")</f>
        <v/>
      </c>
      <c r="O336" s="82">
        <f t="shared" si="25"/>
        <v>0</v>
      </c>
      <c r="P336" s="82" t="str">
        <f t="shared" si="26"/>
        <v/>
      </c>
      <c r="Q336" s="82" t="str">
        <f t="shared" si="27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8"/>
        <v/>
      </c>
      <c r="M337" s="17"/>
      <c r="N337" s="82" t="str">
        <f t="shared" si="29"/>
        <v/>
      </c>
      <c r="O337" s="82">
        <f t="shared" ref="O337:O400" si="30">IF($G337=0%,F337,"")</f>
        <v>0</v>
      </c>
      <c r="P337" s="82" t="str">
        <f t="shared" ref="P337:P400" si="31">IF(OR($G337=8%,$G337=11%),$H337/$G337,"")</f>
        <v/>
      </c>
      <c r="Q337" s="82" t="str">
        <f t="shared" ref="Q337:Q400" si="32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8"/>
        <v/>
      </c>
      <c r="M338" s="17"/>
      <c r="N338" s="82" t="str">
        <f t="shared" si="29"/>
        <v/>
      </c>
      <c r="O338" s="82">
        <f t="shared" si="30"/>
        <v>0</v>
      </c>
      <c r="P338" s="82" t="str">
        <f t="shared" si="31"/>
        <v/>
      </c>
      <c r="Q338" s="82" t="str">
        <f t="shared" si="32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8"/>
        <v/>
      </c>
      <c r="M339" s="17"/>
      <c r="N339" s="82" t="str">
        <f t="shared" si="29"/>
        <v/>
      </c>
      <c r="O339" s="82">
        <f t="shared" si="30"/>
        <v>0</v>
      </c>
      <c r="P339" s="82" t="str">
        <f t="shared" si="31"/>
        <v/>
      </c>
      <c r="Q339" s="82" t="str">
        <f t="shared" si="32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8"/>
        <v/>
      </c>
      <c r="M340" s="17"/>
      <c r="N340" s="82" t="str">
        <f t="shared" si="29"/>
        <v/>
      </c>
      <c r="O340" s="82">
        <f t="shared" si="30"/>
        <v>0</v>
      </c>
      <c r="P340" s="82" t="str">
        <f t="shared" si="31"/>
        <v/>
      </c>
      <c r="Q340" s="82" t="str">
        <f t="shared" si="32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8"/>
        <v/>
      </c>
      <c r="M341" s="17"/>
      <c r="N341" s="82" t="str">
        <f t="shared" si="29"/>
        <v/>
      </c>
      <c r="O341" s="82">
        <f t="shared" si="30"/>
        <v>0</v>
      </c>
      <c r="P341" s="82" t="str">
        <f t="shared" si="31"/>
        <v/>
      </c>
      <c r="Q341" s="82" t="str">
        <f t="shared" si="32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8"/>
        <v/>
      </c>
      <c r="M342" s="17"/>
      <c r="N342" s="82" t="str">
        <f t="shared" si="29"/>
        <v/>
      </c>
      <c r="O342" s="82">
        <f t="shared" si="30"/>
        <v>0</v>
      </c>
      <c r="P342" s="82" t="str">
        <f t="shared" si="31"/>
        <v/>
      </c>
      <c r="Q342" s="82" t="str">
        <f t="shared" si="32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8"/>
        <v/>
      </c>
      <c r="M343" s="17"/>
      <c r="N343" s="82" t="str">
        <f t="shared" si="29"/>
        <v/>
      </c>
      <c r="O343" s="82">
        <f t="shared" si="30"/>
        <v>0</v>
      </c>
      <c r="P343" s="82" t="str">
        <f t="shared" si="31"/>
        <v/>
      </c>
      <c r="Q343" s="82" t="str">
        <f t="shared" si="32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8"/>
        <v/>
      </c>
      <c r="M344" s="17"/>
      <c r="N344" s="82" t="str">
        <f t="shared" si="29"/>
        <v/>
      </c>
      <c r="O344" s="82">
        <f t="shared" si="30"/>
        <v>0</v>
      </c>
      <c r="P344" s="82" t="str">
        <f t="shared" si="31"/>
        <v/>
      </c>
      <c r="Q344" s="82" t="str">
        <f t="shared" si="32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8"/>
        <v/>
      </c>
      <c r="M345" s="17"/>
      <c r="N345" s="82" t="str">
        <f t="shared" si="29"/>
        <v/>
      </c>
      <c r="O345" s="82">
        <f t="shared" si="30"/>
        <v>0</v>
      </c>
      <c r="P345" s="82" t="str">
        <f t="shared" si="31"/>
        <v/>
      </c>
      <c r="Q345" s="82" t="str">
        <f t="shared" si="32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8"/>
        <v/>
      </c>
      <c r="M346" s="17"/>
      <c r="N346" s="82" t="str">
        <f t="shared" si="29"/>
        <v/>
      </c>
      <c r="O346" s="82">
        <f t="shared" si="30"/>
        <v>0</v>
      </c>
      <c r="P346" s="82" t="str">
        <f t="shared" si="31"/>
        <v/>
      </c>
      <c r="Q346" s="82" t="str">
        <f t="shared" si="32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8"/>
        <v/>
      </c>
      <c r="M347" s="17"/>
      <c r="N347" s="82" t="str">
        <f t="shared" si="29"/>
        <v/>
      </c>
      <c r="O347" s="82">
        <f t="shared" si="30"/>
        <v>0</v>
      </c>
      <c r="P347" s="82" t="str">
        <f t="shared" si="31"/>
        <v/>
      </c>
      <c r="Q347" s="82" t="str">
        <f t="shared" si="32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8"/>
        <v/>
      </c>
      <c r="M348" s="17"/>
      <c r="N348" s="82" t="str">
        <f t="shared" si="29"/>
        <v/>
      </c>
      <c r="O348" s="82">
        <f t="shared" si="30"/>
        <v>0</v>
      </c>
      <c r="P348" s="82" t="str">
        <f t="shared" si="31"/>
        <v/>
      </c>
      <c r="Q348" s="82" t="str">
        <f t="shared" si="32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8"/>
        <v/>
      </c>
      <c r="M349" s="17"/>
      <c r="N349" s="82" t="str">
        <f t="shared" si="29"/>
        <v/>
      </c>
      <c r="O349" s="82">
        <f t="shared" si="30"/>
        <v>0</v>
      </c>
      <c r="P349" s="82" t="str">
        <f t="shared" si="31"/>
        <v/>
      </c>
      <c r="Q349" s="82" t="str">
        <f t="shared" si="32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8"/>
        <v/>
      </c>
      <c r="M350" s="17"/>
      <c r="N350" s="82" t="str">
        <f t="shared" si="29"/>
        <v/>
      </c>
      <c r="O350" s="82">
        <f t="shared" si="30"/>
        <v>0</v>
      </c>
      <c r="P350" s="82" t="str">
        <f t="shared" si="31"/>
        <v/>
      </c>
      <c r="Q350" s="82" t="str">
        <f t="shared" si="32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8"/>
        <v/>
      </c>
      <c r="M351" s="17"/>
      <c r="N351" s="82" t="str">
        <f t="shared" si="29"/>
        <v/>
      </c>
      <c r="O351" s="82">
        <f t="shared" si="30"/>
        <v>0</v>
      </c>
      <c r="P351" s="82" t="str">
        <f t="shared" si="31"/>
        <v/>
      </c>
      <c r="Q351" s="82" t="str">
        <f t="shared" si="32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8"/>
        <v/>
      </c>
      <c r="M352" s="17"/>
      <c r="N352" s="82" t="str">
        <f t="shared" si="29"/>
        <v/>
      </c>
      <c r="O352" s="82">
        <f t="shared" si="30"/>
        <v>0</v>
      </c>
      <c r="P352" s="82" t="str">
        <f t="shared" si="31"/>
        <v/>
      </c>
      <c r="Q352" s="82" t="str">
        <f t="shared" si="32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8"/>
        <v/>
      </c>
      <c r="M353" s="17"/>
      <c r="N353" s="82" t="str">
        <f t="shared" si="29"/>
        <v/>
      </c>
      <c r="O353" s="82">
        <f t="shared" si="30"/>
        <v>0</v>
      </c>
      <c r="P353" s="82" t="str">
        <f t="shared" si="31"/>
        <v/>
      </c>
      <c r="Q353" s="82" t="str">
        <f t="shared" si="32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8"/>
        <v/>
      </c>
      <c r="M354" s="17"/>
      <c r="N354" s="82" t="str">
        <f t="shared" si="29"/>
        <v/>
      </c>
      <c r="O354" s="82">
        <f t="shared" si="30"/>
        <v>0</v>
      </c>
      <c r="P354" s="82" t="str">
        <f t="shared" si="31"/>
        <v/>
      </c>
      <c r="Q354" s="82" t="str">
        <f t="shared" si="32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8"/>
        <v/>
      </c>
      <c r="M355" s="17"/>
      <c r="N355" s="82" t="str">
        <f t="shared" si="29"/>
        <v/>
      </c>
      <c r="O355" s="82">
        <f t="shared" si="30"/>
        <v>0</v>
      </c>
      <c r="P355" s="82" t="str">
        <f t="shared" si="31"/>
        <v/>
      </c>
      <c r="Q355" s="82" t="str">
        <f t="shared" si="32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8"/>
        <v/>
      </c>
      <c r="M356" s="17"/>
      <c r="N356" s="82" t="str">
        <f t="shared" si="29"/>
        <v/>
      </c>
      <c r="O356" s="82">
        <f t="shared" si="30"/>
        <v>0</v>
      </c>
      <c r="P356" s="82" t="str">
        <f t="shared" si="31"/>
        <v/>
      </c>
      <c r="Q356" s="82" t="str">
        <f t="shared" si="32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8"/>
        <v/>
      </c>
      <c r="M357" s="17"/>
      <c r="N357" s="82" t="str">
        <f t="shared" si="29"/>
        <v/>
      </c>
      <c r="O357" s="82">
        <f t="shared" si="30"/>
        <v>0</v>
      </c>
      <c r="P357" s="82" t="str">
        <f t="shared" si="31"/>
        <v/>
      </c>
      <c r="Q357" s="82" t="str">
        <f t="shared" si="32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8"/>
        <v/>
      </c>
      <c r="M358" s="17"/>
      <c r="N358" s="82" t="str">
        <f t="shared" si="29"/>
        <v/>
      </c>
      <c r="O358" s="82">
        <f t="shared" si="30"/>
        <v>0</v>
      </c>
      <c r="P358" s="82" t="str">
        <f t="shared" si="31"/>
        <v/>
      </c>
      <c r="Q358" s="82" t="str">
        <f t="shared" si="32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8"/>
        <v/>
      </c>
      <c r="M359" s="17"/>
      <c r="N359" s="82" t="str">
        <f t="shared" si="29"/>
        <v/>
      </c>
      <c r="O359" s="82">
        <f t="shared" si="30"/>
        <v>0</v>
      </c>
      <c r="P359" s="82" t="str">
        <f t="shared" si="31"/>
        <v/>
      </c>
      <c r="Q359" s="82" t="str">
        <f t="shared" si="32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8"/>
        <v/>
      </c>
      <c r="M360" s="17"/>
      <c r="N360" s="82" t="str">
        <f t="shared" si="29"/>
        <v/>
      </c>
      <c r="O360" s="82">
        <f t="shared" si="30"/>
        <v>0</v>
      </c>
      <c r="P360" s="82" t="str">
        <f t="shared" si="31"/>
        <v/>
      </c>
      <c r="Q360" s="82" t="str">
        <f t="shared" si="32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8"/>
        <v/>
      </c>
      <c r="M361" s="17"/>
      <c r="N361" s="82" t="str">
        <f t="shared" si="29"/>
        <v/>
      </c>
      <c r="O361" s="82">
        <f t="shared" si="30"/>
        <v>0</v>
      </c>
      <c r="P361" s="82" t="str">
        <f t="shared" si="31"/>
        <v/>
      </c>
      <c r="Q361" s="82" t="str">
        <f t="shared" si="32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8"/>
        <v/>
      </c>
      <c r="M362" s="17"/>
      <c r="N362" s="82" t="str">
        <f t="shared" si="29"/>
        <v/>
      </c>
      <c r="O362" s="82">
        <f t="shared" si="30"/>
        <v>0</v>
      </c>
      <c r="P362" s="82" t="str">
        <f t="shared" si="31"/>
        <v/>
      </c>
      <c r="Q362" s="82" t="str">
        <f t="shared" si="32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8"/>
        <v/>
      </c>
      <c r="M363" s="17"/>
      <c r="N363" s="82" t="str">
        <f t="shared" si="29"/>
        <v/>
      </c>
      <c r="O363" s="82">
        <f t="shared" si="30"/>
        <v>0</v>
      </c>
      <c r="P363" s="82" t="str">
        <f t="shared" si="31"/>
        <v/>
      </c>
      <c r="Q363" s="82" t="str">
        <f t="shared" si="32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8"/>
        <v/>
      </c>
      <c r="M364" s="17"/>
      <c r="N364" s="82" t="str">
        <f t="shared" si="29"/>
        <v/>
      </c>
      <c r="O364" s="82">
        <f t="shared" si="30"/>
        <v>0</v>
      </c>
      <c r="P364" s="82" t="str">
        <f t="shared" si="31"/>
        <v/>
      </c>
      <c r="Q364" s="82" t="str">
        <f t="shared" si="32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8"/>
        <v/>
      </c>
      <c r="M365" s="17"/>
      <c r="N365" s="82" t="str">
        <f t="shared" si="29"/>
        <v/>
      </c>
      <c r="O365" s="82">
        <f t="shared" si="30"/>
        <v>0</v>
      </c>
      <c r="P365" s="82" t="str">
        <f t="shared" si="31"/>
        <v/>
      </c>
      <c r="Q365" s="82" t="str">
        <f t="shared" si="32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8"/>
        <v/>
      </c>
      <c r="M366" s="17"/>
      <c r="N366" s="82" t="str">
        <f t="shared" si="29"/>
        <v/>
      </c>
      <c r="O366" s="82">
        <f t="shared" si="30"/>
        <v>0</v>
      </c>
      <c r="P366" s="82" t="str">
        <f t="shared" si="31"/>
        <v/>
      </c>
      <c r="Q366" s="82" t="str">
        <f t="shared" si="32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8"/>
        <v/>
      </c>
      <c r="M367" s="17"/>
      <c r="N367" s="82" t="str">
        <f t="shared" si="29"/>
        <v/>
      </c>
      <c r="O367" s="82">
        <f t="shared" si="30"/>
        <v>0</v>
      </c>
      <c r="P367" s="82" t="str">
        <f t="shared" si="31"/>
        <v/>
      </c>
      <c r="Q367" s="82" t="str">
        <f t="shared" si="32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8"/>
        <v/>
      </c>
      <c r="M368" s="17"/>
      <c r="N368" s="82" t="str">
        <f t="shared" si="29"/>
        <v/>
      </c>
      <c r="O368" s="82">
        <f t="shared" si="30"/>
        <v>0</v>
      </c>
      <c r="P368" s="82" t="str">
        <f t="shared" si="31"/>
        <v/>
      </c>
      <c r="Q368" s="82" t="str">
        <f t="shared" si="32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8"/>
        <v/>
      </c>
      <c r="M369" s="17"/>
      <c r="N369" s="82" t="str">
        <f t="shared" si="29"/>
        <v/>
      </c>
      <c r="O369" s="82">
        <f t="shared" si="30"/>
        <v>0</v>
      </c>
      <c r="P369" s="82" t="str">
        <f t="shared" si="31"/>
        <v/>
      </c>
      <c r="Q369" s="82" t="str">
        <f t="shared" si="32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8"/>
        <v/>
      </c>
      <c r="M370" s="17"/>
      <c r="N370" s="82" t="str">
        <f t="shared" si="29"/>
        <v/>
      </c>
      <c r="O370" s="82">
        <f t="shared" si="30"/>
        <v>0</v>
      </c>
      <c r="P370" s="82" t="str">
        <f t="shared" si="31"/>
        <v/>
      </c>
      <c r="Q370" s="82" t="str">
        <f t="shared" si="32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8"/>
        <v/>
      </c>
      <c r="M371" s="17"/>
      <c r="N371" s="82" t="str">
        <f t="shared" si="29"/>
        <v/>
      </c>
      <c r="O371" s="82">
        <f t="shared" si="30"/>
        <v>0</v>
      </c>
      <c r="P371" s="82" t="str">
        <f t="shared" si="31"/>
        <v/>
      </c>
      <c r="Q371" s="82" t="str">
        <f t="shared" si="32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8"/>
        <v/>
      </c>
      <c r="M372" s="17"/>
      <c r="N372" s="82" t="str">
        <f t="shared" si="29"/>
        <v/>
      </c>
      <c r="O372" s="82">
        <f t="shared" si="30"/>
        <v>0</v>
      </c>
      <c r="P372" s="82" t="str">
        <f t="shared" si="31"/>
        <v/>
      </c>
      <c r="Q372" s="82" t="str">
        <f t="shared" si="32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8"/>
        <v/>
      </c>
      <c r="M373" s="17"/>
      <c r="N373" s="82" t="str">
        <f t="shared" si="29"/>
        <v/>
      </c>
      <c r="O373" s="82">
        <f t="shared" si="30"/>
        <v>0</v>
      </c>
      <c r="P373" s="82" t="str">
        <f t="shared" si="31"/>
        <v/>
      </c>
      <c r="Q373" s="82" t="str">
        <f t="shared" si="32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8"/>
        <v/>
      </c>
      <c r="M374" s="17"/>
      <c r="N374" s="82" t="str">
        <f t="shared" si="29"/>
        <v/>
      </c>
      <c r="O374" s="82">
        <f t="shared" si="30"/>
        <v>0</v>
      </c>
      <c r="P374" s="82" t="str">
        <f t="shared" si="31"/>
        <v/>
      </c>
      <c r="Q374" s="82" t="str">
        <f t="shared" si="32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8"/>
        <v/>
      </c>
      <c r="M375" s="17"/>
      <c r="N375" s="82" t="str">
        <f t="shared" si="29"/>
        <v/>
      </c>
      <c r="O375" s="82">
        <f t="shared" si="30"/>
        <v>0</v>
      </c>
      <c r="P375" s="82" t="str">
        <f t="shared" si="31"/>
        <v/>
      </c>
      <c r="Q375" s="82" t="str">
        <f t="shared" si="32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8"/>
        <v/>
      </c>
      <c r="M376" s="17"/>
      <c r="N376" s="82" t="str">
        <f t="shared" si="29"/>
        <v/>
      </c>
      <c r="O376" s="82">
        <f t="shared" si="30"/>
        <v>0</v>
      </c>
      <c r="P376" s="82" t="str">
        <f t="shared" si="31"/>
        <v/>
      </c>
      <c r="Q376" s="82" t="str">
        <f t="shared" si="32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8"/>
        <v/>
      </c>
      <c r="M377" s="17"/>
      <c r="N377" s="82" t="str">
        <f t="shared" si="29"/>
        <v/>
      </c>
      <c r="O377" s="82">
        <f t="shared" si="30"/>
        <v>0</v>
      </c>
      <c r="P377" s="82" t="str">
        <f t="shared" si="31"/>
        <v/>
      </c>
      <c r="Q377" s="82" t="str">
        <f t="shared" si="32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8"/>
        <v/>
      </c>
      <c r="M378" s="17"/>
      <c r="N378" s="82" t="str">
        <f t="shared" si="29"/>
        <v/>
      </c>
      <c r="O378" s="82">
        <f t="shared" si="30"/>
        <v>0</v>
      </c>
      <c r="P378" s="82" t="str">
        <f t="shared" si="31"/>
        <v/>
      </c>
      <c r="Q378" s="82" t="str">
        <f t="shared" si="32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8"/>
        <v/>
      </c>
      <c r="M379" s="17"/>
      <c r="N379" s="82" t="str">
        <f t="shared" si="29"/>
        <v/>
      </c>
      <c r="O379" s="82">
        <f t="shared" si="30"/>
        <v>0</v>
      </c>
      <c r="P379" s="82" t="str">
        <f t="shared" si="31"/>
        <v/>
      </c>
      <c r="Q379" s="82" t="str">
        <f t="shared" si="32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8"/>
        <v/>
      </c>
      <c r="M380" s="17"/>
      <c r="N380" s="82" t="str">
        <f t="shared" si="29"/>
        <v/>
      </c>
      <c r="O380" s="82">
        <f t="shared" si="30"/>
        <v>0</v>
      </c>
      <c r="P380" s="82" t="str">
        <f t="shared" si="31"/>
        <v/>
      </c>
      <c r="Q380" s="82" t="str">
        <f t="shared" si="32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8"/>
        <v/>
      </c>
      <c r="M381" s="17"/>
      <c r="N381" s="82" t="str">
        <f t="shared" si="29"/>
        <v/>
      </c>
      <c r="O381" s="82">
        <f t="shared" si="30"/>
        <v>0</v>
      </c>
      <c r="P381" s="82" t="str">
        <f t="shared" si="31"/>
        <v/>
      </c>
      <c r="Q381" s="82" t="str">
        <f t="shared" si="32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8"/>
        <v/>
      </c>
      <c r="M382" s="17"/>
      <c r="N382" s="82" t="str">
        <f t="shared" si="29"/>
        <v/>
      </c>
      <c r="O382" s="82">
        <f t="shared" si="30"/>
        <v>0</v>
      </c>
      <c r="P382" s="82" t="str">
        <f t="shared" si="31"/>
        <v/>
      </c>
      <c r="Q382" s="82" t="str">
        <f t="shared" si="32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8"/>
        <v/>
      </c>
      <c r="M383" s="17"/>
      <c r="N383" s="82" t="str">
        <f t="shared" si="29"/>
        <v/>
      </c>
      <c r="O383" s="82">
        <f t="shared" si="30"/>
        <v>0</v>
      </c>
      <c r="P383" s="82" t="str">
        <f t="shared" si="31"/>
        <v/>
      </c>
      <c r="Q383" s="82" t="str">
        <f t="shared" si="32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8"/>
        <v/>
      </c>
      <c r="M384" s="17"/>
      <c r="N384" s="82" t="str">
        <f t="shared" si="29"/>
        <v/>
      </c>
      <c r="O384" s="82">
        <f t="shared" si="30"/>
        <v>0</v>
      </c>
      <c r="P384" s="82" t="str">
        <f t="shared" si="31"/>
        <v/>
      </c>
      <c r="Q384" s="82" t="str">
        <f t="shared" si="32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8"/>
        <v/>
      </c>
      <c r="M385" s="17"/>
      <c r="N385" s="82" t="str">
        <f t="shared" si="29"/>
        <v/>
      </c>
      <c r="O385" s="82">
        <f t="shared" si="30"/>
        <v>0</v>
      </c>
      <c r="P385" s="82" t="str">
        <f t="shared" si="31"/>
        <v/>
      </c>
      <c r="Q385" s="82" t="str">
        <f t="shared" si="32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8"/>
        <v/>
      </c>
      <c r="M386" s="17"/>
      <c r="N386" s="82" t="str">
        <f t="shared" si="29"/>
        <v/>
      </c>
      <c r="O386" s="82">
        <f t="shared" si="30"/>
        <v>0</v>
      </c>
      <c r="P386" s="82" t="str">
        <f t="shared" si="31"/>
        <v/>
      </c>
      <c r="Q386" s="82" t="str">
        <f t="shared" si="32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8"/>
        <v/>
      </c>
      <c r="M387" s="17"/>
      <c r="N387" s="82" t="str">
        <f t="shared" si="29"/>
        <v/>
      </c>
      <c r="O387" s="82">
        <f t="shared" si="30"/>
        <v>0</v>
      </c>
      <c r="P387" s="82" t="str">
        <f t="shared" si="31"/>
        <v/>
      </c>
      <c r="Q387" s="82" t="str">
        <f t="shared" si="32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8"/>
        <v/>
      </c>
      <c r="M388" s="17"/>
      <c r="N388" s="82" t="str">
        <f t="shared" si="29"/>
        <v/>
      </c>
      <c r="O388" s="82">
        <f t="shared" si="30"/>
        <v>0</v>
      </c>
      <c r="P388" s="82" t="str">
        <f t="shared" si="31"/>
        <v/>
      </c>
      <c r="Q388" s="82" t="str">
        <f t="shared" si="32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8"/>
        <v/>
      </c>
      <c r="M389" s="17"/>
      <c r="N389" s="82" t="str">
        <f t="shared" si="29"/>
        <v/>
      </c>
      <c r="O389" s="82">
        <f t="shared" si="30"/>
        <v>0</v>
      </c>
      <c r="P389" s="82" t="str">
        <f t="shared" si="31"/>
        <v/>
      </c>
      <c r="Q389" s="82" t="str">
        <f t="shared" si="32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8"/>
        <v/>
      </c>
      <c r="M390" s="17"/>
      <c r="N390" s="82" t="str">
        <f t="shared" si="29"/>
        <v/>
      </c>
      <c r="O390" s="82">
        <f t="shared" si="30"/>
        <v>0</v>
      </c>
      <c r="P390" s="82" t="str">
        <f t="shared" si="31"/>
        <v/>
      </c>
      <c r="Q390" s="82" t="str">
        <f t="shared" si="32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8"/>
        <v/>
      </c>
      <c r="M391" s="17"/>
      <c r="N391" s="82" t="str">
        <f t="shared" si="29"/>
        <v/>
      </c>
      <c r="O391" s="82">
        <f t="shared" si="30"/>
        <v>0</v>
      </c>
      <c r="P391" s="82" t="str">
        <f t="shared" si="31"/>
        <v/>
      </c>
      <c r="Q391" s="82" t="str">
        <f t="shared" si="32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8"/>
        <v/>
      </c>
      <c r="M392" s="17"/>
      <c r="N392" s="82" t="str">
        <f t="shared" si="29"/>
        <v/>
      </c>
      <c r="O392" s="82">
        <f t="shared" si="30"/>
        <v>0</v>
      </c>
      <c r="P392" s="82" t="str">
        <f t="shared" si="31"/>
        <v/>
      </c>
      <c r="Q392" s="82" t="str">
        <f t="shared" si="32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8"/>
        <v/>
      </c>
      <c r="M393" s="17"/>
      <c r="N393" s="82" t="str">
        <f t="shared" si="29"/>
        <v/>
      </c>
      <c r="O393" s="82">
        <f t="shared" si="30"/>
        <v>0</v>
      </c>
      <c r="P393" s="82" t="str">
        <f t="shared" si="31"/>
        <v/>
      </c>
      <c r="Q393" s="82" t="str">
        <f t="shared" si="32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8"/>
        <v/>
      </c>
      <c r="M394" s="17"/>
      <c r="N394" s="82" t="str">
        <f t="shared" si="29"/>
        <v/>
      </c>
      <c r="O394" s="82">
        <f t="shared" si="30"/>
        <v>0</v>
      </c>
      <c r="P394" s="82" t="str">
        <f t="shared" si="31"/>
        <v/>
      </c>
      <c r="Q394" s="82" t="str">
        <f t="shared" si="32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8"/>
        <v/>
      </c>
      <c r="M395" s="17"/>
      <c r="N395" s="82" t="str">
        <f t="shared" si="29"/>
        <v/>
      </c>
      <c r="O395" s="82">
        <f t="shared" si="30"/>
        <v>0</v>
      </c>
      <c r="P395" s="82" t="str">
        <f t="shared" si="31"/>
        <v/>
      </c>
      <c r="Q395" s="82" t="str">
        <f t="shared" si="32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8"/>
        <v/>
      </c>
      <c r="M396" s="17"/>
      <c r="N396" s="82" t="str">
        <f t="shared" si="29"/>
        <v/>
      </c>
      <c r="O396" s="82">
        <f t="shared" si="30"/>
        <v>0</v>
      </c>
      <c r="P396" s="82" t="str">
        <f t="shared" si="31"/>
        <v/>
      </c>
      <c r="Q396" s="82" t="str">
        <f t="shared" si="32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8"/>
        <v/>
      </c>
      <c r="M397" s="17"/>
      <c r="N397" s="82" t="str">
        <f t="shared" si="29"/>
        <v/>
      </c>
      <c r="O397" s="82">
        <f t="shared" si="30"/>
        <v>0</v>
      </c>
      <c r="P397" s="82" t="str">
        <f t="shared" si="31"/>
        <v/>
      </c>
      <c r="Q397" s="82" t="str">
        <f t="shared" si="32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8"/>
        <v/>
      </c>
      <c r="M398" s="17"/>
      <c r="N398" s="82" t="str">
        <f t="shared" si="29"/>
        <v/>
      </c>
      <c r="O398" s="82">
        <f t="shared" si="30"/>
        <v>0</v>
      </c>
      <c r="P398" s="82" t="str">
        <f t="shared" si="31"/>
        <v/>
      </c>
      <c r="Q398" s="82" t="str">
        <f t="shared" si="32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8"/>
        <v/>
      </c>
      <c r="M399" s="17"/>
      <c r="N399" s="82" t="str">
        <f t="shared" si="29"/>
        <v/>
      </c>
      <c r="O399" s="82">
        <f t="shared" si="30"/>
        <v>0</v>
      </c>
      <c r="P399" s="82" t="str">
        <f t="shared" si="31"/>
        <v/>
      </c>
      <c r="Q399" s="82" t="str">
        <f t="shared" si="32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3">IF(F400&amp;H400&amp;I400&amp;J400&amp;K400="","",F400+H400+I400-J400-K400)</f>
        <v/>
      </c>
      <c r="M400" s="17"/>
      <c r="N400" s="82" t="str">
        <f t="shared" ref="N400:N463" si="34">IF($G400="E",F400,"")</f>
        <v/>
      </c>
      <c r="O400" s="82">
        <f t="shared" si="30"/>
        <v>0</v>
      </c>
      <c r="P400" s="82" t="str">
        <f t="shared" si="31"/>
        <v/>
      </c>
      <c r="Q400" s="82" t="str">
        <f t="shared" si="32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3"/>
        <v/>
      </c>
      <c r="M401" s="17"/>
      <c r="N401" s="82" t="str">
        <f t="shared" si="34"/>
        <v/>
      </c>
      <c r="O401" s="82">
        <f t="shared" ref="O401:O464" si="35">IF($G401=0%,F401,"")</f>
        <v>0</v>
      </c>
      <c r="P401" s="82" t="str">
        <f t="shared" ref="P401:P464" si="36">IF(OR($G401=8%,$G401=11%),$H401/$G401,"")</f>
        <v/>
      </c>
      <c r="Q401" s="82" t="str">
        <f t="shared" ref="Q401:Q464" si="37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3"/>
        <v/>
      </c>
      <c r="M402" s="17"/>
      <c r="N402" s="82" t="str">
        <f t="shared" si="34"/>
        <v/>
      </c>
      <c r="O402" s="82">
        <f t="shared" si="35"/>
        <v>0</v>
      </c>
      <c r="P402" s="82" t="str">
        <f t="shared" si="36"/>
        <v/>
      </c>
      <c r="Q402" s="82" t="str">
        <f t="shared" si="37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3"/>
        <v/>
      </c>
      <c r="M403" s="17"/>
      <c r="N403" s="82" t="str">
        <f t="shared" si="34"/>
        <v/>
      </c>
      <c r="O403" s="82">
        <f t="shared" si="35"/>
        <v>0</v>
      </c>
      <c r="P403" s="82" t="str">
        <f t="shared" si="36"/>
        <v/>
      </c>
      <c r="Q403" s="82" t="str">
        <f t="shared" si="37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3"/>
        <v/>
      </c>
      <c r="M404" s="17"/>
      <c r="N404" s="82" t="str">
        <f t="shared" si="34"/>
        <v/>
      </c>
      <c r="O404" s="82">
        <f t="shared" si="35"/>
        <v>0</v>
      </c>
      <c r="P404" s="82" t="str">
        <f t="shared" si="36"/>
        <v/>
      </c>
      <c r="Q404" s="82" t="str">
        <f t="shared" si="37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3"/>
        <v/>
      </c>
      <c r="M405" s="17"/>
      <c r="N405" s="82" t="str">
        <f t="shared" si="34"/>
        <v/>
      </c>
      <c r="O405" s="82">
        <f t="shared" si="35"/>
        <v>0</v>
      </c>
      <c r="P405" s="82" t="str">
        <f t="shared" si="36"/>
        <v/>
      </c>
      <c r="Q405" s="82" t="str">
        <f t="shared" si="37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3"/>
        <v/>
      </c>
      <c r="M406" s="17"/>
      <c r="N406" s="82" t="str">
        <f t="shared" si="34"/>
        <v/>
      </c>
      <c r="O406" s="82">
        <f t="shared" si="35"/>
        <v>0</v>
      </c>
      <c r="P406" s="82" t="str">
        <f t="shared" si="36"/>
        <v/>
      </c>
      <c r="Q406" s="82" t="str">
        <f t="shared" si="37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3"/>
        <v/>
      </c>
      <c r="M407" s="17"/>
      <c r="N407" s="82" t="str">
        <f t="shared" si="34"/>
        <v/>
      </c>
      <c r="O407" s="82">
        <f t="shared" si="35"/>
        <v>0</v>
      </c>
      <c r="P407" s="82" t="str">
        <f t="shared" si="36"/>
        <v/>
      </c>
      <c r="Q407" s="82" t="str">
        <f t="shared" si="37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3"/>
        <v/>
      </c>
      <c r="M408" s="17"/>
      <c r="N408" s="82" t="str">
        <f t="shared" si="34"/>
        <v/>
      </c>
      <c r="O408" s="82">
        <f t="shared" si="35"/>
        <v>0</v>
      </c>
      <c r="P408" s="82" t="str">
        <f t="shared" si="36"/>
        <v/>
      </c>
      <c r="Q408" s="82" t="str">
        <f t="shared" si="37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3"/>
        <v/>
      </c>
      <c r="M409" s="17"/>
      <c r="N409" s="82" t="str">
        <f t="shared" si="34"/>
        <v/>
      </c>
      <c r="O409" s="82">
        <f t="shared" si="35"/>
        <v>0</v>
      </c>
      <c r="P409" s="82" t="str">
        <f t="shared" si="36"/>
        <v/>
      </c>
      <c r="Q409" s="82" t="str">
        <f t="shared" si="37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3"/>
        <v/>
      </c>
      <c r="M410" s="17"/>
      <c r="N410" s="82" t="str">
        <f t="shared" si="34"/>
        <v/>
      </c>
      <c r="O410" s="82">
        <f t="shared" si="35"/>
        <v>0</v>
      </c>
      <c r="P410" s="82" t="str">
        <f t="shared" si="36"/>
        <v/>
      </c>
      <c r="Q410" s="82" t="str">
        <f t="shared" si="37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3"/>
        <v/>
      </c>
      <c r="M411" s="17"/>
      <c r="N411" s="82" t="str">
        <f t="shared" si="34"/>
        <v/>
      </c>
      <c r="O411" s="82">
        <f t="shared" si="35"/>
        <v>0</v>
      </c>
      <c r="P411" s="82" t="str">
        <f t="shared" si="36"/>
        <v/>
      </c>
      <c r="Q411" s="82" t="str">
        <f t="shared" si="37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3"/>
        <v/>
      </c>
      <c r="M412" s="17"/>
      <c r="N412" s="82" t="str">
        <f t="shared" si="34"/>
        <v/>
      </c>
      <c r="O412" s="82">
        <f t="shared" si="35"/>
        <v>0</v>
      </c>
      <c r="P412" s="82" t="str">
        <f t="shared" si="36"/>
        <v/>
      </c>
      <c r="Q412" s="82" t="str">
        <f t="shared" si="37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3"/>
        <v/>
      </c>
      <c r="M413" s="17"/>
      <c r="N413" s="82" t="str">
        <f t="shared" si="34"/>
        <v/>
      </c>
      <c r="O413" s="82">
        <f t="shared" si="35"/>
        <v>0</v>
      </c>
      <c r="P413" s="82" t="str">
        <f t="shared" si="36"/>
        <v/>
      </c>
      <c r="Q413" s="82" t="str">
        <f t="shared" si="37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3"/>
        <v/>
      </c>
      <c r="M414" s="17"/>
      <c r="N414" s="82" t="str">
        <f t="shared" si="34"/>
        <v/>
      </c>
      <c r="O414" s="82">
        <f t="shared" si="35"/>
        <v>0</v>
      </c>
      <c r="P414" s="82" t="str">
        <f t="shared" si="36"/>
        <v/>
      </c>
      <c r="Q414" s="82" t="str">
        <f t="shared" si="37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3"/>
        <v/>
      </c>
      <c r="M415" s="17"/>
      <c r="N415" s="82" t="str">
        <f t="shared" si="34"/>
        <v/>
      </c>
      <c r="O415" s="82">
        <f t="shared" si="35"/>
        <v>0</v>
      </c>
      <c r="P415" s="82" t="str">
        <f t="shared" si="36"/>
        <v/>
      </c>
      <c r="Q415" s="82" t="str">
        <f t="shared" si="37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3"/>
        <v/>
      </c>
      <c r="M416" s="17"/>
      <c r="N416" s="82" t="str">
        <f t="shared" si="34"/>
        <v/>
      </c>
      <c r="O416" s="82">
        <f t="shared" si="35"/>
        <v>0</v>
      </c>
      <c r="P416" s="82" t="str">
        <f t="shared" si="36"/>
        <v/>
      </c>
      <c r="Q416" s="82" t="str">
        <f t="shared" si="37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3"/>
        <v/>
      </c>
      <c r="M417" s="17"/>
      <c r="N417" s="82" t="str">
        <f t="shared" si="34"/>
        <v/>
      </c>
      <c r="O417" s="82">
        <f t="shared" si="35"/>
        <v>0</v>
      </c>
      <c r="P417" s="82" t="str">
        <f t="shared" si="36"/>
        <v/>
      </c>
      <c r="Q417" s="82" t="str">
        <f t="shared" si="37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3"/>
        <v/>
      </c>
      <c r="M418" s="17"/>
      <c r="N418" s="82" t="str">
        <f t="shared" si="34"/>
        <v/>
      </c>
      <c r="O418" s="82">
        <f t="shared" si="35"/>
        <v>0</v>
      </c>
      <c r="P418" s="82" t="str">
        <f t="shared" si="36"/>
        <v/>
      </c>
      <c r="Q418" s="82" t="str">
        <f t="shared" si="37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3"/>
        <v/>
      </c>
      <c r="M419" s="17"/>
      <c r="N419" s="82" t="str">
        <f t="shared" si="34"/>
        <v/>
      </c>
      <c r="O419" s="82">
        <f t="shared" si="35"/>
        <v>0</v>
      </c>
      <c r="P419" s="82" t="str">
        <f t="shared" si="36"/>
        <v/>
      </c>
      <c r="Q419" s="82" t="str">
        <f t="shared" si="37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3"/>
        <v/>
      </c>
      <c r="M420" s="17"/>
      <c r="N420" s="82" t="str">
        <f t="shared" si="34"/>
        <v/>
      </c>
      <c r="O420" s="82">
        <f t="shared" si="35"/>
        <v>0</v>
      </c>
      <c r="P420" s="82" t="str">
        <f t="shared" si="36"/>
        <v/>
      </c>
      <c r="Q420" s="82" t="str">
        <f t="shared" si="37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3"/>
        <v/>
      </c>
      <c r="M421" s="17"/>
      <c r="N421" s="82" t="str">
        <f t="shared" si="34"/>
        <v/>
      </c>
      <c r="O421" s="82">
        <f t="shared" si="35"/>
        <v>0</v>
      </c>
      <c r="P421" s="82" t="str">
        <f t="shared" si="36"/>
        <v/>
      </c>
      <c r="Q421" s="82" t="str">
        <f t="shared" si="37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3"/>
        <v/>
      </c>
      <c r="M422" s="17"/>
      <c r="N422" s="82" t="str">
        <f t="shared" si="34"/>
        <v/>
      </c>
      <c r="O422" s="82">
        <f t="shared" si="35"/>
        <v>0</v>
      </c>
      <c r="P422" s="82" t="str">
        <f t="shared" si="36"/>
        <v/>
      </c>
      <c r="Q422" s="82" t="str">
        <f t="shared" si="37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3"/>
        <v/>
      </c>
      <c r="M423" s="17"/>
      <c r="N423" s="82" t="str">
        <f t="shared" si="34"/>
        <v/>
      </c>
      <c r="O423" s="82">
        <f t="shared" si="35"/>
        <v>0</v>
      </c>
      <c r="P423" s="82" t="str">
        <f t="shared" si="36"/>
        <v/>
      </c>
      <c r="Q423" s="82" t="str">
        <f t="shared" si="37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3"/>
        <v/>
      </c>
      <c r="M424" s="17"/>
      <c r="N424" s="82" t="str">
        <f t="shared" si="34"/>
        <v/>
      </c>
      <c r="O424" s="82">
        <f t="shared" si="35"/>
        <v>0</v>
      </c>
      <c r="P424" s="82" t="str">
        <f t="shared" si="36"/>
        <v/>
      </c>
      <c r="Q424" s="82" t="str">
        <f t="shared" si="37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3"/>
        <v/>
      </c>
      <c r="M425" s="17"/>
      <c r="N425" s="82" t="str">
        <f t="shared" si="34"/>
        <v/>
      </c>
      <c r="O425" s="82">
        <f t="shared" si="35"/>
        <v>0</v>
      </c>
      <c r="P425" s="82" t="str">
        <f t="shared" si="36"/>
        <v/>
      </c>
      <c r="Q425" s="82" t="str">
        <f t="shared" si="37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3"/>
        <v/>
      </c>
      <c r="M426" s="17"/>
      <c r="N426" s="82" t="str">
        <f t="shared" si="34"/>
        <v/>
      </c>
      <c r="O426" s="82">
        <f t="shared" si="35"/>
        <v>0</v>
      </c>
      <c r="P426" s="82" t="str">
        <f t="shared" si="36"/>
        <v/>
      </c>
      <c r="Q426" s="82" t="str">
        <f t="shared" si="37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3"/>
        <v/>
      </c>
      <c r="M427" s="17"/>
      <c r="N427" s="82" t="str">
        <f t="shared" si="34"/>
        <v/>
      </c>
      <c r="O427" s="82">
        <f t="shared" si="35"/>
        <v>0</v>
      </c>
      <c r="P427" s="82" t="str">
        <f t="shared" si="36"/>
        <v/>
      </c>
      <c r="Q427" s="82" t="str">
        <f t="shared" si="37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3"/>
        <v/>
      </c>
      <c r="M428" s="17"/>
      <c r="N428" s="82" t="str">
        <f t="shared" si="34"/>
        <v/>
      </c>
      <c r="O428" s="82">
        <f t="shared" si="35"/>
        <v>0</v>
      </c>
      <c r="P428" s="82" t="str">
        <f t="shared" si="36"/>
        <v/>
      </c>
      <c r="Q428" s="82" t="str">
        <f t="shared" si="37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3"/>
        <v/>
      </c>
      <c r="M429" s="17"/>
      <c r="N429" s="82" t="str">
        <f t="shared" si="34"/>
        <v/>
      </c>
      <c r="O429" s="82">
        <f t="shared" si="35"/>
        <v>0</v>
      </c>
      <c r="P429" s="82" t="str">
        <f t="shared" si="36"/>
        <v/>
      </c>
      <c r="Q429" s="82" t="str">
        <f t="shared" si="37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3"/>
        <v/>
      </c>
      <c r="M430" s="17"/>
      <c r="N430" s="82" t="str">
        <f t="shared" si="34"/>
        <v/>
      </c>
      <c r="O430" s="82">
        <f t="shared" si="35"/>
        <v>0</v>
      </c>
      <c r="P430" s="82" t="str">
        <f t="shared" si="36"/>
        <v/>
      </c>
      <c r="Q430" s="82" t="str">
        <f t="shared" si="37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3"/>
        <v/>
      </c>
      <c r="M431" s="17"/>
      <c r="N431" s="82" t="str">
        <f t="shared" si="34"/>
        <v/>
      </c>
      <c r="O431" s="82">
        <f t="shared" si="35"/>
        <v>0</v>
      </c>
      <c r="P431" s="82" t="str">
        <f t="shared" si="36"/>
        <v/>
      </c>
      <c r="Q431" s="82" t="str">
        <f t="shared" si="37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3"/>
        <v/>
      </c>
      <c r="M432" s="17"/>
      <c r="N432" s="82" t="str">
        <f t="shared" si="34"/>
        <v/>
      </c>
      <c r="O432" s="82">
        <f t="shared" si="35"/>
        <v>0</v>
      </c>
      <c r="P432" s="82" t="str">
        <f t="shared" si="36"/>
        <v/>
      </c>
      <c r="Q432" s="82" t="str">
        <f t="shared" si="37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3"/>
        <v/>
      </c>
      <c r="M433" s="17"/>
      <c r="N433" s="82" t="str">
        <f t="shared" si="34"/>
        <v/>
      </c>
      <c r="O433" s="82">
        <f t="shared" si="35"/>
        <v>0</v>
      </c>
      <c r="P433" s="82" t="str">
        <f t="shared" si="36"/>
        <v/>
      </c>
      <c r="Q433" s="82" t="str">
        <f t="shared" si="37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3"/>
        <v/>
      </c>
      <c r="M434" s="17"/>
      <c r="N434" s="82" t="str">
        <f t="shared" si="34"/>
        <v/>
      </c>
      <c r="O434" s="82">
        <f t="shared" si="35"/>
        <v>0</v>
      </c>
      <c r="P434" s="82" t="str">
        <f t="shared" si="36"/>
        <v/>
      </c>
      <c r="Q434" s="82" t="str">
        <f t="shared" si="37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3"/>
        <v/>
      </c>
      <c r="M435" s="17"/>
      <c r="N435" s="82" t="str">
        <f t="shared" si="34"/>
        <v/>
      </c>
      <c r="O435" s="82">
        <f t="shared" si="35"/>
        <v>0</v>
      </c>
      <c r="P435" s="82" t="str">
        <f t="shared" si="36"/>
        <v/>
      </c>
      <c r="Q435" s="82" t="str">
        <f t="shared" si="37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3"/>
        <v/>
      </c>
      <c r="M436" s="17"/>
      <c r="N436" s="82" t="str">
        <f t="shared" si="34"/>
        <v/>
      </c>
      <c r="O436" s="82">
        <f t="shared" si="35"/>
        <v>0</v>
      </c>
      <c r="P436" s="82" t="str">
        <f t="shared" si="36"/>
        <v/>
      </c>
      <c r="Q436" s="82" t="str">
        <f t="shared" si="37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3"/>
        <v/>
      </c>
      <c r="M437" s="17"/>
      <c r="N437" s="82" t="str">
        <f t="shared" si="34"/>
        <v/>
      </c>
      <c r="O437" s="82">
        <f t="shared" si="35"/>
        <v>0</v>
      </c>
      <c r="P437" s="82" t="str">
        <f t="shared" si="36"/>
        <v/>
      </c>
      <c r="Q437" s="82" t="str">
        <f t="shared" si="37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3"/>
        <v/>
      </c>
      <c r="M438" s="17"/>
      <c r="N438" s="82" t="str">
        <f t="shared" si="34"/>
        <v/>
      </c>
      <c r="O438" s="82">
        <f t="shared" si="35"/>
        <v>0</v>
      </c>
      <c r="P438" s="82" t="str">
        <f t="shared" si="36"/>
        <v/>
      </c>
      <c r="Q438" s="82" t="str">
        <f t="shared" si="37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3"/>
        <v/>
      </c>
      <c r="M439" s="17"/>
      <c r="N439" s="82" t="str">
        <f t="shared" si="34"/>
        <v/>
      </c>
      <c r="O439" s="82">
        <f t="shared" si="35"/>
        <v>0</v>
      </c>
      <c r="P439" s="82" t="str">
        <f t="shared" si="36"/>
        <v/>
      </c>
      <c r="Q439" s="82" t="str">
        <f t="shared" si="37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3"/>
        <v/>
      </c>
      <c r="M440" s="17"/>
      <c r="N440" s="82" t="str">
        <f t="shared" si="34"/>
        <v/>
      </c>
      <c r="O440" s="82">
        <f t="shared" si="35"/>
        <v>0</v>
      </c>
      <c r="P440" s="82" t="str">
        <f t="shared" si="36"/>
        <v/>
      </c>
      <c r="Q440" s="82" t="str">
        <f t="shared" si="37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3"/>
        <v/>
      </c>
      <c r="M441" s="17"/>
      <c r="N441" s="82" t="str">
        <f t="shared" si="34"/>
        <v/>
      </c>
      <c r="O441" s="82">
        <f t="shared" si="35"/>
        <v>0</v>
      </c>
      <c r="P441" s="82" t="str">
        <f t="shared" si="36"/>
        <v/>
      </c>
      <c r="Q441" s="82" t="str">
        <f t="shared" si="37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3"/>
        <v/>
      </c>
      <c r="M442" s="17"/>
      <c r="N442" s="82" t="str">
        <f t="shared" si="34"/>
        <v/>
      </c>
      <c r="O442" s="82">
        <f t="shared" si="35"/>
        <v>0</v>
      </c>
      <c r="P442" s="82" t="str">
        <f t="shared" si="36"/>
        <v/>
      </c>
      <c r="Q442" s="82" t="str">
        <f t="shared" si="37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3"/>
        <v/>
      </c>
      <c r="M443" s="17"/>
      <c r="N443" s="82" t="str">
        <f t="shared" si="34"/>
        <v/>
      </c>
      <c r="O443" s="82">
        <f t="shared" si="35"/>
        <v>0</v>
      </c>
      <c r="P443" s="82" t="str">
        <f t="shared" si="36"/>
        <v/>
      </c>
      <c r="Q443" s="82" t="str">
        <f t="shared" si="37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3"/>
        <v/>
      </c>
      <c r="M444" s="17"/>
      <c r="N444" s="82" t="str">
        <f t="shared" si="34"/>
        <v/>
      </c>
      <c r="O444" s="82">
        <f t="shared" si="35"/>
        <v>0</v>
      </c>
      <c r="P444" s="82" t="str">
        <f t="shared" si="36"/>
        <v/>
      </c>
      <c r="Q444" s="82" t="str">
        <f t="shared" si="37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3"/>
        <v/>
      </c>
      <c r="M445" s="17"/>
      <c r="N445" s="82" t="str">
        <f t="shared" si="34"/>
        <v/>
      </c>
      <c r="O445" s="82">
        <f t="shared" si="35"/>
        <v>0</v>
      </c>
      <c r="P445" s="82" t="str">
        <f t="shared" si="36"/>
        <v/>
      </c>
      <c r="Q445" s="82" t="str">
        <f t="shared" si="37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3"/>
        <v/>
      </c>
      <c r="M446" s="17"/>
      <c r="N446" s="82" t="str">
        <f t="shared" si="34"/>
        <v/>
      </c>
      <c r="O446" s="82">
        <f t="shared" si="35"/>
        <v>0</v>
      </c>
      <c r="P446" s="82" t="str">
        <f t="shared" si="36"/>
        <v/>
      </c>
      <c r="Q446" s="82" t="str">
        <f t="shared" si="37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3"/>
        <v/>
      </c>
      <c r="M447" s="17"/>
      <c r="N447" s="82" t="str">
        <f t="shared" si="34"/>
        <v/>
      </c>
      <c r="O447" s="82">
        <f t="shared" si="35"/>
        <v>0</v>
      </c>
      <c r="P447" s="82" t="str">
        <f t="shared" si="36"/>
        <v/>
      </c>
      <c r="Q447" s="82" t="str">
        <f t="shared" si="37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3"/>
        <v/>
      </c>
      <c r="M448" s="17"/>
      <c r="N448" s="82" t="str">
        <f t="shared" si="34"/>
        <v/>
      </c>
      <c r="O448" s="82">
        <f t="shared" si="35"/>
        <v>0</v>
      </c>
      <c r="P448" s="82" t="str">
        <f t="shared" si="36"/>
        <v/>
      </c>
      <c r="Q448" s="82" t="str">
        <f t="shared" si="37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3"/>
        <v/>
      </c>
      <c r="M449" s="17"/>
      <c r="N449" s="82" t="str">
        <f t="shared" si="34"/>
        <v/>
      </c>
      <c r="O449" s="82">
        <f t="shared" si="35"/>
        <v>0</v>
      </c>
      <c r="P449" s="82" t="str">
        <f t="shared" si="36"/>
        <v/>
      </c>
      <c r="Q449" s="82" t="str">
        <f t="shared" si="37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3"/>
        <v/>
      </c>
      <c r="M450" s="17"/>
      <c r="N450" s="82" t="str">
        <f t="shared" si="34"/>
        <v/>
      </c>
      <c r="O450" s="82">
        <f t="shared" si="35"/>
        <v>0</v>
      </c>
      <c r="P450" s="82" t="str">
        <f t="shared" si="36"/>
        <v/>
      </c>
      <c r="Q450" s="82" t="str">
        <f t="shared" si="37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3"/>
        <v/>
      </c>
      <c r="M451" s="17"/>
      <c r="N451" s="82" t="str">
        <f t="shared" si="34"/>
        <v/>
      </c>
      <c r="O451" s="82">
        <f t="shared" si="35"/>
        <v>0</v>
      </c>
      <c r="P451" s="82" t="str">
        <f t="shared" si="36"/>
        <v/>
      </c>
      <c r="Q451" s="82" t="str">
        <f t="shared" si="37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3"/>
        <v/>
      </c>
      <c r="M452" s="17"/>
      <c r="N452" s="82" t="str">
        <f t="shared" si="34"/>
        <v/>
      </c>
      <c r="O452" s="82">
        <f t="shared" si="35"/>
        <v>0</v>
      </c>
      <c r="P452" s="82" t="str">
        <f t="shared" si="36"/>
        <v/>
      </c>
      <c r="Q452" s="82" t="str">
        <f t="shared" si="37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3"/>
        <v/>
      </c>
      <c r="M453" s="17"/>
      <c r="N453" s="82" t="str">
        <f t="shared" si="34"/>
        <v/>
      </c>
      <c r="O453" s="82">
        <f t="shared" si="35"/>
        <v>0</v>
      </c>
      <c r="P453" s="82" t="str">
        <f t="shared" si="36"/>
        <v/>
      </c>
      <c r="Q453" s="82" t="str">
        <f t="shared" si="37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3"/>
        <v/>
      </c>
      <c r="M454" s="17"/>
      <c r="N454" s="82" t="str">
        <f t="shared" si="34"/>
        <v/>
      </c>
      <c r="O454" s="82">
        <f t="shared" si="35"/>
        <v>0</v>
      </c>
      <c r="P454" s="82" t="str">
        <f t="shared" si="36"/>
        <v/>
      </c>
      <c r="Q454" s="82" t="str">
        <f t="shared" si="37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3"/>
        <v/>
      </c>
      <c r="M455" s="17"/>
      <c r="N455" s="82" t="str">
        <f t="shared" si="34"/>
        <v/>
      </c>
      <c r="O455" s="82">
        <f t="shared" si="35"/>
        <v>0</v>
      </c>
      <c r="P455" s="82" t="str">
        <f t="shared" si="36"/>
        <v/>
      </c>
      <c r="Q455" s="82" t="str">
        <f t="shared" si="37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3"/>
        <v/>
      </c>
      <c r="M456" s="17"/>
      <c r="N456" s="82" t="str">
        <f t="shared" si="34"/>
        <v/>
      </c>
      <c r="O456" s="82">
        <f t="shared" si="35"/>
        <v>0</v>
      </c>
      <c r="P456" s="82" t="str">
        <f t="shared" si="36"/>
        <v/>
      </c>
      <c r="Q456" s="82" t="str">
        <f t="shared" si="37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3"/>
        <v/>
      </c>
      <c r="M457" s="17"/>
      <c r="N457" s="82" t="str">
        <f t="shared" si="34"/>
        <v/>
      </c>
      <c r="O457" s="82">
        <f t="shared" si="35"/>
        <v>0</v>
      </c>
      <c r="P457" s="82" t="str">
        <f t="shared" si="36"/>
        <v/>
      </c>
      <c r="Q457" s="82" t="str">
        <f t="shared" si="37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3"/>
        <v/>
      </c>
      <c r="M458" s="17"/>
      <c r="N458" s="82" t="str">
        <f t="shared" si="34"/>
        <v/>
      </c>
      <c r="O458" s="82">
        <f t="shared" si="35"/>
        <v>0</v>
      </c>
      <c r="P458" s="82" t="str">
        <f t="shared" si="36"/>
        <v/>
      </c>
      <c r="Q458" s="82" t="str">
        <f t="shared" si="37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3"/>
        <v/>
      </c>
      <c r="M459" s="17"/>
      <c r="N459" s="82" t="str">
        <f t="shared" si="34"/>
        <v/>
      </c>
      <c r="O459" s="82">
        <f t="shared" si="35"/>
        <v>0</v>
      </c>
      <c r="P459" s="82" t="str">
        <f t="shared" si="36"/>
        <v/>
      </c>
      <c r="Q459" s="82" t="str">
        <f t="shared" si="37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3"/>
        <v/>
      </c>
      <c r="M460" s="17"/>
      <c r="N460" s="82" t="str">
        <f t="shared" si="34"/>
        <v/>
      </c>
      <c r="O460" s="82">
        <f t="shared" si="35"/>
        <v>0</v>
      </c>
      <c r="P460" s="82" t="str">
        <f t="shared" si="36"/>
        <v/>
      </c>
      <c r="Q460" s="82" t="str">
        <f t="shared" si="37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3"/>
        <v/>
      </c>
      <c r="M461" s="17"/>
      <c r="N461" s="82" t="str">
        <f t="shared" si="34"/>
        <v/>
      </c>
      <c r="O461" s="82">
        <f t="shared" si="35"/>
        <v>0</v>
      </c>
      <c r="P461" s="82" t="str">
        <f t="shared" si="36"/>
        <v/>
      </c>
      <c r="Q461" s="82" t="str">
        <f t="shared" si="37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3"/>
        <v/>
      </c>
      <c r="M462" s="17"/>
      <c r="N462" s="82" t="str">
        <f t="shared" si="34"/>
        <v/>
      </c>
      <c r="O462" s="82">
        <f t="shared" si="35"/>
        <v>0</v>
      </c>
      <c r="P462" s="82" t="str">
        <f t="shared" si="36"/>
        <v/>
      </c>
      <c r="Q462" s="82" t="str">
        <f t="shared" si="37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3"/>
        <v/>
      </c>
      <c r="M463" s="17"/>
      <c r="N463" s="82" t="str">
        <f t="shared" si="34"/>
        <v/>
      </c>
      <c r="O463" s="82">
        <f t="shared" si="35"/>
        <v>0</v>
      </c>
      <c r="P463" s="82" t="str">
        <f t="shared" si="36"/>
        <v/>
      </c>
      <c r="Q463" s="82" t="str">
        <f t="shared" si="37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8">IF(F464&amp;H464&amp;I464&amp;J464&amp;K464="","",F464+H464+I464-J464-K464)</f>
        <v/>
      </c>
      <c r="M464" s="17"/>
      <c r="N464" s="82" t="str">
        <f t="shared" ref="N464:N514" si="39">IF($G464="E",F464,"")</f>
        <v/>
      </c>
      <c r="O464" s="82">
        <f t="shared" si="35"/>
        <v>0</v>
      </c>
      <c r="P464" s="82" t="str">
        <f t="shared" si="36"/>
        <v/>
      </c>
      <c r="Q464" s="82" t="str">
        <f t="shared" si="37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8"/>
        <v/>
      </c>
      <c r="M465" s="17"/>
      <c r="N465" s="82" t="str">
        <f t="shared" si="39"/>
        <v/>
      </c>
      <c r="O465" s="82">
        <f t="shared" ref="O465:O514" si="40">IF($G465=0%,F465,"")</f>
        <v>0</v>
      </c>
      <c r="P465" s="82" t="str">
        <f t="shared" ref="P465:P514" si="41">IF(OR($G465=8%,$G465=11%),$H465/$G465,"")</f>
        <v/>
      </c>
      <c r="Q465" s="82" t="str">
        <f t="shared" ref="Q465:Q514" si="42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8"/>
        <v/>
      </c>
      <c r="M466" s="17"/>
      <c r="N466" s="82" t="str">
        <f t="shared" si="39"/>
        <v/>
      </c>
      <c r="O466" s="82">
        <f t="shared" si="40"/>
        <v>0</v>
      </c>
      <c r="P466" s="82" t="str">
        <f t="shared" si="41"/>
        <v/>
      </c>
      <c r="Q466" s="82" t="str">
        <f t="shared" si="42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8"/>
        <v/>
      </c>
      <c r="M467" s="17"/>
      <c r="N467" s="82" t="str">
        <f t="shared" si="39"/>
        <v/>
      </c>
      <c r="O467" s="82">
        <f t="shared" si="40"/>
        <v>0</v>
      </c>
      <c r="P467" s="82" t="str">
        <f t="shared" si="41"/>
        <v/>
      </c>
      <c r="Q467" s="82" t="str">
        <f t="shared" si="42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8"/>
        <v/>
      </c>
      <c r="M468" s="17"/>
      <c r="N468" s="82" t="str">
        <f t="shared" si="39"/>
        <v/>
      </c>
      <c r="O468" s="82">
        <f t="shared" si="40"/>
        <v>0</v>
      </c>
      <c r="P468" s="82" t="str">
        <f t="shared" si="41"/>
        <v/>
      </c>
      <c r="Q468" s="82" t="str">
        <f t="shared" si="42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8"/>
        <v/>
      </c>
      <c r="M469" s="17"/>
      <c r="N469" s="82" t="str">
        <f t="shared" si="39"/>
        <v/>
      </c>
      <c r="O469" s="82">
        <f t="shared" si="40"/>
        <v>0</v>
      </c>
      <c r="P469" s="82" t="str">
        <f t="shared" si="41"/>
        <v/>
      </c>
      <c r="Q469" s="82" t="str">
        <f t="shared" si="42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8"/>
        <v/>
      </c>
      <c r="M470" s="17"/>
      <c r="N470" s="82" t="str">
        <f t="shared" si="39"/>
        <v/>
      </c>
      <c r="O470" s="82">
        <f t="shared" si="40"/>
        <v>0</v>
      </c>
      <c r="P470" s="82" t="str">
        <f t="shared" si="41"/>
        <v/>
      </c>
      <c r="Q470" s="82" t="str">
        <f t="shared" si="42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8"/>
        <v/>
      </c>
      <c r="M471" s="17"/>
      <c r="N471" s="82" t="str">
        <f t="shared" si="39"/>
        <v/>
      </c>
      <c r="O471" s="82">
        <f t="shared" si="40"/>
        <v>0</v>
      </c>
      <c r="P471" s="82" t="str">
        <f t="shared" si="41"/>
        <v/>
      </c>
      <c r="Q471" s="82" t="str">
        <f t="shared" si="42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8"/>
        <v/>
      </c>
      <c r="M472" s="17"/>
      <c r="N472" s="82" t="str">
        <f t="shared" si="39"/>
        <v/>
      </c>
      <c r="O472" s="82">
        <f t="shared" si="40"/>
        <v>0</v>
      </c>
      <c r="P472" s="82" t="str">
        <f t="shared" si="41"/>
        <v/>
      </c>
      <c r="Q472" s="82" t="str">
        <f t="shared" si="42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8"/>
        <v/>
      </c>
      <c r="M473" s="17"/>
      <c r="N473" s="82" t="str">
        <f t="shared" si="39"/>
        <v/>
      </c>
      <c r="O473" s="82">
        <f t="shared" si="40"/>
        <v>0</v>
      </c>
      <c r="P473" s="82" t="str">
        <f t="shared" si="41"/>
        <v/>
      </c>
      <c r="Q473" s="82" t="str">
        <f t="shared" si="42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8"/>
        <v/>
      </c>
      <c r="M474" s="17"/>
      <c r="N474" s="82" t="str">
        <f t="shared" si="39"/>
        <v/>
      </c>
      <c r="O474" s="82">
        <f t="shared" si="40"/>
        <v>0</v>
      </c>
      <c r="P474" s="82" t="str">
        <f t="shared" si="41"/>
        <v/>
      </c>
      <c r="Q474" s="82" t="str">
        <f t="shared" si="42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8"/>
        <v/>
      </c>
      <c r="M475" s="17"/>
      <c r="N475" s="82" t="str">
        <f t="shared" si="39"/>
        <v/>
      </c>
      <c r="O475" s="82">
        <f t="shared" si="40"/>
        <v>0</v>
      </c>
      <c r="P475" s="82" t="str">
        <f t="shared" si="41"/>
        <v/>
      </c>
      <c r="Q475" s="82" t="str">
        <f t="shared" si="42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8"/>
        <v/>
      </c>
      <c r="M476" s="17"/>
      <c r="N476" s="82" t="str">
        <f t="shared" si="39"/>
        <v/>
      </c>
      <c r="O476" s="82">
        <f t="shared" si="40"/>
        <v>0</v>
      </c>
      <c r="P476" s="82" t="str">
        <f t="shared" si="41"/>
        <v/>
      </c>
      <c r="Q476" s="82" t="str">
        <f t="shared" si="42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8"/>
        <v/>
      </c>
      <c r="M477" s="17"/>
      <c r="N477" s="82" t="str">
        <f t="shared" si="39"/>
        <v/>
      </c>
      <c r="O477" s="82">
        <f t="shared" si="40"/>
        <v>0</v>
      </c>
      <c r="P477" s="82" t="str">
        <f t="shared" si="41"/>
        <v/>
      </c>
      <c r="Q477" s="82" t="str">
        <f t="shared" si="42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8"/>
        <v/>
      </c>
      <c r="M478" s="17"/>
      <c r="N478" s="82" t="str">
        <f t="shared" si="39"/>
        <v/>
      </c>
      <c r="O478" s="82">
        <f t="shared" si="40"/>
        <v>0</v>
      </c>
      <c r="P478" s="82" t="str">
        <f t="shared" si="41"/>
        <v/>
      </c>
      <c r="Q478" s="82" t="str">
        <f t="shared" si="42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8"/>
        <v/>
      </c>
      <c r="M479" s="17"/>
      <c r="N479" s="82" t="str">
        <f t="shared" si="39"/>
        <v/>
      </c>
      <c r="O479" s="82">
        <f t="shared" si="40"/>
        <v>0</v>
      </c>
      <c r="P479" s="82" t="str">
        <f t="shared" si="41"/>
        <v/>
      </c>
      <c r="Q479" s="82" t="str">
        <f t="shared" si="42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8"/>
        <v/>
      </c>
      <c r="M480" s="17"/>
      <c r="N480" s="82" t="str">
        <f t="shared" si="39"/>
        <v/>
      </c>
      <c r="O480" s="82">
        <f t="shared" si="40"/>
        <v>0</v>
      </c>
      <c r="P480" s="82" t="str">
        <f t="shared" si="41"/>
        <v/>
      </c>
      <c r="Q480" s="82" t="str">
        <f t="shared" si="42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8"/>
        <v/>
      </c>
      <c r="M481" s="17"/>
      <c r="N481" s="82" t="str">
        <f t="shared" si="39"/>
        <v/>
      </c>
      <c r="O481" s="82">
        <f t="shared" si="40"/>
        <v>0</v>
      </c>
      <c r="P481" s="82" t="str">
        <f t="shared" si="41"/>
        <v/>
      </c>
      <c r="Q481" s="82" t="str">
        <f t="shared" si="42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8"/>
        <v/>
      </c>
      <c r="M482" s="17"/>
      <c r="N482" s="82" t="str">
        <f t="shared" si="39"/>
        <v/>
      </c>
      <c r="O482" s="82">
        <f t="shared" si="40"/>
        <v>0</v>
      </c>
      <c r="P482" s="82" t="str">
        <f t="shared" si="41"/>
        <v/>
      </c>
      <c r="Q482" s="82" t="str">
        <f t="shared" si="42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8"/>
        <v/>
      </c>
      <c r="M483" s="17"/>
      <c r="N483" s="82" t="str">
        <f t="shared" si="39"/>
        <v/>
      </c>
      <c r="O483" s="82">
        <f t="shared" si="40"/>
        <v>0</v>
      </c>
      <c r="P483" s="82" t="str">
        <f t="shared" si="41"/>
        <v/>
      </c>
      <c r="Q483" s="82" t="str">
        <f t="shared" si="42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8"/>
        <v/>
      </c>
      <c r="M484" s="17"/>
      <c r="N484" s="82" t="str">
        <f t="shared" si="39"/>
        <v/>
      </c>
      <c r="O484" s="82">
        <f t="shared" si="40"/>
        <v>0</v>
      </c>
      <c r="P484" s="82" t="str">
        <f t="shared" si="41"/>
        <v/>
      </c>
      <c r="Q484" s="82" t="str">
        <f t="shared" si="42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8"/>
        <v/>
      </c>
      <c r="M485" s="17"/>
      <c r="N485" s="82" t="str">
        <f t="shared" si="39"/>
        <v/>
      </c>
      <c r="O485" s="82">
        <f t="shared" si="40"/>
        <v>0</v>
      </c>
      <c r="P485" s="82" t="str">
        <f t="shared" si="41"/>
        <v/>
      </c>
      <c r="Q485" s="82" t="str">
        <f t="shared" si="42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8"/>
        <v/>
      </c>
      <c r="M486" s="17"/>
      <c r="N486" s="82" t="str">
        <f t="shared" si="39"/>
        <v/>
      </c>
      <c r="O486" s="82">
        <f t="shared" si="40"/>
        <v>0</v>
      </c>
      <c r="P486" s="82" t="str">
        <f t="shared" si="41"/>
        <v/>
      </c>
      <c r="Q486" s="82" t="str">
        <f t="shared" si="42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8"/>
        <v/>
      </c>
      <c r="M487" s="17"/>
      <c r="N487" s="82" t="str">
        <f t="shared" si="39"/>
        <v/>
      </c>
      <c r="O487" s="82">
        <f t="shared" si="40"/>
        <v>0</v>
      </c>
      <c r="P487" s="82" t="str">
        <f t="shared" si="41"/>
        <v/>
      </c>
      <c r="Q487" s="82" t="str">
        <f t="shared" si="42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8"/>
        <v/>
      </c>
      <c r="M488" s="17"/>
      <c r="N488" s="82" t="str">
        <f t="shared" si="39"/>
        <v/>
      </c>
      <c r="O488" s="82">
        <f t="shared" si="40"/>
        <v>0</v>
      </c>
      <c r="P488" s="82" t="str">
        <f t="shared" si="41"/>
        <v/>
      </c>
      <c r="Q488" s="82" t="str">
        <f t="shared" si="42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8"/>
        <v/>
      </c>
      <c r="M489" s="17"/>
      <c r="N489" s="82" t="str">
        <f t="shared" si="39"/>
        <v/>
      </c>
      <c r="O489" s="82">
        <f t="shared" si="40"/>
        <v>0</v>
      </c>
      <c r="P489" s="82" t="str">
        <f t="shared" si="41"/>
        <v/>
      </c>
      <c r="Q489" s="82" t="str">
        <f t="shared" si="42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8"/>
        <v/>
      </c>
      <c r="M490" s="17"/>
      <c r="N490" s="82" t="str">
        <f t="shared" si="39"/>
        <v/>
      </c>
      <c r="O490" s="82">
        <f t="shared" si="40"/>
        <v>0</v>
      </c>
      <c r="P490" s="82" t="str">
        <f t="shared" si="41"/>
        <v/>
      </c>
      <c r="Q490" s="82" t="str">
        <f t="shared" si="42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8"/>
        <v/>
      </c>
      <c r="M491" s="17"/>
      <c r="N491" s="82" t="str">
        <f t="shared" si="39"/>
        <v/>
      </c>
      <c r="O491" s="82">
        <f t="shared" si="40"/>
        <v>0</v>
      </c>
      <c r="P491" s="82" t="str">
        <f t="shared" si="41"/>
        <v/>
      </c>
      <c r="Q491" s="82" t="str">
        <f t="shared" si="42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8"/>
        <v/>
      </c>
      <c r="M492" s="17"/>
      <c r="N492" s="82" t="str">
        <f t="shared" si="39"/>
        <v/>
      </c>
      <c r="O492" s="82">
        <f t="shared" si="40"/>
        <v>0</v>
      </c>
      <c r="P492" s="82" t="str">
        <f t="shared" si="41"/>
        <v/>
      </c>
      <c r="Q492" s="82" t="str">
        <f t="shared" si="42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8"/>
        <v/>
      </c>
      <c r="M493" s="17"/>
      <c r="N493" s="82" t="str">
        <f t="shared" si="39"/>
        <v/>
      </c>
      <c r="O493" s="82">
        <f t="shared" si="40"/>
        <v>0</v>
      </c>
      <c r="P493" s="82" t="str">
        <f t="shared" si="41"/>
        <v/>
      </c>
      <c r="Q493" s="82" t="str">
        <f t="shared" si="42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8"/>
        <v/>
      </c>
      <c r="M494" s="17"/>
      <c r="N494" s="82" t="str">
        <f t="shared" si="39"/>
        <v/>
      </c>
      <c r="O494" s="82">
        <f t="shared" si="40"/>
        <v>0</v>
      </c>
      <c r="P494" s="82" t="str">
        <f t="shared" si="41"/>
        <v/>
      </c>
      <c r="Q494" s="82" t="str">
        <f t="shared" si="42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8"/>
        <v/>
      </c>
      <c r="M495" s="17"/>
      <c r="N495" s="82" t="str">
        <f t="shared" si="39"/>
        <v/>
      </c>
      <c r="O495" s="82">
        <f t="shared" si="40"/>
        <v>0</v>
      </c>
      <c r="P495" s="82" t="str">
        <f t="shared" si="41"/>
        <v/>
      </c>
      <c r="Q495" s="82" t="str">
        <f t="shared" si="42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8"/>
        <v/>
      </c>
      <c r="M496" s="17"/>
      <c r="N496" s="82" t="str">
        <f t="shared" si="39"/>
        <v/>
      </c>
      <c r="O496" s="82">
        <f t="shared" si="40"/>
        <v>0</v>
      </c>
      <c r="P496" s="82" t="str">
        <f t="shared" si="41"/>
        <v/>
      </c>
      <c r="Q496" s="82" t="str">
        <f t="shared" si="42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8"/>
        <v/>
      </c>
      <c r="M497" s="17"/>
      <c r="N497" s="82" t="str">
        <f t="shared" si="39"/>
        <v/>
      </c>
      <c r="O497" s="82">
        <f t="shared" si="40"/>
        <v>0</v>
      </c>
      <c r="P497" s="82" t="str">
        <f t="shared" si="41"/>
        <v/>
      </c>
      <c r="Q497" s="82" t="str">
        <f t="shared" si="42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8"/>
        <v/>
      </c>
      <c r="M498" s="17"/>
      <c r="N498" s="82" t="str">
        <f t="shared" si="39"/>
        <v/>
      </c>
      <c r="O498" s="82">
        <f t="shared" si="40"/>
        <v>0</v>
      </c>
      <c r="P498" s="82" t="str">
        <f t="shared" si="41"/>
        <v/>
      </c>
      <c r="Q498" s="82" t="str">
        <f t="shared" si="42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8"/>
        <v/>
      </c>
      <c r="M499" s="17"/>
      <c r="N499" s="82" t="str">
        <f t="shared" si="39"/>
        <v/>
      </c>
      <c r="O499" s="82">
        <f t="shared" si="40"/>
        <v>0</v>
      </c>
      <c r="P499" s="82" t="str">
        <f t="shared" si="41"/>
        <v/>
      </c>
      <c r="Q499" s="82" t="str">
        <f t="shared" si="42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8"/>
        <v/>
      </c>
      <c r="M500" s="17"/>
      <c r="N500" s="82" t="str">
        <f t="shared" si="39"/>
        <v/>
      </c>
      <c r="O500" s="82">
        <f t="shared" si="40"/>
        <v>0</v>
      </c>
      <c r="P500" s="82" t="str">
        <f t="shared" si="41"/>
        <v/>
      </c>
      <c r="Q500" s="82" t="str">
        <f t="shared" si="42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8"/>
        <v/>
      </c>
      <c r="M501" s="17"/>
      <c r="N501" s="82" t="str">
        <f t="shared" si="39"/>
        <v/>
      </c>
      <c r="O501" s="82">
        <f t="shared" si="40"/>
        <v>0</v>
      </c>
      <c r="P501" s="82" t="str">
        <f t="shared" si="41"/>
        <v/>
      </c>
      <c r="Q501" s="82" t="str">
        <f t="shared" si="42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8"/>
        <v/>
      </c>
      <c r="M502" s="17"/>
      <c r="N502" s="82" t="str">
        <f t="shared" si="39"/>
        <v/>
      </c>
      <c r="O502" s="82">
        <f t="shared" si="40"/>
        <v>0</v>
      </c>
      <c r="P502" s="82" t="str">
        <f t="shared" si="41"/>
        <v/>
      </c>
      <c r="Q502" s="82" t="str">
        <f t="shared" si="42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8"/>
        <v/>
      </c>
      <c r="M503" s="17"/>
      <c r="N503" s="82" t="str">
        <f t="shared" si="39"/>
        <v/>
      </c>
      <c r="O503" s="82">
        <f t="shared" si="40"/>
        <v>0</v>
      </c>
      <c r="P503" s="82" t="str">
        <f t="shared" si="41"/>
        <v/>
      </c>
      <c r="Q503" s="82" t="str">
        <f t="shared" si="42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8"/>
        <v/>
      </c>
      <c r="M504" s="17"/>
      <c r="N504" s="82" t="str">
        <f t="shared" si="39"/>
        <v/>
      </c>
      <c r="O504" s="82">
        <f t="shared" si="40"/>
        <v>0</v>
      </c>
      <c r="P504" s="82" t="str">
        <f t="shared" si="41"/>
        <v/>
      </c>
      <c r="Q504" s="82" t="str">
        <f t="shared" si="42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8"/>
        <v/>
      </c>
      <c r="M505" s="17"/>
      <c r="N505" s="82" t="str">
        <f t="shared" si="39"/>
        <v/>
      </c>
      <c r="O505" s="82">
        <f t="shared" si="40"/>
        <v>0</v>
      </c>
      <c r="P505" s="82" t="str">
        <f t="shared" si="41"/>
        <v/>
      </c>
      <c r="Q505" s="82" t="str">
        <f t="shared" si="42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8"/>
        <v/>
      </c>
      <c r="M506" s="17"/>
      <c r="N506" s="82" t="str">
        <f t="shared" si="39"/>
        <v/>
      </c>
      <c r="O506" s="82">
        <f t="shared" si="40"/>
        <v>0</v>
      </c>
      <c r="P506" s="82" t="str">
        <f t="shared" si="41"/>
        <v/>
      </c>
      <c r="Q506" s="82" t="str">
        <f t="shared" si="42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8"/>
        <v/>
      </c>
      <c r="M507" s="17"/>
      <c r="N507" s="82" t="str">
        <f t="shared" si="39"/>
        <v/>
      </c>
      <c r="O507" s="82">
        <f t="shared" si="40"/>
        <v>0</v>
      </c>
      <c r="P507" s="82" t="str">
        <f t="shared" si="41"/>
        <v/>
      </c>
      <c r="Q507" s="82" t="str">
        <f t="shared" si="42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8"/>
        <v/>
      </c>
      <c r="M508" s="17"/>
      <c r="N508" s="82" t="str">
        <f t="shared" si="39"/>
        <v/>
      </c>
      <c r="O508" s="82">
        <f t="shared" si="40"/>
        <v>0</v>
      </c>
      <c r="P508" s="82" t="str">
        <f t="shared" si="41"/>
        <v/>
      </c>
      <c r="Q508" s="82" t="str">
        <f t="shared" si="42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8"/>
        <v/>
      </c>
      <c r="M509" s="17"/>
      <c r="N509" s="82" t="str">
        <f t="shared" si="39"/>
        <v/>
      </c>
      <c r="O509" s="82">
        <f t="shared" si="40"/>
        <v>0</v>
      </c>
      <c r="P509" s="82" t="str">
        <f t="shared" si="41"/>
        <v/>
      </c>
      <c r="Q509" s="82" t="str">
        <f t="shared" si="42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8"/>
        <v/>
      </c>
      <c r="M510" s="17"/>
      <c r="N510" s="82" t="str">
        <f t="shared" si="39"/>
        <v/>
      </c>
      <c r="O510" s="82">
        <f t="shared" si="40"/>
        <v>0</v>
      </c>
      <c r="P510" s="82" t="str">
        <f t="shared" si="41"/>
        <v/>
      </c>
      <c r="Q510" s="82" t="str">
        <f t="shared" si="42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8"/>
        <v/>
      </c>
      <c r="M511" s="17"/>
      <c r="N511" s="82" t="str">
        <f t="shared" si="39"/>
        <v/>
      </c>
      <c r="O511" s="82">
        <f t="shared" si="40"/>
        <v>0</v>
      </c>
      <c r="P511" s="82" t="str">
        <f t="shared" si="41"/>
        <v/>
      </c>
      <c r="Q511" s="82" t="str">
        <f t="shared" si="42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8"/>
        <v/>
      </c>
      <c r="M512" s="17"/>
      <c r="N512" s="82" t="str">
        <f t="shared" si="39"/>
        <v/>
      </c>
      <c r="O512" s="82">
        <f t="shared" si="40"/>
        <v>0</v>
      </c>
      <c r="P512" s="82" t="str">
        <f t="shared" si="41"/>
        <v/>
      </c>
      <c r="Q512" s="82" t="str">
        <f t="shared" si="42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8"/>
        <v/>
      </c>
      <c r="M513" s="17"/>
      <c r="N513" s="82" t="str">
        <f t="shared" si="39"/>
        <v/>
      </c>
      <c r="O513" s="82">
        <f t="shared" si="40"/>
        <v>0</v>
      </c>
      <c r="P513" s="82" t="str">
        <f t="shared" si="41"/>
        <v/>
      </c>
      <c r="Q513" s="82" t="str">
        <f t="shared" si="42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8"/>
        <v/>
      </c>
      <c r="M514" s="17"/>
      <c r="N514" s="82" t="str">
        <f t="shared" si="39"/>
        <v/>
      </c>
      <c r="O514" s="82">
        <f t="shared" si="40"/>
        <v>0</v>
      </c>
      <c r="P514" s="82" t="str">
        <f t="shared" si="41"/>
        <v/>
      </c>
      <c r="Q514" s="82" t="str">
        <f t="shared" si="42"/>
        <v/>
      </c>
    </row>
  </sheetData>
  <sheetProtection algorithmName="SHA-512" hashValue="HVA9VIji/9PTA5ebSS6iU9UYA6vk7HC0TReyNy7xYMDtwgU/SCf04IZqx1GFfGmkdPMeek24B7BjZtmbc0h/dQ==" saltValue="2llRgQfHHoFyCirYVs2EuA==" spinCount="100000" sheet="1" formatColumns="0" formatRows="0" autoFilter="0"/>
  <autoFilter ref="K14:L514" xr:uid="{00000000-0009-0000-0000-000021000000}"/>
  <mergeCells count="19">
    <mergeCell ref="A15:A16"/>
    <mergeCell ref="Q6:Q7"/>
    <mergeCell ref="G6:G7"/>
    <mergeCell ref="C6:C7"/>
    <mergeCell ref="D6:D7"/>
    <mergeCell ref="F6:F7"/>
    <mergeCell ref="N6:N7"/>
    <mergeCell ref="O6:O7"/>
    <mergeCell ref="P6:P7"/>
    <mergeCell ref="E6:E7"/>
    <mergeCell ref="A1:A4"/>
    <mergeCell ref="A5:A6"/>
    <mergeCell ref="H6:H7"/>
    <mergeCell ref="L6:L7"/>
    <mergeCell ref="J6:J7"/>
    <mergeCell ref="K6:K7"/>
    <mergeCell ref="I6:I7"/>
    <mergeCell ref="J1:L1"/>
    <mergeCell ref="J4:L4"/>
  </mergeCells>
  <phoneticPr fontId="13" type="noConversion"/>
  <dataValidations count="1">
    <dataValidation type="list" allowBlank="1" showInputMessage="1" showErrorMessage="1" sqref="G15:G514" xr:uid="{FB85B133-C044-4C8D-9BB6-8DE0A6B02146}">
      <formula1>"E, 0%, 8%, 16%"</formula1>
    </dataValidation>
  </dataValidations>
  <hyperlinks>
    <hyperlink ref="A15:A16" location="CONTACTO!A1" display="Contacto" xr:uid="{1BEDEFBE-37C8-4934-9E5E-0B9623FE5E99}"/>
    <hyperlink ref="A5:A6" location="MENU!A1" display="M e n ú" xr:uid="{F837CF50-647F-42CE-A5DC-9DB445D867FA}"/>
    <hyperlink ref="A8" location="'INGRESOS Y EGRESOS'!A1" display="Ingresos y Egresos" xr:uid="{82FB0B55-1ACD-4E72-A6CD-7AF3F05E20B2}"/>
    <hyperlink ref="A7" location="DATOS!A1" display="Datos de la Empresa" xr:uid="{DAE0B479-BCEA-4EB7-8370-A4B62A4CF8E5}"/>
    <hyperlink ref="A10" location="TARIFAS!A1" display="Tablas y Tarifas de ISR" xr:uid="{14DF470C-BCF5-46DA-8F0A-9ED6F5BBCBBC}"/>
    <hyperlink ref="A9" location="IMPUESTOS!A1" display="Impuestos" xr:uid="{36D0FF26-2A8B-4EB2-89B6-B4BCC5C284BC}"/>
    <hyperlink ref="A1:A4" location="MENU!A1" display="PROGRAMA REGIMEN SIMPLIFICADO DE CONFIANZA" xr:uid="{0D47439E-AE9F-47FC-84E4-89C31B265B72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10" width="12.7109375" style="13" customWidth="1"/>
    <col min="11" max="11" width="4.7109375" style="13" customWidth="1"/>
    <col min="12" max="16384" width="11.42578125" style="13"/>
  </cols>
  <sheetData>
    <row r="1" spans="1:10" ht="17.45" customHeight="1" x14ac:dyDescent="0.2">
      <c r="A1" s="118" t="s">
        <v>184</v>
      </c>
    </row>
    <row r="2" spans="1:10" ht="17.45" customHeight="1" x14ac:dyDescent="0.2">
      <c r="A2" s="118"/>
      <c r="C2" s="122" t="s">
        <v>141</v>
      </c>
      <c r="D2" s="122"/>
      <c r="E2" s="122"/>
      <c r="F2" s="122"/>
      <c r="G2" s="122"/>
      <c r="H2" s="122"/>
      <c r="I2" s="122"/>
      <c r="J2" s="122"/>
    </row>
    <row r="3" spans="1:10" ht="17.45" customHeight="1" x14ac:dyDescent="0.2">
      <c r="A3" s="118"/>
      <c r="C3" s="122"/>
      <c r="D3" s="122"/>
      <c r="E3" s="122"/>
      <c r="F3" s="122"/>
      <c r="G3" s="122"/>
      <c r="H3" s="122"/>
      <c r="I3" s="122"/>
      <c r="J3" s="122"/>
    </row>
    <row r="4" spans="1:10" ht="17.45" customHeight="1" x14ac:dyDescent="0.2">
      <c r="A4" s="119"/>
    </row>
    <row r="5" spans="1:10" ht="17.45" customHeight="1" x14ac:dyDescent="0.2">
      <c r="A5" s="120" t="s">
        <v>1</v>
      </c>
      <c r="C5" s="126" t="s">
        <v>142</v>
      </c>
      <c r="D5" s="126"/>
      <c r="E5" s="126"/>
      <c r="F5" s="126"/>
      <c r="G5" s="126"/>
      <c r="H5" s="126"/>
      <c r="I5" s="126"/>
      <c r="J5" s="126"/>
    </row>
    <row r="6" spans="1:10" ht="17.45" customHeight="1" x14ac:dyDescent="0.2">
      <c r="A6" s="120"/>
      <c r="C6" s="127"/>
      <c r="D6" s="127"/>
      <c r="E6" s="127"/>
      <c r="F6" s="127"/>
      <c r="G6" s="127"/>
      <c r="H6" s="127"/>
      <c r="I6" s="127"/>
      <c r="J6" s="127"/>
    </row>
    <row r="7" spans="1:10" ht="17.45" customHeight="1" x14ac:dyDescent="0.2">
      <c r="A7" s="53" t="s">
        <v>5</v>
      </c>
      <c r="C7" s="123" t="s">
        <v>19</v>
      </c>
      <c r="D7" s="123"/>
      <c r="E7" s="123"/>
      <c r="F7" s="123"/>
      <c r="G7" s="123"/>
      <c r="H7" s="123"/>
      <c r="I7" s="123"/>
      <c r="J7" s="123"/>
    </row>
    <row r="8" spans="1:10" ht="17.45" customHeight="1" x14ac:dyDescent="0.2">
      <c r="A8" s="53" t="s">
        <v>9</v>
      </c>
      <c r="D8" s="12"/>
      <c r="E8" s="128" t="s">
        <v>185</v>
      </c>
      <c r="F8" s="128"/>
      <c r="G8" s="128"/>
      <c r="H8" s="128"/>
      <c r="I8" s="12"/>
    </row>
    <row r="9" spans="1:10" ht="17.45" customHeight="1" x14ac:dyDescent="0.25">
      <c r="A9" s="53" t="s">
        <v>13</v>
      </c>
      <c r="C9" s="32"/>
      <c r="D9" s="32"/>
      <c r="E9" s="129"/>
      <c r="F9" s="129"/>
      <c r="G9" s="129"/>
      <c r="H9" s="129"/>
      <c r="I9" s="32"/>
      <c r="J9" s="32"/>
    </row>
    <row r="10" spans="1:10" ht="17.45" customHeight="1" x14ac:dyDescent="0.25">
      <c r="A10" s="53" t="s">
        <v>17</v>
      </c>
      <c r="C10" s="32"/>
      <c r="D10" s="32"/>
      <c r="I10" s="32"/>
      <c r="J10" s="32"/>
    </row>
    <row r="11" spans="1:10" ht="17.45" customHeight="1" x14ac:dyDescent="0.2">
      <c r="A11" s="53"/>
      <c r="C11" s="123" t="s">
        <v>20</v>
      </c>
      <c r="D11" s="123"/>
      <c r="E11" s="123"/>
      <c r="F11" s="123"/>
      <c r="G11" s="123"/>
      <c r="H11" s="123"/>
      <c r="I11" s="123"/>
      <c r="J11" s="123"/>
    </row>
    <row r="12" spans="1:10" ht="17.45" customHeight="1" x14ac:dyDescent="0.25">
      <c r="A12" s="53"/>
      <c r="C12" s="32"/>
      <c r="D12" s="32"/>
      <c r="E12" s="128" t="s">
        <v>21</v>
      </c>
      <c r="F12" s="128"/>
      <c r="G12" s="128"/>
      <c r="H12" s="128"/>
      <c r="I12" s="32"/>
      <c r="J12" s="32"/>
    </row>
    <row r="13" spans="1:10" ht="17.45" customHeight="1" x14ac:dyDescent="0.25">
      <c r="A13" s="53"/>
      <c r="C13" s="32"/>
      <c r="D13" s="32"/>
      <c r="E13" s="129"/>
      <c r="F13" s="129"/>
      <c r="G13" s="129"/>
      <c r="H13" s="129"/>
      <c r="I13" s="32"/>
      <c r="J13" s="32"/>
    </row>
    <row r="14" spans="1:10" ht="17.45" customHeight="1" x14ac:dyDescent="0.25">
      <c r="A14" s="53"/>
      <c r="C14" s="32"/>
      <c r="D14" s="32"/>
      <c r="E14" s="32"/>
      <c r="F14" s="32"/>
      <c r="G14" s="32"/>
      <c r="H14" s="32"/>
      <c r="I14" s="32"/>
      <c r="J14" s="32"/>
    </row>
    <row r="15" spans="1:10" ht="17.45" customHeight="1" x14ac:dyDescent="0.2">
      <c r="A15" s="117" t="s">
        <v>18</v>
      </c>
      <c r="C15" s="125" t="s">
        <v>22</v>
      </c>
      <c r="D15" s="125"/>
      <c r="E15" s="125"/>
      <c r="F15" s="125"/>
      <c r="G15" s="125"/>
      <c r="H15" s="125"/>
      <c r="I15" s="125"/>
      <c r="J15" s="125"/>
    </row>
    <row r="16" spans="1:10" ht="17.45" customHeight="1" x14ac:dyDescent="0.25">
      <c r="A16" s="117"/>
      <c r="C16" s="32"/>
      <c r="D16" s="32"/>
      <c r="E16" s="124" t="s">
        <v>23</v>
      </c>
      <c r="F16" s="124"/>
      <c r="G16" s="124"/>
      <c r="H16" s="124"/>
      <c r="I16" s="32"/>
      <c r="J16" s="32"/>
    </row>
    <row r="17" spans="1:16" ht="17.45" customHeight="1" x14ac:dyDescent="0.25">
      <c r="A17" s="52"/>
      <c r="C17" s="32"/>
      <c r="D17" s="32"/>
      <c r="E17" s="124"/>
      <c r="F17" s="124"/>
      <c r="G17" s="124"/>
      <c r="H17" s="124"/>
      <c r="I17" s="32"/>
      <c r="J17" s="32"/>
    </row>
    <row r="18" spans="1:16" ht="17.45" customHeight="1" x14ac:dyDescent="0.25">
      <c r="A18" s="49"/>
      <c r="C18" s="32"/>
      <c r="D18" s="32"/>
      <c r="E18" s="32"/>
      <c r="F18" s="32"/>
      <c r="G18" s="32"/>
      <c r="H18" s="32"/>
      <c r="I18" s="32"/>
      <c r="J18" s="32"/>
    </row>
    <row r="19" spans="1:16" ht="17.45" customHeight="1" x14ac:dyDescent="0.25">
      <c r="A19" s="49"/>
      <c r="C19" s="32"/>
      <c r="D19" s="32"/>
      <c r="E19" s="32"/>
      <c r="F19" s="32"/>
      <c r="G19" s="32"/>
      <c r="H19" s="32"/>
      <c r="I19" s="32"/>
      <c r="J19" s="32"/>
    </row>
    <row r="20" spans="1:16" ht="17.45" customHeight="1" x14ac:dyDescent="0.25">
      <c r="A20" s="49"/>
      <c r="C20" s="32"/>
      <c r="D20" s="32"/>
      <c r="E20" s="32"/>
      <c r="F20" s="32"/>
      <c r="G20" s="32"/>
      <c r="H20" s="32"/>
      <c r="I20" s="32"/>
      <c r="J20" s="32"/>
    </row>
    <row r="21" spans="1:16" ht="17.45" customHeight="1" x14ac:dyDescent="0.3">
      <c r="A21" s="49"/>
      <c r="C21" s="32"/>
      <c r="D21" s="32"/>
      <c r="E21" s="32"/>
      <c r="F21" s="32"/>
      <c r="G21" s="32"/>
      <c r="H21" s="32"/>
      <c r="I21" s="32"/>
      <c r="J21" s="32"/>
      <c r="K21" s="26"/>
    </row>
    <row r="22" spans="1:16" ht="17.45" customHeight="1" x14ac:dyDescent="0.3">
      <c r="A22" s="49"/>
      <c r="C22" s="32"/>
      <c r="D22" s="32"/>
      <c r="E22" s="32"/>
      <c r="F22" s="32"/>
      <c r="G22" s="32"/>
      <c r="H22" s="32"/>
      <c r="I22" s="32"/>
      <c r="J22" s="32"/>
      <c r="K22" s="7"/>
      <c r="M22" s="7"/>
      <c r="N22" s="7"/>
      <c r="O22" s="7"/>
      <c r="P22" s="7"/>
    </row>
    <row r="23" spans="1:16" ht="17.45" customHeight="1" x14ac:dyDescent="0.3">
      <c r="A23" s="49"/>
      <c r="C23" s="32"/>
      <c r="D23" s="32"/>
      <c r="E23" s="32"/>
      <c r="F23" s="32"/>
      <c r="G23" s="32"/>
      <c r="H23" s="32"/>
      <c r="I23" s="32"/>
      <c r="J23" s="32"/>
      <c r="M23" s="7"/>
      <c r="N23" s="7"/>
      <c r="O23" s="7"/>
      <c r="P23" s="7"/>
    </row>
    <row r="24" spans="1:16" ht="17.45" customHeight="1" x14ac:dyDescent="0.3">
      <c r="A24" s="49"/>
      <c r="C24" s="32"/>
      <c r="D24" s="32"/>
      <c r="E24" s="32"/>
      <c r="F24" s="32"/>
      <c r="G24" s="32"/>
      <c r="H24" s="32"/>
      <c r="I24" s="32"/>
      <c r="J24" s="32"/>
      <c r="M24" s="7"/>
      <c r="N24" s="7"/>
      <c r="O24" s="7"/>
      <c r="P24" s="7"/>
    </row>
    <row r="25" spans="1:16" ht="17.45" customHeight="1" x14ac:dyDescent="0.3">
      <c r="A25" s="49"/>
      <c r="M25" s="7"/>
      <c r="N25" s="7"/>
      <c r="O25" s="7"/>
      <c r="P25" s="7"/>
    </row>
    <row r="26" spans="1:16" ht="17.45" customHeight="1" x14ac:dyDescent="0.3">
      <c r="A26" s="49"/>
      <c r="M26" s="7"/>
      <c r="N26" s="7"/>
      <c r="O26" s="7"/>
      <c r="P26" s="7"/>
    </row>
    <row r="27" spans="1:16" ht="17.45" customHeight="1" x14ac:dyDescent="0.3">
      <c r="A27" s="49"/>
      <c r="M27" s="7"/>
      <c r="N27" s="7"/>
      <c r="O27" s="7"/>
      <c r="P27" s="7"/>
    </row>
    <row r="28" spans="1:16" ht="17.45" customHeight="1" x14ac:dyDescent="0.3">
      <c r="A28" s="50"/>
      <c r="M28" s="7"/>
      <c r="N28" s="7"/>
      <c r="O28" s="7"/>
      <c r="P28" s="7"/>
    </row>
    <row r="29" spans="1:16" ht="17.45" customHeight="1" x14ac:dyDescent="0.2">
      <c r="A29" s="50"/>
    </row>
    <row r="30" spans="1:16" ht="17.45" customHeight="1" x14ac:dyDescent="0.2">
      <c r="A30" s="50"/>
    </row>
    <row r="31" spans="1:16" ht="17.45" customHeight="1" x14ac:dyDescent="0.2">
      <c r="A31" s="50"/>
    </row>
    <row r="32" spans="1:16" ht="17.45" customHeight="1" x14ac:dyDescent="0.2">
      <c r="A32" s="50"/>
    </row>
    <row r="33" spans="1:1" ht="17.45" customHeight="1" x14ac:dyDescent="0.2">
      <c r="A33" s="50"/>
    </row>
    <row r="34" spans="1:1" ht="17.45" customHeight="1" x14ac:dyDescent="0.2">
      <c r="A34" s="50"/>
    </row>
    <row r="35" spans="1:1" ht="17.45" customHeight="1" x14ac:dyDescent="0.2">
      <c r="A35" s="50"/>
    </row>
    <row r="36" spans="1:1" ht="17.45" customHeight="1" x14ac:dyDescent="0.2">
      <c r="A36" s="50"/>
    </row>
    <row r="37" spans="1:1" ht="17.45" customHeight="1" x14ac:dyDescent="0.2">
      <c r="A37" s="50"/>
    </row>
    <row r="38" spans="1:1" ht="17.45" customHeight="1" x14ac:dyDescent="0.2">
      <c r="A38" s="50"/>
    </row>
    <row r="39" spans="1:1" ht="17.45" customHeight="1" x14ac:dyDescent="0.2">
      <c r="A39" s="50"/>
    </row>
    <row r="40" spans="1:1" ht="17.45" customHeight="1" x14ac:dyDescent="0.2">
      <c r="A40" s="50"/>
    </row>
    <row r="41" spans="1:1" ht="17.45" customHeight="1" x14ac:dyDescent="0.2">
      <c r="A41" s="50"/>
    </row>
    <row r="42" spans="1:1" ht="17.45" customHeight="1" x14ac:dyDescent="0.2">
      <c r="A42" s="50"/>
    </row>
    <row r="43" spans="1:1" ht="17.45" customHeight="1" x14ac:dyDescent="0.2">
      <c r="A43" s="50"/>
    </row>
    <row r="44" spans="1:1" ht="17.45" customHeight="1" x14ac:dyDescent="0.2">
      <c r="A44" s="50"/>
    </row>
    <row r="45" spans="1:1" ht="17.45" customHeight="1" x14ac:dyDescent="0.2">
      <c r="A45" s="50"/>
    </row>
  </sheetData>
  <sheetProtection algorithmName="SHA-512" hashValue="tzOPOJlQYfOnkeR45kZpyF8iExznuiosERMTss6mFklxgezItx+bekjBvvz0P3arxXPPPMgaP/PNqw4y0IHAuw==" saltValue="NP+AWL+rLN2h++tnBDFd3g==" spinCount="100000" sheet="1" autoFilter="0"/>
  <mergeCells count="12">
    <mergeCell ref="C2:J3"/>
    <mergeCell ref="A1:A4"/>
    <mergeCell ref="A5:A6"/>
    <mergeCell ref="C11:J11"/>
    <mergeCell ref="E16:H17"/>
    <mergeCell ref="C15:J15"/>
    <mergeCell ref="A15:A16"/>
    <mergeCell ref="C5:J5"/>
    <mergeCell ref="C6:J6"/>
    <mergeCell ref="C7:J7"/>
    <mergeCell ref="E8:H9"/>
    <mergeCell ref="E12:H13"/>
  </mergeCells>
  <hyperlinks>
    <hyperlink ref="E16:H17" r:id="rId1" display="Solicitar clave de activación" xr:uid="{00000000-0004-0000-0200-00000A000000}"/>
    <hyperlink ref="E8" r:id="rId2" display="Contacto@contadorfiscal.mx" xr:uid="{00000000-0004-0000-0200-00000B000000}"/>
    <hyperlink ref="E12" r:id="rId3" display="www.contador.on-line.mx" xr:uid="{00000000-0004-0000-0200-00000C000000}"/>
    <hyperlink ref="E8:H9" r:id="rId4" display="contacto@contadorfiscal.mx" xr:uid="{00000000-0004-0000-0200-00000D000000}"/>
    <hyperlink ref="E12:H13" r:id="rId5" display="www.contadorfiscal.mx" xr:uid="{00000000-0004-0000-0200-00000E000000}"/>
    <hyperlink ref="A15:A16" location="CONTACTO!A1" display="Contacto" xr:uid="{8E4FD8A2-128C-451E-96D8-CD85740AAD77}"/>
    <hyperlink ref="A5:A6" location="MENU!A1" display="M e n ú" xr:uid="{4694EE35-15B8-4235-844B-EFAC45C4A156}"/>
    <hyperlink ref="A8" location="'INGRESOS Y EGRESOS'!A1" display="Ingresos y Egresos" xr:uid="{9ACE85AA-D79F-4E1A-9E88-59C8997B3534}"/>
    <hyperlink ref="A7" location="DATOS!A1" display="Datos de la Empresa" xr:uid="{FAB188F4-05C9-4A29-9A6E-A1311E9F99C0}"/>
    <hyperlink ref="A10" location="TARIFAS!A1" display="Tablas y Tarifas de ISR" xr:uid="{9142EDD6-2A80-44CB-AED9-59EAEFC57BC5}"/>
    <hyperlink ref="A9" location="IMPUESTOS!A1" display="Impuestos" xr:uid="{F720D167-88F2-434A-BAD0-6FAFA0844F5D}"/>
    <hyperlink ref="A1:A4" location="MENU!A1" display="PROGRAMA REGIMEN SIMPLIFICADO DE CONFIANZA" xr:uid="{BF4C1DD7-66D9-43B9-882D-8FE91292ADCD}"/>
  </hyperlinks>
  <printOptions horizontalCentered="1"/>
  <pageMargins left="0.78740157480314965" right="0.78740157480314965" top="0.98425196850393704" bottom="0.98425196850393704" header="0" footer="0"/>
  <pageSetup scale="63" orientation="landscape" r:id="rId6"/>
  <headerFooter alignWithMargins="0">
    <oddHeader>&amp;R&amp;"Calibri"&amp;10&amp;K000000 Confidencial&amp;1#_x000D_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11"/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8.7109375" style="11" customWidth="1"/>
    <col min="5" max="5" width="40.7109375" style="11" customWidth="1"/>
    <col min="6" max="6" width="12.28515625" style="17" customWidth="1"/>
    <col min="7" max="7" width="4.7109375" style="17" customWidth="1"/>
    <col min="8" max="12" width="12.28515625" style="17" customWidth="1"/>
    <col min="13" max="13" width="0.85546875" style="17" customWidth="1"/>
    <col min="14" max="17" width="11.7109375" style="17" customWidth="1"/>
    <col min="18" max="18" width="10.7109375" style="11" customWidth="1"/>
    <col min="19" max="19" width="30.7109375" style="11" customWidth="1"/>
    <col min="20" max="20" width="11.7109375" style="11" customWidth="1"/>
    <col min="21" max="23" width="10.7109375" style="11" customWidth="1"/>
    <col min="24" max="25" width="11.7109375" style="11" customWidth="1"/>
    <col min="26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F1" s="29"/>
      <c r="J1" s="161" t="s">
        <v>100</v>
      </c>
      <c r="K1" s="161"/>
      <c r="L1" s="161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</row>
    <row r="3" spans="1:17" ht="17.45" customHeight="1" x14ac:dyDescent="0.2">
      <c r="A3" s="118"/>
      <c r="C3" s="18"/>
    </row>
    <row r="4" spans="1:17" ht="17.45" customHeight="1" x14ac:dyDescent="0.3">
      <c r="A4" s="119"/>
      <c r="C4" s="46" t="s">
        <v>68</v>
      </c>
      <c r="J4" s="162" t="str">
        <f>"AGOSTO "&amp;DATOS!$E$10</f>
        <v>AGOSTO 2023</v>
      </c>
      <c r="K4" s="162"/>
      <c r="L4" s="162"/>
      <c r="M4" s="35"/>
      <c r="N4" s="34"/>
      <c r="O4" s="34"/>
      <c r="P4" s="34"/>
      <c r="Q4" s="34"/>
    </row>
    <row r="5" spans="1:17" ht="17.45" customHeight="1" x14ac:dyDescent="0.2">
      <c r="A5" s="120" t="s">
        <v>1</v>
      </c>
      <c r="C5" s="18"/>
    </row>
    <row r="6" spans="1:17" ht="17.45" customHeight="1" x14ac:dyDescent="0.2">
      <c r="A6" s="120"/>
      <c r="C6" s="143" t="s">
        <v>69</v>
      </c>
      <c r="D6" s="143" t="s">
        <v>70</v>
      </c>
      <c r="E6" s="143" t="s">
        <v>71</v>
      </c>
      <c r="F6" s="158" t="s">
        <v>72</v>
      </c>
      <c r="G6" s="143" t="s">
        <v>73</v>
      </c>
      <c r="H6" s="143" t="s">
        <v>52</v>
      </c>
      <c r="I6" s="143" t="s">
        <v>74</v>
      </c>
      <c r="J6" s="158" t="s">
        <v>75</v>
      </c>
      <c r="K6" s="158" t="s">
        <v>76</v>
      </c>
      <c r="L6" s="143" t="s">
        <v>77</v>
      </c>
      <c r="N6" s="158" t="s">
        <v>78</v>
      </c>
      <c r="O6" s="158" t="s">
        <v>79</v>
      </c>
      <c r="P6" s="158" t="s">
        <v>80</v>
      </c>
      <c r="Q6" s="158" t="s">
        <v>81</v>
      </c>
    </row>
    <row r="7" spans="1:17" ht="17.45" customHeight="1" x14ac:dyDescent="0.2">
      <c r="A7" s="53" t="s">
        <v>5</v>
      </c>
      <c r="C7" s="143"/>
      <c r="D7" s="143"/>
      <c r="E7" s="143"/>
      <c r="F7" s="158"/>
      <c r="G7" s="143"/>
      <c r="H7" s="160"/>
      <c r="I7" s="160"/>
      <c r="J7" s="158"/>
      <c r="K7" s="158"/>
      <c r="L7" s="160"/>
      <c r="N7" s="159"/>
      <c r="O7" s="159"/>
      <c r="P7" s="159"/>
      <c r="Q7" s="159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164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'ING-JUL'!F11+'ING-AGO'!F9</f>
        <v>0</v>
      </c>
      <c r="G11" s="69"/>
      <c r="H11" s="69">
        <f>'ING-JUL'!H11+'ING-AGO'!H9</f>
        <v>0</v>
      </c>
      <c r="I11" s="69">
        <f>'ING-JUL'!I11+'ING-AGO'!I9</f>
        <v>0</v>
      </c>
      <c r="J11" s="69">
        <f>'ING-JUL'!J11+'ING-AGO'!J9</f>
        <v>0</v>
      </c>
      <c r="K11" s="69">
        <f>'ING-JUL'!K11+'ING-AGO'!K9</f>
        <v>0</v>
      </c>
      <c r="L11" s="69">
        <f>F11+H11+I11-J11-K11</f>
        <v>0</v>
      </c>
      <c r="N11" s="69">
        <f>'ING-JUL'!N11+'ING-AGO'!N9</f>
        <v>0</v>
      </c>
      <c r="O11" s="69">
        <f>'ING-JUL'!O11+'ING-AGO'!O9</f>
        <v>0</v>
      </c>
      <c r="P11" s="69">
        <f>'ING-JUL'!P11+'ING-AGO'!P9</f>
        <v>0</v>
      </c>
      <c r="Q11" s="69">
        <f>'ING-JUL'!Q11+'ING-AGO'!Q9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99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4"/>
      <c r="N15" s="82" t="str">
        <f>IF($G15="E",F15,"")</f>
        <v/>
      </c>
      <c r="O15" s="82">
        <f t="shared" ref="O15:O78" si="0">IF($G15=0%,F15,"")</f>
        <v>0</v>
      </c>
      <c r="P15" s="82" t="str">
        <f>IF(OR($G15=8%,$G15=11%),$H15/$G15,"")</f>
        <v/>
      </c>
      <c r="Q15" s="82" t="str">
        <f t="shared" ref="Q15:Q80" si="1">IF(OR($G15=15%,$G15=16%),$H15/$G15,"")</f>
        <v/>
      </c>
    </row>
    <row r="16" spans="1:17" ht="17.45" customHeight="1" x14ac:dyDescent="0.2">
      <c r="A16" s="117"/>
      <c r="C16" s="99"/>
      <c r="D16" s="100"/>
      <c r="E16" s="90"/>
      <c r="F16" s="90"/>
      <c r="G16" s="101"/>
      <c r="H16" s="90"/>
      <c r="I16" s="90"/>
      <c r="J16" s="90"/>
      <c r="K16" s="90"/>
      <c r="L16" s="82" t="str">
        <f t="shared" ref="L16:L79" si="2">IF(F16&amp;H16&amp;I16&amp;J16&amp;K16="","",F16+H16+I16-J16-K16)</f>
        <v/>
      </c>
      <c r="M16" s="14"/>
      <c r="N16" s="82" t="str">
        <f t="shared" ref="N16:N79" si="3">IF($G16="E",F16,"")</f>
        <v/>
      </c>
      <c r="O16" s="82">
        <f t="shared" si="0"/>
        <v>0</v>
      </c>
      <c r="P16" s="82" t="str">
        <f t="shared" ref="P16:P79" si="4">IF(OR($G16=8%,$G16=11%),$H16/$G16,"")</f>
        <v/>
      </c>
      <c r="Q16" s="82" t="str">
        <f t="shared" si="1"/>
        <v/>
      </c>
    </row>
    <row r="17" spans="1:17" ht="17.45" customHeight="1" x14ac:dyDescent="0.2">
      <c r="A17" s="49"/>
      <c r="C17" s="99"/>
      <c r="D17" s="100"/>
      <c r="E17" s="90"/>
      <c r="F17" s="90"/>
      <c r="G17" s="101"/>
      <c r="H17" s="90"/>
      <c r="I17" s="90"/>
      <c r="J17" s="90"/>
      <c r="K17" s="90"/>
      <c r="L17" s="82" t="str">
        <f t="shared" si="2"/>
        <v/>
      </c>
      <c r="M17" s="14"/>
      <c r="N17" s="82" t="str">
        <f t="shared" si="3"/>
        <v/>
      </c>
      <c r="O17" s="82">
        <f t="shared" si="0"/>
        <v>0</v>
      </c>
      <c r="P17" s="82" t="str">
        <f t="shared" si="4"/>
        <v/>
      </c>
      <c r="Q17" s="82" t="str">
        <f t="shared" si="1"/>
        <v/>
      </c>
    </row>
    <row r="18" spans="1:17" ht="17.45" customHeight="1" x14ac:dyDescent="0.2">
      <c r="A18" s="49"/>
      <c r="C18" s="99"/>
      <c r="D18" s="100"/>
      <c r="E18" s="90"/>
      <c r="F18" s="90"/>
      <c r="G18" s="101"/>
      <c r="H18" s="90"/>
      <c r="I18" s="90"/>
      <c r="J18" s="90"/>
      <c r="K18" s="90"/>
      <c r="L18" s="82" t="str">
        <f t="shared" si="2"/>
        <v/>
      </c>
      <c r="M18" s="14"/>
      <c r="N18" s="82" t="str">
        <f t="shared" si="3"/>
        <v/>
      </c>
      <c r="O18" s="82">
        <f t="shared" si="0"/>
        <v>0</v>
      </c>
      <c r="P18" s="82" t="str">
        <f t="shared" si="4"/>
        <v/>
      </c>
      <c r="Q18" s="82" t="str">
        <f t="shared" si="1"/>
        <v/>
      </c>
    </row>
    <row r="19" spans="1:17" ht="17.45" customHeight="1" x14ac:dyDescent="0.2">
      <c r="A19" s="49"/>
      <c r="C19" s="99"/>
      <c r="D19" s="100"/>
      <c r="E19" s="90"/>
      <c r="F19" s="90"/>
      <c r="G19" s="101"/>
      <c r="H19" s="90"/>
      <c r="I19" s="90"/>
      <c r="J19" s="90"/>
      <c r="K19" s="90"/>
      <c r="L19" s="82" t="str">
        <f t="shared" si="2"/>
        <v/>
      </c>
      <c r="M19" s="14"/>
      <c r="N19" s="82" t="str">
        <f t="shared" si="3"/>
        <v/>
      </c>
      <c r="O19" s="82">
        <f t="shared" si="0"/>
        <v>0</v>
      </c>
      <c r="P19" s="82" t="str">
        <f t="shared" si="4"/>
        <v/>
      </c>
      <c r="Q19" s="82" t="str">
        <f t="shared" si="1"/>
        <v/>
      </c>
    </row>
    <row r="20" spans="1:17" ht="17.45" customHeight="1" x14ac:dyDescent="0.2">
      <c r="A20" s="49"/>
      <c r="C20" s="99"/>
      <c r="D20" s="100"/>
      <c r="E20" s="90"/>
      <c r="F20" s="90"/>
      <c r="G20" s="101"/>
      <c r="H20" s="90"/>
      <c r="I20" s="90"/>
      <c r="J20" s="90"/>
      <c r="K20" s="90"/>
      <c r="L20" s="82" t="str">
        <f t="shared" si="2"/>
        <v/>
      </c>
      <c r="M20" s="14"/>
      <c r="N20" s="82" t="str">
        <f t="shared" si="3"/>
        <v/>
      </c>
      <c r="O20" s="82">
        <f t="shared" si="0"/>
        <v>0</v>
      </c>
      <c r="P20" s="82" t="str">
        <f t="shared" si="4"/>
        <v/>
      </c>
      <c r="Q20" s="82" t="str">
        <f t="shared" si="1"/>
        <v/>
      </c>
    </row>
    <row r="21" spans="1:17" ht="17.45" customHeight="1" x14ac:dyDescent="0.2">
      <c r="A21" s="49"/>
      <c r="C21" s="99"/>
      <c r="D21" s="100"/>
      <c r="E21" s="90"/>
      <c r="F21" s="90"/>
      <c r="G21" s="101"/>
      <c r="H21" s="90"/>
      <c r="I21" s="90"/>
      <c r="J21" s="90"/>
      <c r="K21" s="90"/>
      <c r="L21" s="82" t="str">
        <f t="shared" si="2"/>
        <v/>
      </c>
      <c r="M21" s="14"/>
      <c r="N21" s="82" t="str">
        <f t="shared" si="3"/>
        <v/>
      </c>
      <c r="O21" s="82">
        <f t="shared" si="0"/>
        <v>0</v>
      </c>
      <c r="P21" s="82" t="str">
        <f t="shared" si="4"/>
        <v/>
      </c>
      <c r="Q21" s="82" t="str">
        <f t="shared" si="1"/>
        <v/>
      </c>
    </row>
    <row r="22" spans="1:17" ht="17.45" customHeight="1" x14ac:dyDescent="0.2">
      <c r="A22" s="49"/>
      <c r="C22" s="99"/>
      <c r="D22" s="100"/>
      <c r="E22" s="90"/>
      <c r="F22" s="90"/>
      <c r="G22" s="101"/>
      <c r="H22" s="90"/>
      <c r="I22" s="90"/>
      <c r="J22" s="90"/>
      <c r="K22" s="90"/>
      <c r="L22" s="82" t="str">
        <f t="shared" si="2"/>
        <v/>
      </c>
      <c r="M22" s="14"/>
      <c r="N22" s="82" t="str">
        <f t="shared" si="3"/>
        <v/>
      </c>
      <c r="O22" s="82">
        <f t="shared" si="0"/>
        <v>0</v>
      </c>
      <c r="P22" s="82" t="str">
        <f t="shared" si="4"/>
        <v/>
      </c>
      <c r="Q22" s="82" t="str">
        <f t="shared" si="1"/>
        <v/>
      </c>
    </row>
    <row r="23" spans="1:17" ht="17.45" customHeight="1" x14ac:dyDescent="0.2">
      <c r="A23" s="49"/>
      <c r="C23" s="99"/>
      <c r="D23" s="100"/>
      <c r="E23" s="90"/>
      <c r="F23" s="90"/>
      <c r="G23" s="101"/>
      <c r="H23" s="90"/>
      <c r="I23" s="90"/>
      <c r="J23" s="90"/>
      <c r="K23" s="90"/>
      <c r="L23" s="82" t="str">
        <f t="shared" si="2"/>
        <v/>
      </c>
      <c r="M23" s="14"/>
      <c r="N23" s="82" t="str">
        <f t="shared" si="3"/>
        <v/>
      </c>
      <c r="O23" s="82">
        <f t="shared" si="0"/>
        <v>0</v>
      </c>
      <c r="P23" s="82" t="str">
        <f t="shared" si="4"/>
        <v/>
      </c>
      <c r="Q23" s="82" t="str">
        <f t="shared" si="1"/>
        <v/>
      </c>
    </row>
    <row r="24" spans="1:17" ht="17.45" customHeight="1" x14ac:dyDescent="0.2">
      <c r="A24" s="49"/>
      <c r="C24" s="99"/>
      <c r="D24" s="100"/>
      <c r="E24" s="90"/>
      <c r="F24" s="90"/>
      <c r="G24" s="101"/>
      <c r="H24" s="90"/>
      <c r="I24" s="90"/>
      <c r="J24" s="90"/>
      <c r="K24" s="90"/>
      <c r="L24" s="82" t="str">
        <f t="shared" si="2"/>
        <v/>
      </c>
      <c r="M24" s="14"/>
      <c r="N24" s="82" t="str">
        <f t="shared" si="3"/>
        <v/>
      </c>
      <c r="O24" s="82">
        <f t="shared" si="0"/>
        <v>0</v>
      </c>
      <c r="P24" s="82" t="str">
        <f t="shared" si="4"/>
        <v/>
      </c>
      <c r="Q24" s="82" t="str">
        <f t="shared" si="1"/>
        <v/>
      </c>
    </row>
    <row r="25" spans="1:17" ht="17.45" customHeight="1" x14ac:dyDescent="0.2">
      <c r="A25" s="49"/>
      <c r="C25" s="99"/>
      <c r="D25" s="100"/>
      <c r="E25" s="90"/>
      <c r="F25" s="90"/>
      <c r="G25" s="101"/>
      <c r="H25" s="90"/>
      <c r="I25" s="90"/>
      <c r="J25" s="90"/>
      <c r="K25" s="90"/>
      <c r="L25" s="82" t="str">
        <f t="shared" si="2"/>
        <v/>
      </c>
      <c r="M25" s="14"/>
      <c r="N25" s="82" t="str">
        <f t="shared" si="3"/>
        <v/>
      </c>
      <c r="O25" s="82">
        <f t="shared" si="0"/>
        <v>0</v>
      </c>
      <c r="P25" s="82" t="str">
        <f t="shared" si="4"/>
        <v/>
      </c>
      <c r="Q25" s="82" t="str">
        <f t="shared" si="1"/>
        <v/>
      </c>
    </row>
    <row r="26" spans="1:17" ht="17.45" customHeight="1" x14ac:dyDescent="0.2">
      <c r="A26" s="50"/>
      <c r="C26" s="99"/>
      <c r="D26" s="100"/>
      <c r="E26" s="90"/>
      <c r="F26" s="90"/>
      <c r="G26" s="101"/>
      <c r="H26" s="90"/>
      <c r="I26" s="90"/>
      <c r="J26" s="90"/>
      <c r="K26" s="90"/>
      <c r="L26" s="82" t="str">
        <f t="shared" si="2"/>
        <v/>
      </c>
      <c r="M26" s="14"/>
      <c r="N26" s="82" t="str">
        <f t="shared" si="3"/>
        <v/>
      </c>
      <c r="O26" s="82">
        <f t="shared" si="0"/>
        <v>0</v>
      </c>
      <c r="P26" s="82" t="str">
        <f t="shared" si="4"/>
        <v/>
      </c>
      <c r="Q26" s="82" t="str">
        <f t="shared" si="1"/>
        <v/>
      </c>
    </row>
    <row r="27" spans="1:17" ht="17.45" customHeight="1" x14ac:dyDescent="0.2">
      <c r="A27" s="50"/>
      <c r="C27" s="99"/>
      <c r="D27" s="100"/>
      <c r="E27" s="90"/>
      <c r="F27" s="90"/>
      <c r="G27" s="101"/>
      <c r="H27" s="90"/>
      <c r="I27" s="90"/>
      <c r="J27" s="90"/>
      <c r="K27" s="90"/>
      <c r="L27" s="82" t="str">
        <f t="shared" si="2"/>
        <v/>
      </c>
      <c r="M27" s="14"/>
      <c r="N27" s="82" t="str">
        <f t="shared" si="3"/>
        <v/>
      </c>
      <c r="O27" s="82">
        <f t="shared" si="0"/>
        <v>0</v>
      </c>
      <c r="P27" s="82" t="str">
        <f t="shared" si="4"/>
        <v/>
      </c>
      <c r="Q27" s="82" t="str">
        <f t="shared" si="1"/>
        <v/>
      </c>
    </row>
    <row r="28" spans="1:17" ht="17.45" customHeight="1" x14ac:dyDescent="0.2">
      <c r="A28" s="50"/>
      <c r="C28" s="99"/>
      <c r="D28" s="100"/>
      <c r="E28" s="90"/>
      <c r="F28" s="90"/>
      <c r="G28" s="101"/>
      <c r="H28" s="90"/>
      <c r="I28" s="90"/>
      <c r="J28" s="90"/>
      <c r="K28" s="90"/>
      <c r="L28" s="82" t="str">
        <f t="shared" si="2"/>
        <v/>
      </c>
      <c r="M28" s="14"/>
      <c r="N28" s="82" t="str">
        <f t="shared" si="3"/>
        <v/>
      </c>
      <c r="O28" s="82">
        <f t="shared" si="0"/>
        <v>0</v>
      </c>
      <c r="P28" s="82" t="str">
        <f t="shared" si="4"/>
        <v/>
      </c>
      <c r="Q28" s="82" t="str">
        <f t="shared" si="1"/>
        <v/>
      </c>
    </row>
    <row r="29" spans="1:17" ht="17.45" customHeight="1" x14ac:dyDescent="0.2">
      <c r="A29" s="50"/>
      <c r="C29" s="99"/>
      <c r="D29" s="100"/>
      <c r="E29" s="90"/>
      <c r="F29" s="90"/>
      <c r="G29" s="101"/>
      <c r="H29" s="90"/>
      <c r="I29" s="90"/>
      <c r="J29" s="90"/>
      <c r="K29" s="90"/>
      <c r="L29" s="82" t="str">
        <f t="shared" si="2"/>
        <v/>
      </c>
      <c r="M29" s="14"/>
      <c r="N29" s="82" t="str">
        <f t="shared" si="3"/>
        <v/>
      </c>
      <c r="O29" s="82">
        <f t="shared" si="0"/>
        <v>0</v>
      </c>
      <c r="P29" s="82" t="str">
        <f t="shared" si="4"/>
        <v/>
      </c>
      <c r="Q29" s="82" t="str">
        <f t="shared" si="1"/>
        <v/>
      </c>
    </row>
    <row r="30" spans="1:17" ht="17.45" customHeight="1" x14ac:dyDescent="0.2">
      <c r="A30" s="50"/>
      <c r="C30" s="99"/>
      <c r="D30" s="100"/>
      <c r="E30" s="90"/>
      <c r="F30" s="90"/>
      <c r="G30" s="101"/>
      <c r="H30" s="90"/>
      <c r="I30" s="90"/>
      <c r="J30" s="90"/>
      <c r="K30" s="90"/>
      <c r="L30" s="82" t="str">
        <f t="shared" si="2"/>
        <v/>
      </c>
      <c r="M30" s="14"/>
      <c r="N30" s="82" t="str">
        <f t="shared" si="3"/>
        <v/>
      </c>
      <c r="O30" s="82">
        <f t="shared" si="0"/>
        <v>0</v>
      </c>
      <c r="P30" s="82" t="str">
        <f t="shared" si="4"/>
        <v/>
      </c>
      <c r="Q30" s="82" t="str">
        <f t="shared" si="1"/>
        <v/>
      </c>
    </row>
    <row r="31" spans="1:17" ht="17.45" customHeight="1" x14ac:dyDescent="0.2">
      <c r="A31" s="50"/>
      <c r="C31" s="99"/>
      <c r="D31" s="100"/>
      <c r="E31" s="90"/>
      <c r="F31" s="90"/>
      <c r="G31" s="101"/>
      <c r="H31" s="90"/>
      <c r="I31" s="90"/>
      <c r="J31" s="90"/>
      <c r="K31" s="90"/>
      <c r="L31" s="82" t="str">
        <f t="shared" si="2"/>
        <v/>
      </c>
      <c r="M31" s="14"/>
      <c r="N31" s="82" t="str">
        <f t="shared" si="3"/>
        <v/>
      </c>
      <c r="O31" s="82">
        <f t="shared" si="0"/>
        <v>0</v>
      </c>
      <c r="P31" s="82" t="str">
        <f t="shared" si="4"/>
        <v/>
      </c>
      <c r="Q31" s="82" t="str">
        <f t="shared" si="1"/>
        <v/>
      </c>
    </row>
    <row r="32" spans="1:17" ht="17.45" customHeight="1" x14ac:dyDescent="0.2">
      <c r="A32" s="50"/>
      <c r="C32" s="99"/>
      <c r="D32" s="100"/>
      <c r="E32" s="90"/>
      <c r="F32" s="90"/>
      <c r="G32" s="101"/>
      <c r="H32" s="90"/>
      <c r="I32" s="90"/>
      <c r="J32" s="90"/>
      <c r="K32" s="90"/>
      <c r="L32" s="82" t="str">
        <f t="shared" si="2"/>
        <v/>
      </c>
      <c r="M32" s="14"/>
      <c r="N32" s="82" t="str">
        <f t="shared" si="3"/>
        <v/>
      </c>
      <c r="O32" s="82">
        <f t="shared" si="0"/>
        <v>0</v>
      </c>
      <c r="P32" s="82" t="str">
        <f t="shared" si="4"/>
        <v/>
      </c>
      <c r="Q32" s="82" t="str">
        <f t="shared" si="1"/>
        <v/>
      </c>
    </row>
    <row r="33" spans="1:17" ht="17.45" customHeight="1" x14ac:dyDescent="0.2">
      <c r="A33" s="50"/>
      <c r="C33" s="99"/>
      <c r="D33" s="100"/>
      <c r="E33" s="90"/>
      <c r="F33" s="90"/>
      <c r="G33" s="101"/>
      <c r="H33" s="90"/>
      <c r="I33" s="90"/>
      <c r="J33" s="90"/>
      <c r="K33" s="90"/>
      <c r="L33" s="82" t="str">
        <f t="shared" si="2"/>
        <v/>
      </c>
      <c r="M33" s="14"/>
      <c r="N33" s="82" t="str">
        <f t="shared" si="3"/>
        <v/>
      </c>
      <c r="O33" s="82">
        <f t="shared" si="0"/>
        <v>0</v>
      </c>
      <c r="P33" s="82" t="str">
        <f t="shared" si="4"/>
        <v/>
      </c>
      <c r="Q33" s="82" t="str">
        <f t="shared" si="1"/>
        <v/>
      </c>
    </row>
    <row r="34" spans="1:17" ht="17.45" customHeight="1" x14ac:dyDescent="0.2">
      <c r="A34" s="50"/>
      <c r="C34" s="99"/>
      <c r="D34" s="100"/>
      <c r="E34" s="90"/>
      <c r="F34" s="90"/>
      <c r="G34" s="101"/>
      <c r="H34" s="90"/>
      <c r="I34" s="90"/>
      <c r="J34" s="90"/>
      <c r="K34" s="90"/>
      <c r="L34" s="82" t="str">
        <f t="shared" si="2"/>
        <v/>
      </c>
      <c r="M34" s="14"/>
      <c r="N34" s="82" t="str">
        <f t="shared" si="3"/>
        <v/>
      </c>
      <c r="O34" s="82">
        <f t="shared" si="0"/>
        <v>0</v>
      </c>
      <c r="P34" s="82" t="str">
        <f t="shared" si="4"/>
        <v/>
      </c>
      <c r="Q34" s="82" t="str">
        <f t="shared" si="1"/>
        <v/>
      </c>
    </row>
    <row r="35" spans="1:17" ht="17.45" customHeight="1" x14ac:dyDescent="0.2">
      <c r="A35" s="50"/>
      <c r="C35" s="99"/>
      <c r="D35" s="100"/>
      <c r="E35" s="90"/>
      <c r="F35" s="90"/>
      <c r="G35" s="101"/>
      <c r="H35" s="90"/>
      <c r="I35" s="90"/>
      <c r="J35" s="90"/>
      <c r="K35" s="90"/>
      <c r="L35" s="82" t="str">
        <f t="shared" si="2"/>
        <v/>
      </c>
      <c r="M35" s="14"/>
      <c r="N35" s="82" t="str">
        <f t="shared" si="3"/>
        <v/>
      </c>
      <c r="O35" s="82">
        <f t="shared" si="0"/>
        <v>0</v>
      </c>
      <c r="P35" s="82" t="str">
        <f t="shared" si="4"/>
        <v/>
      </c>
      <c r="Q35" s="82" t="str">
        <f t="shared" si="1"/>
        <v/>
      </c>
    </row>
    <row r="36" spans="1:17" ht="17.45" customHeight="1" x14ac:dyDescent="0.2">
      <c r="A36" s="50"/>
      <c r="C36" s="99"/>
      <c r="D36" s="100"/>
      <c r="E36" s="90"/>
      <c r="F36" s="90"/>
      <c r="G36" s="101"/>
      <c r="H36" s="90"/>
      <c r="I36" s="90"/>
      <c r="J36" s="90"/>
      <c r="K36" s="90"/>
      <c r="L36" s="82" t="str">
        <f t="shared" si="2"/>
        <v/>
      </c>
      <c r="M36" s="14"/>
      <c r="N36" s="82" t="str">
        <f t="shared" si="3"/>
        <v/>
      </c>
      <c r="O36" s="82">
        <f t="shared" si="0"/>
        <v>0</v>
      </c>
      <c r="P36" s="82" t="str">
        <f t="shared" si="4"/>
        <v/>
      </c>
      <c r="Q36" s="82" t="str">
        <f t="shared" si="1"/>
        <v/>
      </c>
    </row>
    <row r="37" spans="1:17" ht="17.45" customHeight="1" x14ac:dyDescent="0.2">
      <c r="A37" s="50"/>
      <c r="C37" s="99"/>
      <c r="D37" s="100"/>
      <c r="E37" s="90"/>
      <c r="F37" s="90"/>
      <c r="G37" s="101"/>
      <c r="H37" s="90"/>
      <c r="I37" s="90"/>
      <c r="J37" s="90"/>
      <c r="K37" s="90"/>
      <c r="L37" s="82" t="str">
        <f t="shared" si="2"/>
        <v/>
      </c>
      <c r="M37" s="14"/>
      <c r="N37" s="82" t="str">
        <f t="shared" si="3"/>
        <v/>
      </c>
      <c r="O37" s="82">
        <f t="shared" si="0"/>
        <v>0</v>
      </c>
      <c r="P37" s="82" t="str">
        <f t="shared" si="4"/>
        <v/>
      </c>
      <c r="Q37" s="82" t="str">
        <f t="shared" si="1"/>
        <v/>
      </c>
    </row>
    <row r="38" spans="1:17" ht="17.45" customHeight="1" x14ac:dyDescent="0.2">
      <c r="A38" s="50"/>
      <c r="C38" s="99"/>
      <c r="D38" s="100"/>
      <c r="E38" s="90"/>
      <c r="F38" s="90"/>
      <c r="G38" s="101"/>
      <c r="H38" s="90"/>
      <c r="I38" s="90"/>
      <c r="J38" s="90"/>
      <c r="K38" s="90"/>
      <c r="L38" s="82" t="str">
        <f t="shared" si="2"/>
        <v/>
      </c>
      <c r="M38" s="14"/>
      <c r="N38" s="82" t="str">
        <f t="shared" si="3"/>
        <v/>
      </c>
      <c r="O38" s="82">
        <f t="shared" si="0"/>
        <v>0</v>
      </c>
      <c r="P38" s="82" t="str">
        <f t="shared" si="4"/>
        <v/>
      </c>
      <c r="Q38" s="82" t="str">
        <f t="shared" si="1"/>
        <v/>
      </c>
    </row>
    <row r="39" spans="1:17" ht="17.45" customHeight="1" x14ac:dyDescent="0.2">
      <c r="A39" s="50"/>
      <c r="C39" s="99"/>
      <c r="D39" s="100"/>
      <c r="E39" s="90"/>
      <c r="F39" s="90"/>
      <c r="G39" s="101"/>
      <c r="H39" s="90"/>
      <c r="I39" s="90"/>
      <c r="J39" s="90"/>
      <c r="K39" s="90"/>
      <c r="L39" s="82" t="str">
        <f t="shared" si="2"/>
        <v/>
      </c>
      <c r="M39" s="14"/>
      <c r="N39" s="82" t="str">
        <f t="shared" si="3"/>
        <v/>
      </c>
      <c r="O39" s="82">
        <f t="shared" si="0"/>
        <v>0</v>
      </c>
      <c r="P39" s="82" t="str">
        <f t="shared" si="4"/>
        <v/>
      </c>
      <c r="Q39" s="82" t="str">
        <f t="shared" si="1"/>
        <v/>
      </c>
    </row>
    <row r="40" spans="1:17" ht="17.45" customHeight="1" x14ac:dyDescent="0.2">
      <c r="A40" s="50"/>
      <c r="C40" s="99"/>
      <c r="D40" s="100"/>
      <c r="E40" s="90"/>
      <c r="F40" s="90"/>
      <c r="G40" s="101"/>
      <c r="H40" s="90"/>
      <c r="I40" s="90"/>
      <c r="J40" s="90"/>
      <c r="K40" s="90"/>
      <c r="L40" s="82" t="str">
        <f t="shared" si="2"/>
        <v/>
      </c>
      <c r="M40" s="14"/>
      <c r="N40" s="82" t="str">
        <f t="shared" si="3"/>
        <v/>
      </c>
      <c r="O40" s="82">
        <f t="shared" si="0"/>
        <v>0</v>
      </c>
      <c r="P40" s="82" t="str">
        <f t="shared" si="4"/>
        <v/>
      </c>
      <c r="Q40" s="82" t="str">
        <f t="shared" si="1"/>
        <v/>
      </c>
    </row>
    <row r="41" spans="1:17" ht="17.45" customHeight="1" x14ac:dyDescent="0.2">
      <c r="A41" s="50"/>
      <c r="C41" s="99"/>
      <c r="D41" s="100"/>
      <c r="E41" s="90"/>
      <c r="F41" s="90"/>
      <c r="G41" s="101"/>
      <c r="H41" s="90"/>
      <c r="I41" s="90"/>
      <c r="J41" s="90"/>
      <c r="K41" s="90"/>
      <c r="L41" s="82" t="str">
        <f t="shared" si="2"/>
        <v/>
      </c>
      <c r="M41" s="14"/>
      <c r="N41" s="82" t="str">
        <f t="shared" si="3"/>
        <v/>
      </c>
      <c r="O41" s="82">
        <f t="shared" si="0"/>
        <v>0</v>
      </c>
      <c r="P41" s="82" t="str">
        <f t="shared" si="4"/>
        <v/>
      </c>
      <c r="Q41" s="82" t="str">
        <f t="shared" si="1"/>
        <v/>
      </c>
    </row>
    <row r="42" spans="1:17" ht="17.45" customHeight="1" x14ac:dyDescent="0.2">
      <c r="A42" s="50"/>
      <c r="C42" s="99"/>
      <c r="D42" s="100"/>
      <c r="E42" s="90"/>
      <c r="F42" s="90"/>
      <c r="G42" s="101"/>
      <c r="H42" s="90"/>
      <c r="I42" s="90"/>
      <c r="J42" s="90"/>
      <c r="K42" s="90"/>
      <c r="L42" s="82" t="str">
        <f t="shared" si="2"/>
        <v/>
      </c>
      <c r="M42" s="14"/>
      <c r="N42" s="82" t="str">
        <f t="shared" si="3"/>
        <v/>
      </c>
      <c r="O42" s="82">
        <f t="shared" si="0"/>
        <v>0</v>
      </c>
      <c r="P42" s="82" t="str">
        <f t="shared" si="4"/>
        <v/>
      </c>
      <c r="Q42" s="82" t="str">
        <f t="shared" si="1"/>
        <v/>
      </c>
    </row>
    <row r="43" spans="1:17" ht="17.45" customHeight="1" x14ac:dyDescent="0.2">
      <c r="A43" s="50"/>
      <c r="C43" s="99"/>
      <c r="D43" s="100"/>
      <c r="E43" s="90"/>
      <c r="F43" s="90"/>
      <c r="G43" s="101"/>
      <c r="H43" s="90"/>
      <c r="I43" s="90"/>
      <c r="J43" s="90"/>
      <c r="K43" s="90"/>
      <c r="L43" s="82" t="str">
        <f t="shared" si="2"/>
        <v/>
      </c>
      <c r="M43" s="14"/>
      <c r="N43" s="82" t="str">
        <f t="shared" si="3"/>
        <v/>
      </c>
      <c r="O43" s="82">
        <f t="shared" si="0"/>
        <v>0</v>
      </c>
      <c r="P43" s="82" t="str">
        <f t="shared" si="4"/>
        <v/>
      </c>
      <c r="Q43" s="82" t="str">
        <f t="shared" si="1"/>
        <v/>
      </c>
    </row>
    <row r="44" spans="1:17" ht="17.45" customHeight="1" x14ac:dyDescent="0.2">
      <c r="C44" s="99"/>
      <c r="D44" s="100"/>
      <c r="E44" s="90"/>
      <c r="F44" s="90"/>
      <c r="G44" s="101"/>
      <c r="H44" s="90"/>
      <c r="I44" s="90"/>
      <c r="J44" s="90"/>
      <c r="K44" s="90"/>
      <c r="L44" s="82" t="str">
        <f t="shared" si="2"/>
        <v/>
      </c>
      <c r="M44" s="14"/>
      <c r="N44" s="82" t="str">
        <f t="shared" si="3"/>
        <v/>
      </c>
      <c r="O44" s="82">
        <f t="shared" si="0"/>
        <v>0</v>
      </c>
      <c r="P44" s="82" t="str">
        <f t="shared" si="4"/>
        <v/>
      </c>
      <c r="Q44" s="82" t="str">
        <f t="shared" si="1"/>
        <v/>
      </c>
    </row>
    <row r="45" spans="1:17" ht="17.45" customHeight="1" x14ac:dyDescent="0.2">
      <c r="C45" s="99"/>
      <c r="D45" s="100"/>
      <c r="E45" s="90"/>
      <c r="F45" s="90"/>
      <c r="G45" s="101"/>
      <c r="H45" s="90"/>
      <c r="I45" s="90"/>
      <c r="J45" s="90"/>
      <c r="K45" s="90"/>
      <c r="L45" s="82" t="str">
        <f t="shared" si="2"/>
        <v/>
      </c>
      <c r="M45" s="14"/>
      <c r="N45" s="82" t="str">
        <f t="shared" si="3"/>
        <v/>
      </c>
      <c r="O45" s="82">
        <f t="shared" si="0"/>
        <v>0</v>
      </c>
      <c r="P45" s="82" t="str">
        <f t="shared" si="4"/>
        <v/>
      </c>
      <c r="Q45" s="82" t="str">
        <f t="shared" si="1"/>
        <v/>
      </c>
    </row>
    <row r="46" spans="1:17" ht="17.45" customHeight="1" x14ac:dyDescent="0.2">
      <c r="C46" s="99"/>
      <c r="D46" s="100"/>
      <c r="E46" s="90"/>
      <c r="F46" s="90"/>
      <c r="G46" s="101"/>
      <c r="H46" s="90"/>
      <c r="I46" s="90"/>
      <c r="J46" s="90"/>
      <c r="K46" s="90"/>
      <c r="L46" s="82" t="str">
        <f t="shared" si="2"/>
        <v/>
      </c>
      <c r="M46" s="14"/>
      <c r="N46" s="82" t="str">
        <f t="shared" si="3"/>
        <v/>
      </c>
      <c r="O46" s="82">
        <f t="shared" si="0"/>
        <v>0</v>
      </c>
      <c r="P46" s="82" t="str">
        <f t="shared" si="4"/>
        <v/>
      </c>
      <c r="Q46" s="82" t="str">
        <f t="shared" si="1"/>
        <v/>
      </c>
    </row>
    <row r="47" spans="1:17" ht="17.45" customHeight="1" x14ac:dyDescent="0.2">
      <c r="C47" s="99"/>
      <c r="D47" s="100"/>
      <c r="E47" s="90"/>
      <c r="F47" s="90"/>
      <c r="G47" s="101"/>
      <c r="H47" s="90"/>
      <c r="I47" s="90"/>
      <c r="J47" s="90"/>
      <c r="K47" s="90"/>
      <c r="L47" s="82" t="str">
        <f t="shared" si="2"/>
        <v/>
      </c>
      <c r="M47" s="14"/>
      <c r="N47" s="82" t="str">
        <f t="shared" si="3"/>
        <v/>
      </c>
      <c r="O47" s="82">
        <f t="shared" si="0"/>
        <v>0</v>
      </c>
      <c r="P47" s="82" t="str">
        <f t="shared" si="4"/>
        <v/>
      </c>
      <c r="Q47" s="82" t="str">
        <f t="shared" si="1"/>
        <v/>
      </c>
    </row>
    <row r="48" spans="1:17" ht="17.45" customHeight="1" x14ac:dyDescent="0.2">
      <c r="C48" s="99"/>
      <c r="D48" s="100"/>
      <c r="E48" s="90"/>
      <c r="F48" s="90"/>
      <c r="G48" s="101"/>
      <c r="H48" s="90"/>
      <c r="I48" s="90"/>
      <c r="J48" s="90"/>
      <c r="K48" s="90"/>
      <c r="L48" s="82" t="str">
        <f t="shared" si="2"/>
        <v/>
      </c>
      <c r="M48" s="14"/>
      <c r="N48" s="82" t="str">
        <f t="shared" si="3"/>
        <v/>
      </c>
      <c r="O48" s="82">
        <f t="shared" si="0"/>
        <v>0</v>
      </c>
      <c r="P48" s="82" t="str">
        <f t="shared" si="4"/>
        <v/>
      </c>
      <c r="Q48" s="82" t="str">
        <f t="shared" si="1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2"/>
        <v/>
      </c>
      <c r="M49" s="14"/>
      <c r="N49" s="82" t="str">
        <f t="shared" si="3"/>
        <v/>
      </c>
      <c r="O49" s="82">
        <f t="shared" si="0"/>
        <v>0</v>
      </c>
      <c r="P49" s="82" t="str">
        <f t="shared" si="4"/>
        <v/>
      </c>
      <c r="Q49" s="82" t="str">
        <f t="shared" si="1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2"/>
        <v/>
      </c>
      <c r="M50" s="14"/>
      <c r="N50" s="82" t="str">
        <f t="shared" si="3"/>
        <v/>
      </c>
      <c r="O50" s="82">
        <f t="shared" si="0"/>
        <v>0</v>
      </c>
      <c r="P50" s="82" t="str">
        <f t="shared" si="4"/>
        <v/>
      </c>
      <c r="Q50" s="82" t="str">
        <f t="shared" si="1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2"/>
        <v/>
      </c>
      <c r="M51" s="14"/>
      <c r="N51" s="82" t="str">
        <f t="shared" si="3"/>
        <v/>
      </c>
      <c r="O51" s="82">
        <f t="shared" si="0"/>
        <v>0</v>
      </c>
      <c r="P51" s="82" t="str">
        <f t="shared" si="4"/>
        <v/>
      </c>
      <c r="Q51" s="82" t="str">
        <f t="shared" si="1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2"/>
        <v/>
      </c>
      <c r="M52" s="14"/>
      <c r="N52" s="82" t="str">
        <f t="shared" si="3"/>
        <v/>
      </c>
      <c r="O52" s="82">
        <f t="shared" si="0"/>
        <v>0</v>
      </c>
      <c r="P52" s="82" t="str">
        <f t="shared" si="4"/>
        <v/>
      </c>
      <c r="Q52" s="82" t="str">
        <f t="shared" si="1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2"/>
        <v/>
      </c>
      <c r="M53" s="14"/>
      <c r="N53" s="82" t="str">
        <f t="shared" si="3"/>
        <v/>
      </c>
      <c r="O53" s="82">
        <f t="shared" si="0"/>
        <v>0</v>
      </c>
      <c r="P53" s="82" t="str">
        <f t="shared" si="4"/>
        <v/>
      </c>
      <c r="Q53" s="82" t="str">
        <f t="shared" si="1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2"/>
        <v/>
      </c>
      <c r="M54" s="14"/>
      <c r="N54" s="82" t="str">
        <f t="shared" si="3"/>
        <v/>
      </c>
      <c r="O54" s="82">
        <f t="shared" si="0"/>
        <v>0</v>
      </c>
      <c r="P54" s="82" t="str">
        <f t="shared" si="4"/>
        <v/>
      </c>
      <c r="Q54" s="82" t="str">
        <f t="shared" si="1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2"/>
        <v/>
      </c>
      <c r="N55" s="82" t="str">
        <f t="shared" si="3"/>
        <v/>
      </c>
      <c r="O55" s="82">
        <f t="shared" si="0"/>
        <v>0</v>
      </c>
      <c r="P55" s="82" t="str">
        <f t="shared" si="4"/>
        <v/>
      </c>
      <c r="Q55" s="82" t="str">
        <f t="shared" si="1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2"/>
        <v/>
      </c>
      <c r="N56" s="82" t="str">
        <f t="shared" si="3"/>
        <v/>
      </c>
      <c r="O56" s="82">
        <f t="shared" si="0"/>
        <v>0</v>
      </c>
      <c r="P56" s="82" t="str">
        <f t="shared" si="4"/>
        <v/>
      </c>
      <c r="Q56" s="82" t="str">
        <f t="shared" si="1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2"/>
        <v/>
      </c>
      <c r="N57" s="82" t="str">
        <f t="shared" si="3"/>
        <v/>
      </c>
      <c r="O57" s="82">
        <f t="shared" si="0"/>
        <v>0</v>
      </c>
      <c r="P57" s="82" t="str">
        <f t="shared" si="4"/>
        <v/>
      </c>
      <c r="Q57" s="82" t="str">
        <f t="shared" si="1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2"/>
        <v/>
      </c>
      <c r="N58" s="82" t="str">
        <f t="shared" si="3"/>
        <v/>
      </c>
      <c r="O58" s="82">
        <f t="shared" si="0"/>
        <v>0</v>
      </c>
      <c r="P58" s="82" t="str">
        <f t="shared" si="4"/>
        <v/>
      </c>
      <c r="Q58" s="82" t="str">
        <f t="shared" si="1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2"/>
        <v/>
      </c>
      <c r="N59" s="82" t="str">
        <f t="shared" si="3"/>
        <v/>
      </c>
      <c r="O59" s="82">
        <f t="shared" si="0"/>
        <v>0</v>
      </c>
      <c r="P59" s="82" t="str">
        <f t="shared" si="4"/>
        <v/>
      </c>
      <c r="Q59" s="82" t="str">
        <f t="shared" si="1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2"/>
        <v/>
      </c>
      <c r="N60" s="82" t="str">
        <f t="shared" si="3"/>
        <v/>
      </c>
      <c r="O60" s="82">
        <f t="shared" si="0"/>
        <v>0</v>
      </c>
      <c r="P60" s="82" t="str">
        <f t="shared" si="4"/>
        <v/>
      </c>
      <c r="Q60" s="82" t="str">
        <f t="shared" si="1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2"/>
        <v/>
      </c>
      <c r="N61" s="82" t="str">
        <f t="shared" si="3"/>
        <v/>
      </c>
      <c r="O61" s="82">
        <f t="shared" si="0"/>
        <v>0</v>
      </c>
      <c r="P61" s="82" t="str">
        <f t="shared" si="4"/>
        <v/>
      </c>
      <c r="Q61" s="82" t="str">
        <f t="shared" si="1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2"/>
        <v/>
      </c>
      <c r="N62" s="82" t="str">
        <f t="shared" si="3"/>
        <v/>
      </c>
      <c r="O62" s="82">
        <f t="shared" si="0"/>
        <v>0</v>
      </c>
      <c r="P62" s="82" t="str">
        <f t="shared" si="4"/>
        <v/>
      </c>
      <c r="Q62" s="82" t="str">
        <f t="shared" si="1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2"/>
        <v/>
      </c>
      <c r="N63" s="82" t="str">
        <f t="shared" si="3"/>
        <v/>
      </c>
      <c r="O63" s="82">
        <f t="shared" si="0"/>
        <v>0</v>
      </c>
      <c r="P63" s="82" t="str">
        <f t="shared" si="4"/>
        <v/>
      </c>
      <c r="Q63" s="82" t="str">
        <f t="shared" si="1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2"/>
        <v/>
      </c>
      <c r="N64" s="82" t="str">
        <f t="shared" si="3"/>
        <v/>
      </c>
      <c r="O64" s="82">
        <f t="shared" si="0"/>
        <v>0</v>
      </c>
      <c r="P64" s="82" t="str">
        <f t="shared" si="4"/>
        <v/>
      </c>
      <c r="Q64" s="82" t="str">
        <f t="shared" si="1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2"/>
        <v/>
      </c>
      <c r="N65" s="82" t="str">
        <f t="shared" si="3"/>
        <v/>
      </c>
      <c r="O65" s="82">
        <f t="shared" si="0"/>
        <v>0</v>
      </c>
      <c r="P65" s="82" t="str">
        <f t="shared" si="4"/>
        <v/>
      </c>
      <c r="Q65" s="82" t="str">
        <f t="shared" si="1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2"/>
        <v/>
      </c>
      <c r="N66" s="82" t="str">
        <f t="shared" si="3"/>
        <v/>
      </c>
      <c r="O66" s="82">
        <f t="shared" si="0"/>
        <v>0</v>
      </c>
      <c r="P66" s="82" t="str">
        <f t="shared" si="4"/>
        <v/>
      </c>
      <c r="Q66" s="82" t="str">
        <f t="shared" si="1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2"/>
        <v/>
      </c>
      <c r="N67" s="82" t="str">
        <f t="shared" si="3"/>
        <v/>
      </c>
      <c r="O67" s="82">
        <f t="shared" si="0"/>
        <v>0</v>
      </c>
      <c r="P67" s="82" t="str">
        <f t="shared" si="4"/>
        <v/>
      </c>
      <c r="Q67" s="82" t="str">
        <f t="shared" si="1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2"/>
        <v/>
      </c>
      <c r="N68" s="82" t="str">
        <f t="shared" si="3"/>
        <v/>
      </c>
      <c r="O68" s="82">
        <f t="shared" si="0"/>
        <v>0</v>
      </c>
      <c r="P68" s="82" t="str">
        <f t="shared" si="4"/>
        <v/>
      </c>
      <c r="Q68" s="82" t="str">
        <f t="shared" si="1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2"/>
        <v/>
      </c>
      <c r="N69" s="82" t="str">
        <f t="shared" si="3"/>
        <v/>
      </c>
      <c r="O69" s="82">
        <f t="shared" si="0"/>
        <v>0</v>
      </c>
      <c r="P69" s="82" t="str">
        <f t="shared" si="4"/>
        <v/>
      </c>
      <c r="Q69" s="82" t="str">
        <f t="shared" si="1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2"/>
        <v/>
      </c>
      <c r="N70" s="82" t="str">
        <f t="shared" si="3"/>
        <v/>
      </c>
      <c r="O70" s="82">
        <f t="shared" si="0"/>
        <v>0</v>
      </c>
      <c r="P70" s="82" t="str">
        <f t="shared" si="4"/>
        <v/>
      </c>
      <c r="Q70" s="82" t="str">
        <f t="shared" si="1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2"/>
        <v/>
      </c>
      <c r="N71" s="82" t="str">
        <f t="shared" si="3"/>
        <v/>
      </c>
      <c r="O71" s="82">
        <f t="shared" si="0"/>
        <v>0</v>
      </c>
      <c r="P71" s="82" t="str">
        <f t="shared" si="4"/>
        <v/>
      </c>
      <c r="Q71" s="82" t="str">
        <f t="shared" si="1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2"/>
        <v/>
      </c>
      <c r="N72" s="82" t="str">
        <f t="shared" si="3"/>
        <v/>
      </c>
      <c r="O72" s="82">
        <f t="shared" si="0"/>
        <v>0</v>
      </c>
      <c r="P72" s="82" t="str">
        <f t="shared" si="4"/>
        <v/>
      </c>
      <c r="Q72" s="82" t="str">
        <f t="shared" si="1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2"/>
        <v/>
      </c>
      <c r="N73" s="82" t="str">
        <f t="shared" si="3"/>
        <v/>
      </c>
      <c r="O73" s="82">
        <f t="shared" si="0"/>
        <v>0</v>
      </c>
      <c r="P73" s="82" t="str">
        <f t="shared" si="4"/>
        <v/>
      </c>
      <c r="Q73" s="82" t="str">
        <f t="shared" si="1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2"/>
        <v/>
      </c>
      <c r="N74" s="82" t="str">
        <f t="shared" si="3"/>
        <v/>
      </c>
      <c r="O74" s="82">
        <f t="shared" si="0"/>
        <v>0</v>
      </c>
      <c r="P74" s="82" t="str">
        <f t="shared" si="4"/>
        <v/>
      </c>
      <c r="Q74" s="82" t="str">
        <f t="shared" si="1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2"/>
        <v/>
      </c>
      <c r="N75" s="82" t="str">
        <f t="shared" si="3"/>
        <v/>
      </c>
      <c r="O75" s="82">
        <f t="shared" si="0"/>
        <v>0</v>
      </c>
      <c r="P75" s="82" t="str">
        <f t="shared" si="4"/>
        <v/>
      </c>
      <c r="Q75" s="82" t="str">
        <f t="shared" si="1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2"/>
        <v/>
      </c>
      <c r="N76" s="82" t="str">
        <f t="shared" si="3"/>
        <v/>
      </c>
      <c r="O76" s="82">
        <f t="shared" si="0"/>
        <v>0</v>
      </c>
      <c r="P76" s="82" t="str">
        <f t="shared" si="4"/>
        <v/>
      </c>
      <c r="Q76" s="82" t="str">
        <f t="shared" si="1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2"/>
        <v/>
      </c>
      <c r="N77" s="82" t="str">
        <f t="shared" si="3"/>
        <v/>
      </c>
      <c r="O77" s="82">
        <f t="shared" si="0"/>
        <v>0</v>
      </c>
      <c r="P77" s="82" t="str">
        <f t="shared" si="4"/>
        <v/>
      </c>
      <c r="Q77" s="82" t="str">
        <f t="shared" si="1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2"/>
        <v/>
      </c>
      <c r="N78" s="82" t="str">
        <f t="shared" si="3"/>
        <v/>
      </c>
      <c r="O78" s="82">
        <f t="shared" si="0"/>
        <v>0</v>
      </c>
      <c r="P78" s="82" t="str">
        <f t="shared" si="4"/>
        <v/>
      </c>
      <c r="Q78" s="82" t="str">
        <f t="shared" si="1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2"/>
        <v/>
      </c>
      <c r="N79" s="82" t="str">
        <f t="shared" si="3"/>
        <v/>
      </c>
      <c r="O79" s="82">
        <f t="shared" ref="O79:O142" si="5">IF($G79=0%,F79,"")</f>
        <v>0</v>
      </c>
      <c r="P79" s="82" t="str">
        <f t="shared" si="4"/>
        <v/>
      </c>
      <c r="Q79" s="82" t="str">
        <f t="shared" si="1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6">IF(F80&amp;H80&amp;I80&amp;J80&amp;K80="","",F80+H80+I80-J80-K80)</f>
        <v/>
      </c>
      <c r="N80" s="82" t="str">
        <f t="shared" ref="N80:N143" si="7">IF($G80="E",F80,"")</f>
        <v/>
      </c>
      <c r="O80" s="82">
        <f t="shared" si="5"/>
        <v>0</v>
      </c>
      <c r="P80" s="82" t="str">
        <f t="shared" ref="P80:P143" si="8">IF(OR($G80=8%,$G80=11%),$H80/$G80,"")</f>
        <v/>
      </c>
      <c r="Q80" s="82" t="str">
        <f t="shared" si="1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6"/>
        <v/>
      </c>
      <c r="N81" s="82" t="str">
        <f t="shared" si="7"/>
        <v/>
      </c>
      <c r="O81" s="82">
        <f t="shared" si="5"/>
        <v>0</v>
      </c>
      <c r="P81" s="82" t="str">
        <f t="shared" si="8"/>
        <v/>
      </c>
      <c r="Q81" s="82" t="str">
        <f t="shared" ref="Q81:Q144" si="9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6"/>
        <v/>
      </c>
      <c r="N82" s="82" t="str">
        <f t="shared" si="7"/>
        <v/>
      </c>
      <c r="O82" s="82">
        <f t="shared" si="5"/>
        <v>0</v>
      </c>
      <c r="P82" s="82" t="str">
        <f t="shared" si="8"/>
        <v/>
      </c>
      <c r="Q82" s="82" t="str">
        <f t="shared" si="9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6"/>
        <v/>
      </c>
      <c r="N83" s="82" t="str">
        <f t="shared" si="7"/>
        <v/>
      </c>
      <c r="O83" s="82">
        <f t="shared" si="5"/>
        <v>0</v>
      </c>
      <c r="P83" s="82" t="str">
        <f t="shared" si="8"/>
        <v/>
      </c>
      <c r="Q83" s="82" t="str">
        <f t="shared" si="9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6"/>
        <v/>
      </c>
      <c r="N84" s="82" t="str">
        <f t="shared" si="7"/>
        <v/>
      </c>
      <c r="O84" s="82">
        <f t="shared" si="5"/>
        <v>0</v>
      </c>
      <c r="P84" s="82" t="str">
        <f t="shared" si="8"/>
        <v/>
      </c>
      <c r="Q84" s="82" t="str">
        <f t="shared" si="9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6"/>
        <v/>
      </c>
      <c r="N85" s="82" t="str">
        <f t="shared" si="7"/>
        <v/>
      </c>
      <c r="O85" s="82">
        <f t="shared" si="5"/>
        <v>0</v>
      </c>
      <c r="P85" s="82" t="str">
        <f t="shared" si="8"/>
        <v/>
      </c>
      <c r="Q85" s="82" t="str">
        <f t="shared" si="9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6"/>
        <v/>
      </c>
      <c r="N86" s="82" t="str">
        <f t="shared" si="7"/>
        <v/>
      </c>
      <c r="O86" s="82">
        <f t="shared" si="5"/>
        <v>0</v>
      </c>
      <c r="P86" s="82" t="str">
        <f t="shared" si="8"/>
        <v/>
      </c>
      <c r="Q86" s="82" t="str">
        <f t="shared" si="9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6"/>
        <v/>
      </c>
      <c r="N87" s="82" t="str">
        <f t="shared" si="7"/>
        <v/>
      </c>
      <c r="O87" s="82">
        <f t="shared" si="5"/>
        <v>0</v>
      </c>
      <c r="P87" s="82" t="str">
        <f t="shared" si="8"/>
        <v/>
      </c>
      <c r="Q87" s="82" t="str">
        <f t="shared" si="9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6"/>
        <v/>
      </c>
      <c r="N88" s="82" t="str">
        <f t="shared" si="7"/>
        <v/>
      </c>
      <c r="O88" s="82">
        <f t="shared" si="5"/>
        <v>0</v>
      </c>
      <c r="P88" s="82" t="str">
        <f t="shared" si="8"/>
        <v/>
      </c>
      <c r="Q88" s="82" t="str">
        <f t="shared" si="9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6"/>
        <v/>
      </c>
      <c r="N89" s="82" t="str">
        <f t="shared" si="7"/>
        <v/>
      </c>
      <c r="O89" s="82">
        <f t="shared" si="5"/>
        <v>0</v>
      </c>
      <c r="P89" s="82" t="str">
        <f t="shared" si="8"/>
        <v/>
      </c>
      <c r="Q89" s="82" t="str">
        <f t="shared" si="9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6"/>
        <v/>
      </c>
      <c r="N90" s="82" t="str">
        <f t="shared" si="7"/>
        <v/>
      </c>
      <c r="O90" s="82">
        <f t="shared" si="5"/>
        <v>0</v>
      </c>
      <c r="P90" s="82" t="str">
        <f t="shared" si="8"/>
        <v/>
      </c>
      <c r="Q90" s="82" t="str">
        <f t="shared" si="9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6"/>
        <v/>
      </c>
      <c r="N91" s="82" t="str">
        <f t="shared" si="7"/>
        <v/>
      </c>
      <c r="O91" s="82">
        <f t="shared" si="5"/>
        <v>0</v>
      </c>
      <c r="P91" s="82" t="str">
        <f t="shared" si="8"/>
        <v/>
      </c>
      <c r="Q91" s="82" t="str">
        <f t="shared" si="9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6"/>
        <v/>
      </c>
      <c r="N92" s="82" t="str">
        <f t="shared" si="7"/>
        <v/>
      </c>
      <c r="O92" s="82">
        <f t="shared" si="5"/>
        <v>0</v>
      </c>
      <c r="P92" s="82" t="str">
        <f t="shared" si="8"/>
        <v/>
      </c>
      <c r="Q92" s="82" t="str">
        <f t="shared" si="9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6"/>
        <v/>
      </c>
      <c r="N93" s="82" t="str">
        <f t="shared" si="7"/>
        <v/>
      </c>
      <c r="O93" s="82">
        <f t="shared" si="5"/>
        <v>0</v>
      </c>
      <c r="P93" s="82" t="str">
        <f t="shared" si="8"/>
        <v/>
      </c>
      <c r="Q93" s="82" t="str">
        <f t="shared" si="9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6"/>
        <v/>
      </c>
      <c r="N94" s="82" t="str">
        <f t="shared" si="7"/>
        <v/>
      </c>
      <c r="O94" s="82">
        <f t="shared" si="5"/>
        <v>0</v>
      </c>
      <c r="P94" s="82" t="str">
        <f t="shared" si="8"/>
        <v/>
      </c>
      <c r="Q94" s="82" t="str">
        <f t="shared" si="9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6"/>
        <v/>
      </c>
      <c r="N95" s="82" t="str">
        <f t="shared" si="7"/>
        <v/>
      </c>
      <c r="O95" s="82">
        <f t="shared" si="5"/>
        <v>0</v>
      </c>
      <c r="P95" s="82" t="str">
        <f t="shared" si="8"/>
        <v/>
      </c>
      <c r="Q95" s="82" t="str">
        <f t="shared" si="9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6"/>
        <v/>
      </c>
      <c r="N96" s="82" t="str">
        <f t="shared" si="7"/>
        <v/>
      </c>
      <c r="O96" s="82">
        <f t="shared" si="5"/>
        <v>0</v>
      </c>
      <c r="P96" s="82" t="str">
        <f t="shared" si="8"/>
        <v/>
      </c>
      <c r="Q96" s="82" t="str">
        <f t="shared" si="9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6"/>
        <v/>
      </c>
      <c r="N97" s="82" t="str">
        <f t="shared" si="7"/>
        <v/>
      </c>
      <c r="O97" s="82">
        <f t="shared" si="5"/>
        <v>0</v>
      </c>
      <c r="P97" s="82" t="str">
        <f t="shared" si="8"/>
        <v/>
      </c>
      <c r="Q97" s="82" t="str">
        <f t="shared" si="9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6"/>
        <v/>
      </c>
      <c r="N98" s="82" t="str">
        <f t="shared" si="7"/>
        <v/>
      </c>
      <c r="O98" s="82">
        <f t="shared" si="5"/>
        <v>0</v>
      </c>
      <c r="P98" s="82" t="str">
        <f t="shared" si="8"/>
        <v/>
      </c>
      <c r="Q98" s="82" t="str">
        <f t="shared" si="9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6"/>
        <v/>
      </c>
      <c r="N99" s="82" t="str">
        <f t="shared" si="7"/>
        <v/>
      </c>
      <c r="O99" s="82">
        <f t="shared" si="5"/>
        <v>0</v>
      </c>
      <c r="P99" s="82" t="str">
        <f t="shared" si="8"/>
        <v/>
      </c>
      <c r="Q99" s="82" t="str">
        <f t="shared" si="9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6"/>
        <v/>
      </c>
      <c r="N100" s="82" t="str">
        <f t="shared" si="7"/>
        <v/>
      </c>
      <c r="O100" s="82">
        <f t="shared" si="5"/>
        <v>0</v>
      </c>
      <c r="P100" s="82" t="str">
        <f t="shared" si="8"/>
        <v/>
      </c>
      <c r="Q100" s="82" t="str">
        <f t="shared" si="9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6"/>
        <v/>
      </c>
      <c r="N101" s="82" t="str">
        <f t="shared" si="7"/>
        <v/>
      </c>
      <c r="O101" s="82">
        <f t="shared" si="5"/>
        <v>0</v>
      </c>
      <c r="P101" s="82" t="str">
        <f t="shared" si="8"/>
        <v/>
      </c>
      <c r="Q101" s="82" t="str">
        <f t="shared" si="9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6"/>
        <v/>
      </c>
      <c r="N102" s="82" t="str">
        <f t="shared" si="7"/>
        <v/>
      </c>
      <c r="O102" s="82">
        <f t="shared" si="5"/>
        <v>0</v>
      </c>
      <c r="P102" s="82" t="str">
        <f t="shared" si="8"/>
        <v/>
      </c>
      <c r="Q102" s="82" t="str">
        <f t="shared" si="9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6"/>
        <v/>
      </c>
      <c r="N103" s="82" t="str">
        <f t="shared" si="7"/>
        <v/>
      </c>
      <c r="O103" s="82">
        <f t="shared" si="5"/>
        <v>0</v>
      </c>
      <c r="P103" s="82" t="str">
        <f t="shared" si="8"/>
        <v/>
      </c>
      <c r="Q103" s="82" t="str">
        <f t="shared" si="9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6"/>
        <v/>
      </c>
      <c r="N104" s="82" t="str">
        <f t="shared" si="7"/>
        <v/>
      </c>
      <c r="O104" s="82">
        <f t="shared" si="5"/>
        <v>0</v>
      </c>
      <c r="P104" s="82" t="str">
        <f t="shared" si="8"/>
        <v/>
      </c>
      <c r="Q104" s="82" t="str">
        <f t="shared" si="9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6"/>
        <v/>
      </c>
      <c r="N105" s="82" t="str">
        <f t="shared" si="7"/>
        <v/>
      </c>
      <c r="O105" s="82">
        <f t="shared" si="5"/>
        <v>0</v>
      </c>
      <c r="P105" s="82" t="str">
        <f t="shared" si="8"/>
        <v/>
      </c>
      <c r="Q105" s="82" t="str">
        <f t="shared" si="9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6"/>
        <v/>
      </c>
      <c r="N106" s="82" t="str">
        <f t="shared" si="7"/>
        <v/>
      </c>
      <c r="O106" s="82">
        <f t="shared" si="5"/>
        <v>0</v>
      </c>
      <c r="P106" s="82" t="str">
        <f t="shared" si="8"/>
        <v/>
      </c>
      <c r="Q106" s="82" t="str">
        <f t="shared" si="9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6"/>
        <v/>
      </c>
      <c r="N107" s="82" t="str">
        <f t="shared" si="7"/>
        <v/>
      </c>
      <c r="O107" s="82">
        <f t="shared" si="5"/>
        <v>0</v>
      </c>
      <c r="P107" s="82" t="str">
        <f t="shared" si="8"/>
        <v/>
      </c>
      <c r="Q107" s="82" t="str">
        <f t="shared" si="9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6"/>
        <v/>
      </c>
      <c r="N108" s="82" t="str">
        <f t="shared" si="7"/>
        <v/>
      </c>
      <c r="O108" s="82">
        <f t="shared" si="5"/>
        <v>0</v>
      </c>
      <c r="P108" s="82" t="str">
        <f t="shared" si="8"/>
        <v/>
      </c>
      <c r="Q108" s="82" t="str">
        <f t="shared" si="9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6"/>
        <v/>
      </c>
      <c r="N109" s="82" t="str">
        <f t="shared" si="7"/>
        <v/>
      </c>
      <c r="O109" s="82">
        <f t="shared" si="5"/>
        <v>0</v>
      </c>
      <c r="P109" s="82" t="str">
        <f t="shared" si="8"/>
        <v/>
      </c>
      <c r="Q109" s="82" t="str">
        <f t="shared" si="9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6"/>
        <v/>
      </c>
      <c r="N110" s="82" t="str">
        <f t="shared" si="7"/>
        <v/>
      </c>
      <c r="O110" s="82">
        <f t="shared" si="5"/>
        <v>0</v>
      </c>
      <c r="P110" s="82" t="str">
        <f t="shared" si="8"/>
        <v/>
      </c>
      <c r="Q110" s="82" t="str">
        <f t="shared" si="9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6"/>
        <v/>
      </c>
      <c r="N111" s="82" t="str">
        <f t="shared" si="7"/>
        <v/>
      </c>
      <c r="O111" s="82">
        <f t="shared" si="5"/>
        <v>0</v>
      </c>
      <c r="P111" s="82" t="str">
        <f t="shared" si="8"/>
        <v/>
      </c>
      <c r="Q111" s="82" t="str">
        <f t="shared" si="9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6"/>
        <v/>
      </c>
      <c r="N112" s="82" t="str">
        <f t="shared" si="7"/>
        <v/>
      </c>
      <c r="O112" s="82">
        <f t="shared" si="5"/>
        <v>0</v>
      </c>
      <c r="P112" s="82" t="str">
        <f t="shared" si="8"/>
        <v/>
      </c>
      <c r="Q112" s="82" t="str">
        <f t="shared" si="9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6"/>
        <v/>
      </c>
      <c r="N113" s="82" t="str">
        <f t="shared" si="7"/>
        <v/>
      </c>
      <c r="O113" s="82">
        <f t="shared" si="5"/>
        <v>0</v>
      </c>
      <c r="P113" s="82" t="str">
        <f t="shared" si="8"/>
        <v/>
      </c>
      <c r="Q113" s="82" t="str">
        <f t="shared" si="9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6"/>
        <v/>
      </c>
      <c r="N114" s="82" t="str">
        <f t="shared" si="7"/>
        <v/>
      </c>
      <c r="O114" s="82">
        <f t="shared" si="5"/>
        <v>0</v>
      </c>
      <c r="P114" s="82" t="str">
        <f t="shared" si="8"/>
        <v/>
      </c>
      <c r="Q114" s="82" t="str">
        <f t="shared" si="9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6"/>
        <v/>
      </c>
      <c r="N115" s="82" t="str">
        <f t="shared" si="7"/>
        <v/>
      </c>
      <c r="O115" s="82">
        <f t="shared" si="5"/>
        <v>0</v>
      </c>
      <c r="P115" s="82" t="str">
        <f t="shared" si="8"/>
        <v/>
      </c>
      <c r="Q115" s="82" t="str">
        <f t="shared" si="9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6"/>
        <v/>
      </c>
      <c r="N116" s="82" t="str">
        <f t="shared" si="7"/>
        <v/>
      </c>
      <c r="O116" s="82">
        <f t="shared" si="5"/>
        <v>0</v>
      </c>
      <c r="P116" s="82" t="str">
        <f t="shared" si="8"/>
        <v/>
      </c>
      <c r="Q116" s="82" t="str">
        <f t="shared" si="9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6"/>
        <v/>
      </c>
      <c r="N117" s="82" t="str">
        <f t="shared" si="7"/>
        <v/>
      </c>
      <c r="O117" s="82">
        <f t="shared" si="5"/>
        <v>0</v>
      </c>
      <c r="P117" s="82" t="str">
        <f t="shared" si="8"/>
        <v/>
      </c>
      <c r="Q117" s="82" t="str">
        <f t="shared" si="9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6"/>
        <v/>
      </c>
      <c r="N118" s="82" t="str">
        <f t="shared" si="7"/>
        <v/>
      </c>
      <c r="O118" s="82">
        <f t="shared" si="5"/>
        <v>0</v>
      </c>
      <c r="P118" s="82" t="str">
        <f t="shared" si="8"/>
        <v/>
      </c>
      <c r="Q118" s="82" t="str">
        <f t="shared" si="9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6"/>
        <v/>
      </c>
      <c r="N119" s="82" t="str">
        <f t="shared" si="7"/>
        <v/>
      </c>
      <c r="O119" s="82">
        <f t="shared" si="5"/>
        <v>0</v>
      </c>
      <c r="P119" s="82" t="str">
        <f t="shared" si="8"/>
        <v/>
      </c>
      <c r="Q119" s="82" t="str">
        <f t="shared" si="9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6"/>
        <v/>
      </c>
      <c r="N120" s="82" t="str">
        <f t="shared" si="7"/>
        <v/>
      </c>
      <c r="O120" s="82">
        <f t="shared" si="5"/>
        <v>0</v>
      </c>
      <c r="P120" s="82" t="str">
        <f t="shared" si="8"/>
        <v/>
      </c>
      <c r="Q120" s="82" t="str">
        <f t="shared" si="9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6"/>
        <v/>
      </c>
      <c r="N121" s="82" t="str">
        <f t="shared" si="7"/>
        <v/>
      </c>
      <c r="O121" s="82">
        <f t="shared" si="5"/>
        <v>0</v>
      </c>
      <c r="P121" s="82" t="str">
        <f t="shared" si="8"/>
        <v/>
      </c>
      <c r="Q121" s="82" t="str">
        <f t="shared" si="9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6"/>
        <v/>
      </c>
      <c r="N122" s="82" t="str">
        <f t="shared" si="7"/>
        <v/>
      </c>
      <c r="O122" s="82">
        <f t="shared" si="5"/>
        <v>0</v>
      </c>
      <c r="P122" s="82" t="str">
        <f t="shared" si="8"/>
        <v/>
      </c>
      <c r="Q122" s="82" t="str">
        <f t="shared" si="9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6"/>
        <v/>
      </c>
      <c r="N123" s="82" t="str">
        <f t="shared" si="7"/>
        <v/>
      </c>
      <c r="O123" s="82">
        <f t="shared" si="5"/>
        <v>0</v>
      </c>
      <c r="P123" s="82" t="str">
        <f t="shared" si="8"/>
        <v/>
      </c>
      <c r="Q123" s="82" t="str">
        <f t="shared" si="9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6"/>
        <v/>
      </c>
      <c r="N124" s="82" t="str">
        <f t="shared" si="7"/>
        <v/>
      </c>
      <c r="O124" s="82">
        <f t="shared" si="5"/>
        <v>0</v>
      </c>
      <c r="P124" s="82" t="str">
        <f t="shared" si="8"/>
        <v/>
      </c>
      <c r="Q124" s="82" t="str">
        <f t="shared" si="9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6"/>
        <v/>
      </c>
      <c r="N125" s="82" t="str">
        <f t="shared" si="7"/>
        <v/>
      </c>
      <c r="O125" s="82">
        <f t="shared" si="5"/>
        <v>0</v>
      </c>
      <c r="P125" s="82" t="str">
        <f t="shared" si="8"/>
        <v/>
      </c>
      <c r="Q125" s="82" t="str">
        <f t="shared" si="9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6"/>
        <v/>
      </c>
      <c r="N126" s="82" t="str">
        <f t="shared" si="7"/>
        <v/>
      </c>
      <c r="O126" s="82">
        <f t="shared" si="5"/>
        <v>0</v>
      </c>
      <c r="P126" s="82" t="str">
        <f t="shared" si="8"/>
        <v/>
      </c>
      <c r="Q126" s="82" t="str">
        <f t="shared" si="9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6"/>
        <v/>
      </c>
      <c r="N127" s="82" t="str">
        <f t="shared" si="7"/>
        <v/>
      </c>
      <c r="O127" s="82">
        <f t="shared" si="5"/>
        <v>0</v>
      </c>
      <c r="P127" s="82" t="str">
        <f t="shared" si="8"/>
        <v/>
      </c>
      <c r="Q127" s="82" t="str">
        <f t="shared" si="9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6"/>
        <v/>
      </c>
      <c r="N128" s="82" t="str">
        <f t="shared" si="7"/>
        <v/>
      </c>
      <c r="O128" s="82">
        <f t="shared" si="5"/>
        <v>0</v>
      </c>
      <c r="P128" s="82" t="str">
        <f t="shared" si="8"/>
        <v/>
      </c>
      <c r="Q128" s="82" t="str">
        <f t="shared" si="9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6"/>
        <v/>
      </c>
      <c r="N129" s="82" t="str">
        <f t="shared" si="7"/>
        <v/>
      </c>
      <c r="O129" s="82">
        <f t="shared" si="5"/>
        <v>0</v>
      </c>
      <c r="P129" s="82" t="str">
        <f t="shared" si="8"/>
        <v/>
      </c>
      <c r="Q129" s="82" t="str">
        <f t="shared" si="9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6"/>
        <v/>
      </c>
      <c r="N130" s="82" t="str">
        <f t="shared" si="7"/>
        <v/>
      </c>
      <c r="O130" s="82">
        <f t="shared" si="5"/>
        <v>0</v>
      </c>
      <c r="P130" s="82" t="str">
        <f t="shared" si="8"/>
        <v/>
      </c>
      <c r="Q130" s="82" t="str">
        <f t="shared" si="9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6"/>
        <v/>
      </c>
      <c r="N131" s="82" t="str">
        <f t="shared" si="7"/>
        <v/>
      </c>
      <c r="O131" s="82">
        <f t="shared" si="5"/>
        <v>0</v>
      </c>
      <c r="P131" s="82" t="str">
        <f t="shared" si="8"/>
        <v/>
      </c>
      <c r="Q131" s="82" t="str">
        <f t="shared" si="9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6"/>
        <v/>
      </c>
      <c r="N132" s="82" t="str">
        <f t="shared" si="7"/>
        <v/>
      </c>
      <c r="O132" s="82">
        <f t="shared" si="5"/>
        <v>0</v>
      </c>
      <c r="P132" s="82" t="str">
        <f t="shared" si="8"/>
        <v/>
      </c>
      <c r="Q132" s="82" t="str">
        <f t="shared" si="9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6"/>
        <v/>
      </c>
      <c r="N133" s="82" t="str">
        <f t="shared" si="7"/>
        <v/>
      </c>
      <c r="O133" s="82">
        <f t="shared" si="5"/>
        <v>0</v>
      </c>
      <c r="P133" s="82" t="str">
        <f t="shared" si="8"/>
        <v/>
      </c>
      <c r="Q133" s="82" t="str">
        <f t="shared" si="9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6"/>
        <v/>
      </c>
      <c r="N134" s="82" t="str">
        <f t="shared" si="7"/>
        <v/>
      </c>
      <c r="O134" s="82">
        <f t="shared" si="5"/>
        <v>0</v>
      </c>
      <c r="P134" s="82" t="str">
        <f t="shared" si="8"/>
        <v/>
      </c>
      <c r="Q134" s="82" t="str">
        <f t="shared" si="9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6"/>
        <v/>
      </c>
      <c r="N135" s="82" t="str">
        <f t="shared" si="7"/>
        <v/>
      </c>
      <c r="O135" s="82">
        <f t="shared" si="5"/>
        <v>0</v>
      </c>
      <c r="P135" s="82" t="str">
        <f t="shared" si="8"/>
        <v/>
      </c>
      <c r="Q135" s="82" t="str">
        <f t="shared" si="9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6"/>
        <v/>
      </c>
      <c r="N136" s="82" t="str">
        <f t="shared" si="7"/>
        <v/>
      </c>
      <c r="O136" s="82">
        <f t="shared" si="5"/>
        <v>0</v>
      </c>
      <c r="P136" s="82" t="str">
        <f t="shared" si="8"/>
        <v/>
      </c>
      <c r="Q136" s="82" t="str">
        <f t="shared" si="9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6"/>
        <v/>
      </c>
      <c r="N137" s="82" t="str">
        <f t="shared" si="7"/>
        <v/>
      </c>
      <c r="O137" s="82">
        <f t="shared" si="5"/>
        <v>0</v>
      </c>
      <c r="P137" s="82" t="str">
        <f t="shared" si="8"/>
        <v/>
      </c>
      <c r="Q137" s="82" t="str">
        <f t="shared" si="9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6"/>
        <v/>
      </c>
      <c r="N138" s="82" t="str">
        <f t="shared" si="7"/>
        <v/>
      </c>
      <c r="O138" s="82">
        <f t="shared" si="5"/>
        <v>0</v>
      </c>
      <c r="P138" s="82" t="str">
        <f t="shared" si="8"/>
        <v/>
      </c>
      <c r="Q138" s="82" t="str">
        <f t="shared" si="9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6"/>
        <v/>
      </c>
      <c r="N139" s="82" t="str">
        <f t="shared" si="7"/>
        <v/>
      </c>
      <c r="O139" s="82">
        <f t="shared" si="5"/>
        <v>0</v>
      </c>
      <c r="P139" s="82" t="str">
        <f t="shared" si="8"/>
        <v/>
      </c>
      <c r="Q139" s="82" t="str">
        <f t="shared" si="9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6"/>
        <v/>
      </c>
      <c r="N140" s="82" t="str">
        <f t="shared" si="7"/>
        <v/>
      </c>
      <c r="O140" s="82">
        <f t="shared" si="5"/>
        <v>0</v>
      </c>
      <c r="P140" s="82" t="str">
        <f t="shared" si="8"/>
        <v/>
      </c>
      <c r="Q140" s="82" t="str">
        <f t="shared" si="9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6"/>
        <v/>
      </c>
      <c r="N141" s="82" t="str">
        <f t="shared" si="7"/>
        <v/>
      </c>
      <c r="O141" s="82">
        <f t="shared" si="5"/>
        <v>0</v>
      </c>
      <c r="P141" s="82" t="str">
        <f t="shared" si="8"/>
        <v/>
      </c>
      <c r="Q141" s="82" t="str">
        <f t="shared" si="9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6"/>
        <v/>
      </c>
      <c r="N142" s="82" t="str">
        <f t="shared" si="7"/>
        <v/>
      </c>
      <c r="O142" s="82">
        <f t="shared" si="5"/>
        <v>0</v>
      </c>
      <c r="P142" s="82" t="str">
        <f t="shared" si="8"/>
        <v/>
      </c>
      <c r="Q142" s="82" t="str">
        <f t="shared" si="9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6"/>
        <v/>
      </c>
      <c r="N143" s="82" t="str">
        <f t="shared" si="7"/>
        <v/>
      </c>
      <c r="O143" s="82">
        <f t="shared" ref="O143:O206" si="10">IF($G143=0%,F143,"")</f>
        <v>0</v>
      </c>
      <c r="P143" s="82" t="str">
        <f t="shared" si="8"/>
        <v/>
      </c>
      <c r="Q143" s="82" t="str">
        <f t="shared" si="9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1">IF(F144&amp;H144&amp;I144&amp;J144&amp;K144="","",F144+H144+I144-J144-K144)</f>
        <v/>
      </c>
      <c r="N144" s="82" t="str">
        <f t="shared" ref="N144:N207" si="12">IF($G144="E",F144,"")</f>
        <v/>
      </c>
      <c r="O144" s="82">
        <f t="shared" si="10"/>
        <v>0</v>
      </c>
      <c r="P144" s="82" t="str">
        <f t="shared" ref="P144:P207" si="13">IF(OR($G144=8%,$G144=11%),$H144/$G144,"")</f>
        <v/>
      </c>
      <c r="Q144" s="82" t="str">
        <f t="shared" si="9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1"/>
        <v/>
      </c>
      <c r="N145" s="82" t="str">
        <f t="shared" si="12"/>
        <v/>
      </c>
      <c r="O145" s="82">
        <f t="shared" si="10"/>
        <v>0</v>
      </c>
      <c r="P145" s="82" t="str">
        <f t="shared" si="13"/>
        <v/>
      </c>
      <c r="Q145" s="82" t="str">
        <f t="shared" ref="Q145:Q208" si="14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1"/>
        <v/>
      </c>
      <c r="N146" s="82" t="str">
        <f t="shared" si="12"/>
        <v/>
      </c>
      <c r="O146" s="82">
        <f t="shared" si="10"/>
        <v>0</v>
      </c>
      <c r="P146" s="82" t="str">
        <f t="shared" si="13"/>
        <v/>
      </c>
      <c r="Q146" s="82" t="str">
        <f t="shared" si="14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1"/>
        <v/>
      </c>
      <c r="N147" s="82" t="str">
        <f t="shared" si="12"/>
        <v/>
      </c>
      <c r="O147" s="82">
        <f t="shared" si="10"/>
        <v>0</v>
      </c>
      <c r="P147" s="82" t="str">
        <f t="shared" si="13"/>
        <v/>
      </c>
      <c r="Q147" s="82" t="str">
        <f t="shared" si="14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1"/>
        <v/>
      </c>
      <c r="N148" s="82" t="str">
        <f t="shared" si="12"/>
        <v/>
      </c>
      <c r="O148" s="82">
        <f t="shared" si="10"/>
        <v>0</v>
      </c>
      <c r="P148" s="82" t="str">
        <f t="shared" si="13"/>
        <v/>
      </c>
      <c r="Q148" s="82" t="str">
        <f t="shared" si="14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1"/>
        <v/>
      </c>
      <c r="N149" s="82" t="str">
        <f t="shared" si="12"/>
        <v/>
      </c>
      <c r="O149" s="82">
        <f t="shared" si="10"/>
        <v>0</v>
      </c>
      <c r="P149" s="82" t="str">
        <f t="shared" si="13"/>
        <v/>
      </c>
      <c r="Q149" s="82" t="str">
        <f t="shared" si="14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1"/>
        <v/>
      </c>
      <c r="N150" s="82" t="str">
        <f t="shared" si="12"/>
        <v/>
      </c>
      <c r="O150" s="82">
        <f t="shared" si="10"/>
        <v>0</v>
      </c>
      <c r="P150" s="82" t="str">
        <f t="shared" si="13"/>
        <v/>
      </c>
      <c r="Q150" s="82" t="str">
        <f t="shared" si="14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1"/>
        <v/>
      </c>
      <c r="N151" s="82" t="str">
        <f t="shared" si="12"/>
        <v/>
      </c>
      <c r="O151" s="82">
        <f t="shared" si="10"/>
        <v>0</v>
      </c>
      <c r="P151" s="82" t="str">
        <f t="shared" si="13"/>
        <v/>
      </c>
      <c r="Q151" s="82" t="str">
        <f t="shared" si="14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1"/>
        <v/>
      </c>
      <c r="N152" s="82" t="str">
        <f t="shared" si="12"/>
        <v/>
      </c>
      <c r="O152" s="82">
        <f t="shared" si="10"/>
        <v>0</v>
      </c>
      <c r="P152" s="82" t="str">
        <f t="shared" si="13"/>
        <v/>
      </c>
      <c r="Q152" s="82" t="str">
        <f t="shared" si="14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1"/>
        <v/>
      </c>
      <c r="N153" s="82" t="str">
        <f t="shared" si="12"/>
        <v/>
      </c>
      <c r="O153" s="82">
        <f t="shared" si="10"/>
        <v>0</v>
      </c>
      <c r="P153" s="82" t="str">
        <f t="shared" si="13"/>
        <v/>
      </c>
      <c r="Q153" s="82" t="str">
        <f t="shared" si="14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1"/>
        <v/>
      </c>
      <c r="N154" s="82" t="str">
        <f t="shared" si="12"/>
        <v/>
      </c>
      <c r="O154" s="82">
        <f t="shared" si="10"/>
        <v>0</v>
      </c>
      <c r="P154" s="82" t="str">
        <f t="shared" si="13"/>
        <v/>
      </c>
      <c r="Q154" s="82" t="str">
        <f t="shared" si="14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1"/>
        <v/>
      </c>
      <c r="N155" s="82" t="str">
        <f t="shared" si="12"/>
        <v/>
      </c>
      <c r="O155" s="82">
        <f t="shared" si="10"/>
        <v>0</v>
      </c>
      <c r="P155" s="82" t="str">
        <f t="shared" si="13"/>
        <v/>
      </c>
      <c r="Q155" s="82" t="str">
        <f t="shared" si="14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1"/>
        <v/>
      </c>
      <c r="N156" s="82" t="str">
        <f t="shared" si="12"/>
        <v/>
      </c>
      <c r="O156" s="82">
        <f t="shared" si="10"/>
        <v>0</v>
      </c>
      <c r="P156" s="82" t="str">
        <f t="shared" si="13"/>
        <v/>
      </c>
      <c r="Q156" s="82" t="str">
        <f t="shared" si="14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1"/>
        <v/>
      </c>
      <c r="N157" s="82" t="str">
        <f t="shared" si="12"/>
        <v/>
      </c>
      <c r="O157" s="82">
        <f t="shared" si="10"/>
        <v>0</v>
      </c>
      <c r="P157" s="82" t="str">
        <f t="shared" si="13"/>
        <v/>
      </c>
      <c r="Q157" s="82" t="str">
        <f t="shared" si="14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1"/>
        <v/>
      </c>
      <c r="N158" s="82" t="str">
        <f t="shared" si="12"/>
        <v/>
      </c>
      <c r="O158" s="82">
        <f t="shared" si="10"/>
        <v>0</v>
      </c>
      <c r="P158" s="82" t="str">
        <f t="shared" si="13"/>
        <v/>
      </c>
      <c r="Q158" s="82" t="str">
        <f t="shared" si="14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1"/>
        <v/>
      </c>
      <c r="N159" s="82" t="str">
        <f t="shared" si="12"/>
        <v/>
      </c>
      <c r="O159" s="82">
        <f t="shared" si="10"/>
        <v>0</v>
      </c>
      <c r="P159" s="82" t="str">
        <f t="shared" si="13"/>
        <v/>
      </c>
      <c r="Q159" s="82" t="str">
        <f t="shared" si="14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1"/>
        <v/>
      </c>
      <c r="N160" s="82" t="str">
        <f t="shared" si="12"/>
        <v/>
      </c>
      <c r="O160" s="82">
        <f t="shared" si="10"/>
        <v>0</v>
      </c>
      <c r="P160" s="82" t="str">
        <f t="shared" si="13"/>
        <v/>
      </c>
      <c r="Q160" s="82" t="str">
        <f t="shared" si="14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1"/>
        <v/>
      </c>
      <c r="N161" s="82" t="str">
        <f t="shared" si="12"/>
        <v/>
      </c>
      <c r="O161" s="82">
        <f t="shared" si="10"/>
        <v>0</v>
      </c>
      <c r="P161" s="82" t="str">
        <f t="shared" si="13"/>
        <v/>
      </c>
      <c r="Q161" s="82" t="str">
        <f t="shared" si="14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1"/>
        <v/>
      </c>
      <c r="N162" s="82" t="str">
        <f t="shared" si="12"/>
        <v/>
      </c>
      <c r="O162" s="82">
        <f t="shared" si="10"/>
        <v>0</v>
      </c>
      <c r="P162" s="82" t="str">
        <f t="shared" si="13"/>
        <v/>
      </c>
      <c r="Q162" s="82" t="str">
        <f t="shared" si="14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1"/>
        <v/>
      </c>
      <c r="N163" s="82" t="str">
        <f t="shared" si="12"/>
        <v/>
      </c>
      <c r="O163" s="82">
        <f t="shared" si="10"/>
        <v>0</v>
      </c>
      <c r="P163" s="82" t="str">
        <f t="shared" si="13"/>
        <v/>
      </c>
      <c r="Q163" s="82" t="str">
        <f t="shared" si="14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1"/>
        <v/>
      </c>
      <c r="N164" s="82" t="str">
        <f t="shared" si="12"/>
        <v/>
      </c>
      <c r="O164" s="82">
        <f t="shared" si="10"/>
        <v>0</v>
      </c>
      <c r="P164" s="82" t="str">
        <f t="shared" si="13"/>
        <v/>
      </c>
      <c r="Q164" s="82" t="str">
        <f t="shared" si="14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1"/>
        <v/>
      </c>
      <c r="N165" s="82" t="str">
        <f t="shared" si="12"/>
        <v/>
      </c>
      <c r="O165" s="82">
        <f t="shared" si="10"/>
        <v>0</v>
      </c>
      <c r="P165" s="82" t="str">
        <f t="shared" si="13"/>
        <v/>
      </c>
      <c r="Q165" s="82" t="str">
        <f t="shared" si="14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1"/>
        <v/>
      </c>
      <c r="N166" s="82" t="str">
        <f t="shared" si="12"/>
        <v/>
      </c>
      <c r="O166" s="82">
        <f t="shared" si="10"/>
        <v>0</v>
      </c>
      <c r="P166" s="82" t="str">
        <f t="shared" si="13"/>
        <v/>
      </c>
      <c r="Q166" s="82" t="str">
        <f t="shared" si="14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1"/>
        <v/>
      </c>
      <c r="N167" s="82" t="str">
        <f t="shared" si="12"/>
        <v/>
      </c>
      <c r="O167" s="82">
        <f t="shared" si="10"/>
        <v>0</v>
      </c>
      <c r="P167" s="82" t="str">
        <f t="shared" si="13"/>
        <v/>
      </c>
      <c r="Q167" s="82" t="str">
        <f t="shared" si="14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1"/>
        <v/>
      </c>
      <c r="N168" s="82" t="str">
        <f t="shared" si="12"/>
        <v/>
      </c>
      <c r="O168" s="82">
        <f t="shared" si="10"/>
        <v>0</v>
      </c>
      <c r="P168" s="82" t="str">
        <f t="shared" si="13"/>
        <v/>
      </c>
      <c r="Q168" s="82" t="str">
        <f t="shared" si="14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1"/>
        <v/>
      </c>
      <c r="N169" s="82" t="str">
        <f t="shared" si="12"/>
        <v/>
      </c>
      <c r="O169" s="82">
        <f t="shared" si="10"/>
        <v>0</v>
      </c>
      <c r="P169" s="82" t="str">
        <f t="shared" si="13"/>
        <v/>
      </c>
      <c r="Q169" s="82" t="str">
        <f t="shared" si="14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1"/>
        <v/>
      </c>
      <c r="N170" s="82" t="str">
        <f t="shared" si="12"/>
        <v/>
      </c>
      <c r="O170" s="82">
        <f t="shared" si="10"/>
        <v>0</v>
      </c>
      <c r="P170" s="82" t="str">
        <f t="shared" si="13"/>
        <v/>
      </c>
      <c r="Q170" s="82" t="str">
        <f t="shared" si="14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1"/>
        <v/>
      </c>
      <c r="N171" s="82" t="str">
        <f t="shared" si="12"/>
        <v/>
      </c>
      <c r="O171" s="82">
        <f t="shared" si="10"/>
        <v>0</v>
      </c>
      <c r="P171" s="82" t="str">
        <f t="shared" si="13"/>
        <v/>
      </c>
      <c r="Q171" s="82" t="str">
        <f t="shared" si="14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1"/>
        <v/>
      </c>
      <c r="N172" s="82" t="str">
        <f t="shared" si="12"/>
        <v/>
      </c>
      <c r="O172" s="82">
        <f t="shared" si="10"/>
        <v>0</v>
      </c>
      <c r="P172" s="82" t="str">
        <f t="shared" si="13"/>
        <v/>
      </c>
      <c r="Q172" s="82" t="str">
        <f t="shared" si="14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1"/>
        <v/>
      </c>
      <c r="N173" s="82" t="str">
        <f t="shared" si="12"/>
        <v/>
      </c>
      <c r="O173" s="82">
        <f t="shared" si="10"/>
        <v>0</v>
      </c>
      <c r="P173" s="82" t="str">
        <f t="shared" si="13"/>
        <v/>
      </c>
      <c r="Q173" s="82" t="str">
        <f t="shared" si="14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1"/>
        <v/>
      </c>
      <c r="N174" s="82" t="str">
        <f t="shared" si="12"/>
        <v/>
      </c>
      <c r="O174" s="82">
        <f t="shared" si="10"/>
        <v>0</v>
      </c>
      <c r="P174" s="82" t="str">
        <f t="shared" si="13"/>
        <v/>
      </c>
      <c r="Q174" s="82" t="str">
        <f t="shared" si="14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1"/>
        <v/>
      </c>
      <c r="N175" s="82" t="str">
        <f t="shared" si="12"/>
        <v/>
      </c>
      <c r="O175" s="82">
        <f t="shared" si="10"/>
        <v>0</v>
      </c>
      <c r="P175" s="82" t="str">
        <f t="shared" si="13"/>
        <v/>
      </c>
      <c r="Q175" s="82" t="str">
        <f t="shared" si="14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1"/>
        <v/>
      </c>
      <c r="N176" s="82" t="str">
        <f t="shared" si="12"/>
        <v/>
      </c>
      <c r="O176" s="82">
        <f t="shared" si="10"/>
        <v>0</v>
      </c>
      <c r="P176" s="82" t="str">
        <f t="shared" si="13"/>
        <v/>
      </c>
      <c r="Q176" s="82" t="str">
        <f t="shared" si="14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1"/>
        <v/>
      </c>
      <c r="N177" s="82" t="str">
        <f t="shared" si="12"/>
        <v/>
      </c>
      <c r="O177" s="82">
        <f t="shared" si="10"/>
        <v>0</v>
      </c>
      <c r="P177" s="82" t="str">
        <f t="shared" si="13"/>
        <v/>
      </c>
      <c r="Q177" s="82" t="str">
        <f t="shared" si="14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1"/>
        <v/>
      </c>
      <c r="N178" s="82" t="str">
        <f t="shared" si="12"/>
        <v/>
      </c>
      <c r="O178" s="82">
        <f t="shared" si="10"/>
        <v>0</v>
      </c>
      <c r="P178" s="82" t="str">
        <f t="shared" si="13"/>
        <v/>
      </c>
      <c r="Q178" s="82" t="str">
        <f t="shared" si="14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1"/>
        <v/>
      </c>
      <c r="N179" s="82" t="str">
        <f t="shared" si="12"/>
        <v/>
      </c>
      <c r="O179" s="82">
        <f t="shared" si="10"/>
        <v>0</v>
      </c>
      <c r="P179" s="82" t="str">
        <f t="shared" si="13"/>
        <v/>
      </c>
      <c r="Q179" s="82" t="str">
        <f t="shared" si="14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1"/>
        <v/>
      </c>
      <c r="N180" s="82" t="str">
        <f t="shared" si="12"/>
        <v/>
      </c>
      <c r="O180" s="82">
        <f t="shared" si="10"/>
        <v>0</v>
      </c>
      <c r="P180" s="82" t="str">
        <f t="shared" si="13"/>
        <v/>
      </c>
      <c r="Q180" s="82" t="str">
        <f t="shared" si="14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1"/>
        <v/>
      </c>
      <c r="N181" s="82" t="str">
        <f t="shared" si="12"/>
        <v/>
      </c>
      <c r="O181" s="82">
        <f t="shared" si="10"/>
        <v>0</v>
      </c>
      <c r="P181" s="82" t="str">
        <f t="shared" si="13"/>
        <v/>
      </c>
      <c r="Q181" s="82" t="str">
        <f t="shared" si="14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1"/>
        <v/>
      </c>
      <c r="N182" s="82" t="str">
        <f t="shared" si="12"/>
        <v/>
      </c>
      <c r="O182" s="82">
        <f t="shared" si="10"/>
        <v>0</v>
      </c>
      <c r="P182" s="82" t="str">
        <f t="shared" si="13"/>
        <v/>
      </c>
      <c r="Q182" s="82" t="str">
        <f t="shared" si="14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1"/>
        <v/>
      </c>
      <c r="N183" s="82" t="str">
        <f t="shared" si="12"/>
        <v/>
      </c>
      <c r="O183" s="82">
        <f t="shared" si="10"/>
        <v>0</v>
      </c>
      <c r="P183" s="82" t="str">
        <f t="shared" si="13"/>
        <v/>
      </c>
      <c r="Q183" s="82" t="str">
        <f t="shared" si="14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1"/>
        <v/>
      </c>
      <c r="N184" s="82" t="str">
        <f t="shared" si="12"/>
        <v/>
      </c>
      <c r="O184" s="82">
        <f t="shared" si="10"/>
        <v>0</v>
      </c>
      <c r="P184" s="82" t="str">
        <f t="shared" si="13"/>
        <v/>
      </c>
      <c r="Q184" s="82" t="str">
        <f t="shared" si="14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1"/>
        <v/>
      </c>
      <c r="N185" s="82" t="str">
        <f t="shared" si="12"/>
        <v/>
      </c>
      <c r="O185" s="82">
        <f t="shared" si="10"/>
        <v>0</v>
      </c>
      <c r="P185" s="82" t="str">
        <f t="shared" si="13"/>
        <v/>
      </c>
      <c r="Q185" s="82" t="str">
        <f t="shared" si="14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1"/>
        <v/>
      </c>
      <c r="N186" s="82" t="str">
        <f t="shared" si="12"/>
        <v/>
      </c>
      <c r="O186" s="82">
        <f t="shared" si="10"/>
        <v>0</v>
      </c>
      <c r="P186" s="82" t="str">
        <f t="shared" si="13"/>
        <v/>
      </c>
      <c r="Q186" s="82" t="str">
        <f t="shared" si="14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1"/>
        <v/>
      </c>
      <c r="N187" s="82" t="str">
        <f t="shared" si="12"/>
        <v/>
      </c>
      <c r="O187" s="82">
        <f t="shared" si="10"/>
        <v>0</v>
      </c>
      <c r="P187" s="82" t="str">
        <f t="shared" si="13"/>
        <v/>
      </c>
      <c r="Q187" s="82" t="str">
        <f t="shared" si="14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1"/>
        <v/>
      </c>
      <c r="N188" s="82" t="str">
        <f t="shared" si="12"/>
        <v/>
      </c>
      <c r="O188" s="82">
        <f t="shared" si="10"/>
        <v>0</v>
      </c>
      <c r="P188" s="82" t="str">
        <f t="shared" si="13"/>
        <v/>
      </c>
      <c r="Q188" s="82" t="str">
        <f t="shared" si="14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1"/>
        <v/>
      </c>
      <c r="N189" s="82" t="str">
        <f t="shared" si="12"/>
        <v/>
      </c>
      <c r="O189" s="82">
        <f t="shared" si="10"/>
        <v>0</v>
      </c>
      <c r="P189" s="82" t="str">
        <f t="shared" si="13"/>
        <v/>
      </c>
      <c r="Q189" s="82" t="str">
        <f t="shared" si="14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1"/>
        <v/>
      </c>
      <c r="N190" s="82" t="str">
        <f t="shared" si="12"/>
        <v/>
      </c>
      <c r="O190" s="82">
        <f t="shared" si="10"/>
        <v>0</v>
      </c>
      <c r="P190" s="82" t="str">
        <f t="shared" si="13"/>
        <v/>
      </c>
      <c r="Q190" s="82" t="str">
        <f t="shared" si="14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1"/>
        <v/>
      </c>
      <c r="N191" s="82" t="str">
        <f t="shared" si="12"/>
        <v/>
      </c>
      <c r="O191" s="82">
        <f t="shared" si="10"/>
        <v>0</v>
      </c>
      <c r="P191" s="82" t="str">
        <f t="shared" si="13"/>
        <v/>
      </c>
      <c r="Q191" s="82" t="str">
        <f t="shared" si="14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1"/>
        <v/>
      </c>
      <c r="N192" s="82" t="str">
        <f t="shared" si="12"/>
        <v/>
      </c>
      <c r="O192" s="82">
        <f t="shared" si="10"/>
        <v>0</v>
      </c>
      <c r="P192" s="82" t="str">
        <f t="shared" si="13"/>
        <v/>
      </c>
      <c r="Q192" s="82" t="str">
        <f t="shared" si="14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1"/>
        <v/>
      </c>
      <c r="N193" s="82" t="str">
        <f t="shared" si="12"/>
        <v/>
      </c>
      <c r="O193" s="82">
        <f t="shared" si="10"/>
        <v>0</v>
      </c>
      <c r="P193" s="82" t="str">
        <f t="shared" si="13"/>
        <v/>
      </c>
      <c r="Q193" s="82" t="str">
        <f t="shared" si="14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1"/>
        <v/>
      </c>
      <c r="N194" s="82" t="str">
        <f t="shared" si="12"/>
        <v/>
      </c>
      <c r="O194" s="82">
        <f t="shared" si="10"/>
        <v>0</v>
      </c>
      <c r="P194" s="82" t="str">
        <f t="shared" si="13"/>
        <v/>
      </c>
      <c r="Q194" s="82" t="str">
        <f t="shared" si="14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1"/>
        <v/>
      </c>
      <c r="N195" s="82" t="str">
        <f t="shared" si="12"/>
        <v/>
      </c>
      <c r="O195" s="82">
        <f t="shared" si="10"/>
        <v>0</v>
      </c>
      <c r="P195" s="82" t="str">
        <f t="shared" si="13"/>
        <v/>
      </c>
      <c r="Q195" s="82" t="str">
        <f t="shared" si="14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1"/>
        <v/>
      </c>
      <c r="N196" s="82" t="str">
        <f t="shared" si="12"/>
        <v/>
      </c>
      <c r="O196" s="82">
        <f t="shared" si="10"/>
        <v>0</v>
      </c>
      <c r="P196" s="82" t="str">
        <f t="shared" si="13"/>
        <v/>
      </c>
      <c r="Q196" s="82" t="str">
        <f t="shared" si="14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1"/>
        <v/>
      </c>
      <c r="N197" s="82" t="str">
        <f t="shared" si="12"/>
        <v/>
      </c>
      <c r="O197" s="82">
        <f t="shared" si="10"/>
        <v>0</v>
      </c>
      <c r="P197" s="82" t="str">
        <f t="shared" si="13"/>
        <v/>
      </c>
      <c r="Q197" s="82" t="str">
        <f t="shared" si="14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1"/>
        <v/>
      </c>
      <c r="N198" s="82" t="str">
        <f t="shared" si="12"/>
        <v/>
      </c>
      <c r="O198" s="82">
        <f t="shared" si="10"/>
        <v>0</v>
      </c>
      <c r="P198" s="82" t="str">
        <f t="shared" si="13"/>
        <v/>
      </c>
      <c r="Q198" s="82" t="str">
        <f t="shared" si="14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1"/>
        <v/>
      </c>
      <c r="N199" s="82" t="str">
        <f t="shared" si="12"/>
        <v/>
      </c>
      <c r="O199" s="82">
        <f t="shared" si="10"/>
        <v>0</v>
      </c>
      <c r="P199" s="82" t="str">
        <f t="shared" si="13"/>
        <v/>
      </c>
      <c r="Q199" s="82" t="str">
        <f t="shared" si="14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1"/>
        <v/>
      </c>
      <c r="N200" s="82" t="str">
        <f t="shared" si="12"/>
        <v/>
      </c>
      <c r="O200" s="82">
        <f t="shared" si="10"/>
        <v>0</v>
      </c>
      <c r="P200" s="82" t="str">
        <f t="shared" si="13"/>
        <v/>
      </c>
      <c r="Q200" s="82" t="str">
        <f t="shared" si="14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1"/>
        <v/>
      </c>
      <c r="N201" s="82" t="str">
        <f t="shared" si="12"/>
        <v/>
      </c>
      <c r="O201" s="82">
        <f t="shared" si="10"/>
        <v>0</v>
      </c>
      <c r="P201" s="82" t="str">
        <f t="shared" si="13"/>
        <v/>
      </c>
      <c r="Q201" s="82" t="str">
        <f t="shared" si="14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1"/>
        <v/>
      </c>
      <c r="N202" s="82" t="str">
        <f t="shared" si="12"/>
        <v/>
      </c>
      <c r="O202" s="82">
        <f t="shared" si="10"/>
        <v>0</v>
      </c>
      <c r="P202" s="82" t="str">
        <f t="shared" si="13"/>
        <v/>
      </c>
      <c r="Q202" s="82" t="str">
        <f t="shared" si="14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1"/>
        <v/>
      </c>
      <c r="N203" s="82" t="str">
        <f t="shared" si="12"/>
        <v/>
      </c>
      <c r="O203" s="82">
        <f t="shared" si="10"/>
        <v>0</v>
      </c>
      <c r="P203" s="82" t="str">
        <f t="shared" si="13"/>
        <v/>
      </c>
      <c r="Q203" s="82" t="str">
        <f t="shared" si="14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1"/>
        <v/>
      </c>
      <c r="N204" s="82" t="str">
        <f t="shared" si="12"/>
        <v/>
      </c>
      <c r="O204" s="82">
        <f t="shared" si="10"/>
        <v>0</v>
      </c>
      <c r="P204" s="82" t="str">
        <f t="shared" si="13"/>
        <v/>
      </c>
      <c r="Q204" s="82" t="str">
        <f t="shared" si="14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1"/>
        <v/>
      </c>
      <c r="N205" s="82" t="str">
        <f t="shared" si="12"/>
        <v/>
      </c>
      <c r="O205" s="82">
        <f t="shared" si="10"/>
        <v>0</v>
      </c>
      <c r="P205" s="82" t="str">
        <f t="shared" si="13"/>
        <v/>
      </c>
      <c r="Q205" s="82" t="str">
        <f t="shared" si="14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1"/>
        <v/>
      </c>
      <c r="N206" s="82" t="str">
        <f t="shared" si="12"/>
        <v/>
      </c>
      <c r="O206" s="82">
        <f t="shared" si="10"/>
        <v>0</v>
      </c>
      <c r="P206" s="82" t="str">
        <f t="shared" si="13"/>
        <v/>
      </c>
      <c r="Q206" s="82" t="str">
        <f t="shared" si="14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1"/>
        <v/>
      </c>
      <c r="N207" s="82" t="str">
        <f t="shared" si="12"/>
        <v/>
      </c>
      <c r="O207" s="82">
        <f t="shared" ref="O207:O270" si="15">IF($G207=0%,F207,"")</f>
        <v>0</v>
      </c>
      <c r="P207" s="82" t="str">
        <f t="shared" si="13"/>
        <v/>
      </c>
      <c r="Q207" s="82" t="str">
        <f t="shared" si="14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6">IF(F208&amp;H208&amp;I208&amp;J208&amp;K208="","",F208+H208+I208-J208-K208)</f>
        <v/>
      </c>
      <c r="N208" s="82" t="str">
        <f t="shared" ref="N208:N271" si="17">IF($G208="E",F208,"")</f>
        <v/>
      </c>
      <c r="O208" s="82">
        <f t="shared" si="15"/>
        <v>0</v>
      </c>
      <c r="P208" s="82" t="str">
        <f t="shared" ref="P208:P271" si="18">IF(OR($G208=8%,$G208=11%),$H208/$G208,"")</f>
        <v/>
      </c>
      <c r="Q208" s="82" t="str">
        <f t="shared" si="14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6"/>
        <v/>
      </c>
      <c r="N209" s="82" t="str">
        <f t="shared" si="17"/>
        <v/>
      </c>
      <c r="O209" s="82">
        <f t="shared" si="15"/>
        <v>0</v>
      </c>
      <c r="P209" s="82" t="str">
        <f t="shared" si="18"/>
        <v/>
      </c>
      <c r="Q209" s="82" t="str">
        <f t="shared" ref="Q209:Q272" si="19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6"/>
        <v/>
      </c>
      <c r="N210" s="82" t="str">
        <f t="shared" si="17"/>
        <v/>
      </c>
      <c r="O210" s="82">
        <f t="shared" si="15"/>
        <v>0</v>
      </c>
      <c r="P210" s="82" t="str">
        <f t="shared" si="18"/>
        <v/>
      </c>
      <c r="Q210" s="82" t="str">
        <f t="shared" si="19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6"/>
        <v/>
      </c>
      <c r="N211" s="82" t="str">
        <f t="shared" si="17"/>
        <v/>
      </c>
      <c r="O211" s="82">
        <f t="shared" si="15"/>
        <v>0</v>
      </c>
      <c r="P211" s="82" t="str">
        <f t="shared" si="18"/>
        <v/>
      </c>
      <c r="Q211" s="82" t="str">
        <f t="shared" si="19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6"/>
        <v/>
      </c>
      <c r="N212" s="82" t="str">
        <f t="shared" si="17"/>
        <v/>
      </c>
      <c r="O212" s="82">
        <f t="shared" si="15"/>
        <v>0</v>
      </c>
      <c r="P212" s="82" t="str">
        <f t="shared" si="18"/>
        <v/>
      </c>
      <c r="Q212" s="82" t="str">
        <f t="shared" si="19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6"/>
        <v/>
      </c>
      <c r="N213" s="82" t="str">
        <f t="shared" si="17"/>
        <v/>
      </c>
      <c r="O213" s="82">
        <f t="shared" si="15"/>
        <v>0</v>
      </c>
      <c r="P213" s="82" t="str">
        <f t="shared" si="18"/>
        <v/>
      </c>
      <c r="Q213" s="82" t="str">
        <f t="shared" si="19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6"/>
        <v/>
      </c>
      <c r="N214" s="82" t="str">
        <f t="shared" si="17"/>
        <v/>
      </c>
      <c r="O214" s="82">
        <f t="shared" si="15"/>
        <v>0</v>
      </c>
      <c r="P214" s="82" t="str">
        <f t="shared" si="18"/>
        <v/>
      </c>
      <c r="Q214" s="82" t="str">
        <f t="shared" si="19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6"/>
        <v/>
      </c>
      <c r="N215" s="82" t="str">
        <f t="shared" si="17"/>
        <v/>
      </c>
      <c r="O215" s="82">
        <f t="shared" si="15"/>
        <v>0</v>
      </c>
      <c r="P215" s="82" t="str">
        <f t="shared" si="18"/>
        <v/>
      </c>
      <c r="Q215" s="82" t="str">
        <f t="shared" si="19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6"/>
        <v/>
      </c>
      <c r="N216" s="82" t="str">
        <f t="shared" si="17"/>
        <v/>
      </c>
      <c r="O216" s="82">
        <f t="shared" si="15"/>
        <v>0</v>
      </c>
      <c r="P216" s="82" t="str">
        <f t="shared" si="18"/>
        <v/>
      </c>
      <c r="Q216" s="82" t="str">
        <f t="shared" si="19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6"/>
        <v/>
      </c>
      <c r="N217" s="82" t="str">
        <f t="shared" si="17"/>
        <v/>
      </c>
      <c r="O217" s="82">
        <f t="shared" si="15"/>
        <v>0</v>
      </c>
      <c r="P217" s="82" t="str">
        <f t="shared" si="18"/>
        <v/>
      </c>
      <c r="Q217" s="82" t="str">
        <f t="shared" si="19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6"/>
        <v/>
      </c>
      <c r="N218" s="82" t="str">
        <f t="shared" si="17"/>
        <v/>
      </c>
      <c r="O218" s="82">
        <f t="shared" si="15"/>
        <v>0</v>
      </c>
      <c r="P218" s="82" t="str">
        <f t="shared" si="18"/>
        <v/>
      </c>
      <c r="Q218" s="82" t="str">
        <f t="shared" si="19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6"/>
        <v/>
      </c>
      <c r="N219" s="82" t="str">
        <f t="shared" si="17"/>
        <v/>
      </c>
      <c r="O219" s="82">
        <f t="shared" si="15"/>
        <v>0</v>
      </c>
      <c r="P219" s="82" t="str">
        <f t="shared" si="18"/>
        <v/>
      </c>
      <c r="Q219" s="82" t="str">
        <f t="shared" si="19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6"/>
        <v/>
      </c>
      <c r="N220" s="82" t="str">
        <f t="shared" si="17"/>
        <v/>
      </c>
      <c r="O220" s="82">
        <f t="shared" si="15"/>
        <v>0</v>
      </c>
      <c r="P220" s="82" t="str">
        <f t="shared" si="18"/>
        <v/>
      </c>
      <c r="Q220" s="82" t="str">
        <f t="shared" si="19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6"/>
        <v/>
      </c>
      <c r="N221" s="82" t="str">
        <f t="shared" si="17"/>
        <v/>
      </c>
      <c r="O221" s="82">
        <f t="shared" si="15"/>
        <v>0</v>
      </c>
      <c r="P221" s="82" t="str">
        <f t="shared" si="18"/>
        <v/>
      </c>
      <c r="Q221" s="82" t="str">
        <f t="shared" si="19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6"/>
        <v/>
      </c>
      <c r="N222" s="82" t="str">
        <f t="shared" si="17"/>
        <v/>
      </c>
      <c r="O222" s="82">
        <f t="shared" si="15"/>
        <v>0</v>
      </c>
      <c r="P222" s="82" t="str">
        <f t="shared" si="18"/>
        <v/>
      </c>
      <c r="Q222" s="82" t="str">
        <f t="shared" si="19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6"/>
        <v/>
      </c>
      <c r="N223" s="82" t="str">
        <f t="shared" si="17"/>
        <v/>
      </c>
      <c r="O223" s="82">
        <f t="shared" si="15"/>
        <v>0</v>
      </c>
      <c r="P223" s="82" t="str">
        <f t="shared" si="18"/>
        <v/>
      </c>
      <c r="Q223" s="82" t="str">
        <f t="shared" si="19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6"/>
        <v/>
      </c>
      <c r="N224" s="82" t="str">
        <f t="shared" si="17"/>
        <v/>
      </c>
      <c r="O224" s="82">
        <f t="shared" si="15"/>
        <v>0</v>
      </c>
      <c r="P224" s="82" t="str">
        <f t="shared" si="18"/>
        <v/>
      </c>
      <c r="Q224" s="82" t="str">
        <f t="shared" si="19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6"/>
        <v/>
      </c>
      <c r="N225" s="82" t="str">
        <f t="shared" si="17"/>
        <v/>
      </c>
      <c r="O225" s="82">
        <f t="shared" si="15"/>
        <v>0</v>
      </c>
      <c r="P225" s="82" t="str">
        <f t="shared" si="18"/>
        <v/>
      </c>
      <c r="Q225" s="82" t="str">
        <f t="shared" si="19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6"/>
        <v/>
      </c>
      <c r="N226" s="82" t="str">
        <f t="shared" si="17"/>
        <v/>
      </c>
      <c r="O226" s="82">
        <f t="shared" si="15"/>
        <v>0</v>
      </c>
      <c r="P226" s="82" t="str">
        <f t="shared" si="18"/>
        <v/>
      </c>
      <c r="Q226" s="82" t="str">
        <f t="shared" si="19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6"/>
        <v/>
      </c>
      <c r="N227" s="82" t="str">
        <f t="shared" si="17"/>
        <v/>
      </c>
      <c r="O227" s="82">
        <f t="shared" si="15"/>
        <v>0</v>
      </c>
      <c r="P227" s="82" t="str">
        <f t="shared" si="18"/>
        <v/>
      </c>
      <c r="Q227" s="82" t="str">
        <f t="shared" si="19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6"/>
        <v/>
      </c>
      <c r="N228" s="82" t="str">
        <f t="shared" si="17"/>
        <v/>
      </c>
      <c r="O228" s="82">
        <f t="shared" si="15"/>
        <v>0</v>
      </c>
      <c r="P228" s="82" t="str">
        <f t="shared" si="18"/>
        <v/>
      </c>
      <c r="Q228" s="82" t="str">
        <f t="shared" si="19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6"/>
        <v/>
      </c>
      <c r="N229" s="82" t="str">
        <f t="shared" si="17"/>
        <v/>
      </c>
      <c r="O229" s="82">
        <f t="shared" si="15"/>
        <v>0</v>
      </c>
      <c r="P229" s="82" t="str">
        <f t="shared" si="18"/>
        <v/>
      </c>
      <c r="Q229" s="82" t="str">
        <f t="shared" si="19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6"/>
        <v/>
      </c>
      <c r="N230" s="82" t="str">
        <f t="shared" si="17"/>
        <v/>
      </c>
      <c r="O230" s="82">
        <f t="shared" si="15"/>
        <v>0</v>
      </c>
      <c r="P230" s="82" t="str">
        <f t="shared" si="18"/>
        <v/>
      </c>
      <c r="Q230" s="82" t="str">
        <f t="shared" si="19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6"/>
        <v/>
      </c>
      <c r="N231" s="82" t="str">
        <f t="shared" si="17"/>
        <v/>
      </c>
      <c r="O231" s="82">
        <f t="shared" si="15"/>
        <v>0</v>
      </c>
      <c r="P231" s="82" t="str">
        <f t="shared" si="18"/>
        <v/>
      </c>
      <c r="Q231" s="82" t="str">
        <f t="shared" si="19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6"/>
        <v/>
      </c>
      <c r="N232" s="82" t="str">
        <f t="shared" si="17"/>
        <v/>
      </c>
      <c r="O232" s="82">
        <f t="shared" si="15"/>
        <v>0</v>
      </c>
      <c r="P232" s="82" t="str">
        <f t="shared" si="18"/>
        <v/>
      </c>
      <c r="Q232" s="82" t="str">
        <f t="shared" si="19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6"/>
        <v/>
      </c>
      <c r="N233" s="82" t="str">
        <f t="shared" si="17"/>
        <v/>
      </c>
      <c r="O233" s="82">
        <f t="shared" si="15"/>
        <v>0</v>
      </c>
      <c r="P233" s="82" t="str">
        <f t="shared" si="18"/>
        <v/>
      </c>
      <c r="Q233" s="82" t="str">
        <f t="shared" si="19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6"/>
        <v/>
      </c>
      <c r="N234" s="82" t="str">
        <f t="shared" si="17"/>
        <v/>
      </c>
      <c r="O234" s="82">
        <f t="shared" si="15"/>
        <v>0</v>
      </c>
      <c r="P234" s="82" t="str">
        <f t="shared" si="18"/>
        <v/>
      </c>
      <c r="Q234" s="82" t="str">
        <f t="shared" si="19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6"/>
        <v/>
      </c>
      <c r="N235" s="82" t="str">
        <f t="shared" si="17"/>
        <v/>
      </c>
      <c r="O235" s="82">
        <f t="shared" si="15"/>
        <v>0</v>
      </c>
      <c r="P235" s="82" t="str">
        <f t="shared" si="18"/>
        <v/>
      </c>
      <c r="Q235" s="82" t="str">
        <f t="shared" si="19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6"/>
        <v/>
      </c>
      <c r="N236" s="82" t="str">
        <f t="shared" si="17"/>
        <v/>
      </c>
      <c r="O236" s="82">
        <f t="shared" si="15"/>
        <v>0</v>
      </c>
      <c r="P236" s="82" t="str">
        <f t="shared" si="18"/>
        <v/>
      </c>
      <c r="Q236" s="82" t="str">
        <f t="shared" si="19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6"/>
        <v/>
      </c>
      <c r="N237" s="82" t="str">
        <f t="shared" si="17"/>
        <v/>
      </c>
      <c r="O237" s="82">
        <f t="shared" si="15"/>
        <v>0</v>
      </c>
      <c r="P237" s="82" t="str">
        <f t="shared" si="18"/>
        <v/>
      </c>
      <c r="Q237" s="82" t="str">
        <f t="shared" si="19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6"/>
        <v/>
      </c>
      <c r="N238" s="82" t="str">
        <f t="shared" si="17"/>
        <v/>
      </c>
      <c r="O238" s="82">
        <f t="shared" si="15"/>
        <v>0</v>
      </c>
      <c r="P238" s="82" t="str">
        <f t="shared" si="18"/>
        <v/>
      </c>
      <c r="Q238" s="82" t="str">
        <f t="shared" si="19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6"/>
        <v/>
      </c>
      <c r="N239" s="82" t="str">
        <f t="shared" si="17"/>
        <v/>
      </c>
      <c r="O239" s="82">
        <f t="shared" si="15"/>
        <v>0</v>
      </c>
      <c r="P239" s="82" t="str">
        <f t="shared" si="18"/>
        <v/>
      </c>
      <c r="Q239" s="82" t="str">
        <f t="shared" si="19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6"/>
        <v/>
      </c>
      <c r="N240" s="82" t="str">
        <f t="shared" si="17"/>
        <v/>
      </c>
      <c r="O240" s="82">
        <f t="shared" si="15"/>
        <v>0</v>
      </c>
      <c r="P240" s="82" t="str">
        <f t="shared" si="18"/>
        <v/>
      </c>
      <c r="Q240" s="82" t="str">
        <f t="shared" si="19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6"/>
        <v/>
      </c>
      <c r="N241" s="82" t="str">
        <f t="shared" si="17"/>
        <v/>
      </c>
      <c r="O241" s="82">
        <f t="shared" si="15"/>
        <v>0</v>
      </c>
      <c r="P241" s="82" t="str">
        <f t="shared" si="18"/>
        <v/>
      </c>
      <c r="Q241" s="82" t="str">
        <f t="shared" si="19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6"/>
        <v/>
      </c>
      <c r="N242" s="82" t="str">
        <f t="shared" si="17"/>
        <v/>
      </c>
      <c r="O242" s="82">
        <f t="shared" si="15"/>
        <v>0</v>
      </c>
      <c r="P242" s="82" t="str">
        <f t="shared" si="18"/>
        <v/>
      </c>
      <c r="Q242" s="82" t="str">
        <f t="shared" si="19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6"/>
        <v/>
      </c>
      <c r="N243" s="82" t="str">
        <f t="shared" si="17"/>
        <v/>
      </c>
      <c r="O243" s="82">
        <f t="shared" si="15"/>
        <v>0</v>
      </c>
      <c r="P243" s="82" t="str">
        <f t="shared" si="18"/>
        <v/>
      </c>
      <c r="Q243" s="82" t="str">
        <f t="shared" si="19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6"/>
        <v/>
      </c>
      <c r="N244" s="82" t="str">
        <f t="shared" si="17"/>
        <v/>
      </c>
      <c r="O244" s="82">
        <f t="shared" si="15"/>
        <v>0</v>
      </c>
      <c r="P244" s="82" t="str">
        <f t="shared" si="18"/>
        <v/>
      </c>
      <c r="Q244" s="82" t="str">
        <f t="shared" si="19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6"/>
        <v/>
      </c>
      <c r="N245" s="82" t="str">
        <f t="shared" si="17"/>
        <v/>
      </c>
      <c r="O245" s="82">
        <f t="shared" si="15"/>
        <v>0</v>
      </c>
      <c r="P245" s="82" t="str">
        <f t="shared" si="18"/>
        <v/>
      </c>
      <c r="Q245" s="82" t="str">
        <f t="shared" si="19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6"/>
        <v/>
      </c>
      <c r="N246" s="82" t="str">
        <f t="shared" si="17"/>
        <v/>
      </c>
      <c r="O246" s="82">
        <f t="shared" si="15"/>
        <v>0</v>
      </c>
      <c r="P246" s="82" t="str">
        <f t="shared" si="18"/>
        <v/>
      </c>
      <c r="Q246" s="82" t="str">
        <f t="shared" si="19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6"/>
        <v/>
      </c>
      <c r="N247" s="82" t="str">
        <f t="shared" si="17"/>
        <v/>
      </c>
      <c r="O247" s="82">
        <f t="shared" si="15"/>
        <v>0</v>
      </c>
      <c r="P247" s="82" t="str">
        <f t="shared" si="18"/>
        <v/>
      </c>
      <c r="Q247" s="82" t="str">
        <f t="shared" si="19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6"/>
        <v/>
      </c>
      <c r="N248" s="82" t="str">
        <f t="shared" si="17"/>
        <v/>
      </c>
      <c r="O248" s="82">
        <f t="shared" si="15"/>
        <v>0</v>
      </c>
      <c r="P248" s="82" t="str">
        <f t="shared" si="18"/>
        <v/>
      </c>
      <c r="Q248" s="82" t="str">
        <f t="shared" si="19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6"/>
        <v/>
      </c>
      <c r="N249" s="82" t="str">
        <f t="shared" si="17"/>
        <v/>
      </c>
      <c r="O249" s="82">
        <f t="shared" si="15"/>
        <v>0</v>
      </c>
      <c r="P249" s="82" t="str">
        <f t="shared" si="18"/>
        <v/>
      </c>
      <c r="Q249" s="82" t="str">
        <f t="shared" si="19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6"/>
        <v/>
      </c>
      <c r="N250" s="82" t="str">
        <f t="shared" si="17"/>
        <v/>
      </c>
      <c r="O250" s="82">
        <f t="shared" si="15"/>
        <v>0</v>
      </c>
      <c r="P250" s="82" t="str">
        <f t="shared" si="18"/>
        <v/>
      </c>
      <c r="Q250" s="82" t="str">
        <f t="shared" si="19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6"/>
        <v/>
      </c>
      <c r="N251" s="82" t="str">
        <f t="shared" si="17"/>
        <v/>
      </c>
      <c r="O251" s="82">
        <f t="shared" si="15"/>
        <v>0</v>
      </c>
      <c r="P251" s="82" t="str">
        <f t="shared" si="18"/>
        <v/>
      </c>
      <c r="Q251" s="82" t="str">
        <f t="shared" si="19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6"/>
        <v/>
      </c>
      <c r="N252" s="82" t="str">
        <f t="shared" si="17"/>
        <v/>
      </c>
      <c r="O252" s="82">
        <f t="shared" si="15"/>
        <v>0</v>
      </c>
      <c r="P252" s="82" t="str">
        <f t="shared" si="18"/>
        <v/>
      </c>
      <c r="Q252" s="82" t="str">
        <f t="shared" si="19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6"/>
        <v/>
      </c>
      <c r="N253" s="82" t="str">
        <f t="shared" si="17"/>
        <v/>
      </c>
      <c r="O253" s="82">
        <f t="shared" si="15"/>
        <v>0</v>
      </c>
      <c r="P253" s="82" t="str">
        <f t="shared" si="18"/>
        <v/>
      </c>
      <c r="Q253" s="82" t="str">
        <f t="shared" si="19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6"/>
        <v/>
      </c>
      <c r="N254" s="82" t="str">
        <f t="shared" si="17"/>
        <v/>
      </c>
      <c r="O254" s="82">
        <f t="shared" si="15"/>
        <v>0</v>
      </c>
      <c r="P254" s="82" t="str">
        <f t="shared" si="18"/>
        <v/>
      </c>
      <c r="Q254" s="82" t="str">
        <f t="shared" si="19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6"/>
        <v/>
      </c>
      <c r="N255" s="82" t="str">
        <f t="shared" si="17"/>
        <v/>
      </c>
      <c r="O255" s="82">
        <f t="shared" si="15"/>
        <v>0</v>
      </c>
      <c r="P255" s="82" t="str">
        <f t="shared" si="18"/>
        <v/>
      </c>
      <c r="Q255" s="82" t="str">
        <f t="shared" si="19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6"/>
        <v/>
      </c>
      <c r="N256" s="82" t="str">
        <f t="shared" si="17"/>
        <v/>
      </c>
      <c r="O256" s="82">
        <f t="shared" si="15"/>
        <v>0</v>
      </c>
      <c r="P256" s="82" t="str">
        <f t="shared" si="18"/>
        <v/>
      </c>
      <c r="Q256" s="82" t="str">
        <f t="shared" si="19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6"/>
        <v/>
      </c>
      <c r="N257" s="82" t="str">
        <f t="shared" si="17"/>
        <v/>
      </c>
      <c r="O257" s="82">
        <f t="shared" si="15"/>
        <v>0</v>
      </c>
      <c r="P257" s="82" t="str">
        <f t="shared" si="18"/>
        <v/>
      </c>
      <c r="Q257" s="82" t="str">
        <f t="shared" si="19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6"/>
        <v/>
      </c>
      <c r="N258" s="82" t="str">
        <f t="shared" si="17"/>
        <v/>
      </c>
      <c r="O258" s="82">
        <f t="shared" si="15"/>
        <v>0</v>
      </c>
      <c r="P258" s="82" t="str">
        <f t="shared" si="18"/>
        <v/>
      </c>
      <c r="Q258" s="82" t="str">
        <f t="shared" si="19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6"/>
        <v/>
      </c>
      <c r="N259" s="82" t="str">
        <f t="shared" si="17"/>
        <v/>
      </c>
      <c r="O259" s="82">
        <f t="shared" si="15"/>
        <v>0</v>
      </c>
      <c r="P259" s="82" t="str">
        <f t="shared" si="18"/>
        <v/>
      </c>
      <c r="Q259" s="82" t="str">
        <f t="shared" si="19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6"/>
        <v/>
      </c>
      <c r="N260" s="82" t="str">
        <f t="shared" si="17"/>
        <v/>
      </c>
      <c r="O260" s="82">
        <f t="shared" si="15"/>
        <v>0</v>
      </c>
      <c r="P260" s="82" t="str">
        <f t="shared" si="18"/>
        <v/>
      </c>
      <c r="Q260" s="82" t="str">
        <f t="shared" si="19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6"/>
        <v/>
      </c>
      <c r="N261" s="82" t="str">
        <f t="shared" si="17"/>
        <v/>
      </c>
      <c r="O261" s="82">
        <f t="shared" si="15"/>
        <v>0</v>
      </c>
      <c r="P261" s="82" t="str">
        <f t="shared" si="18"/>
        <v/>
      </c>
      <c r="Q261" s="82" t="str">
        <f t="shared" si="19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6"/>
        <v/>
      </c>
      <c r="N262" s="82" t="str">
        <f t="shared" si="17"/>
        <v/>
      </c>
      <c r="O262" s="82">
        <f t="shared" si="15"/>
        <v>0</v>
      </c>
      <c r="P262" s="82" t="str">
        <f t="shared" si="18"/>
        <v/>
      </c>
      <c r="Q262" s="82" t="str">
        <f t="shared" si="19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6"/>
        <v/>
      </c>
      <c r="N263" s="82" t="str">
        <f t="shared" si="17"/>
        <v/>
      </c>
      <c r="O263" s="82">
        <f t="shared" si="15"/>
        <v>0</v>
      </c>
      <c r="P263" s="82" t="str">
        <f t="shared" si="18"/>
        <v/>
      </c>
      <c r="Q263" s="82" t="str">
        <f t="shared" si="19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6"/>
        <v/>
      </c>
      <c r="N264" s="82" t="str">
        <f t="shared" si="17"/>
        <v/>
      </c>
      <c r="O264" s="82">
        <f t="shared" si="15"/>
        <v>0</v>
      </c>
      <c r="P264" s="82" t="str">
        <f t="shared" si="18"/>
        <v/>
      </c>
      <c r="Q264" s="82" t="str">
        <f t="shared" si="19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6"/>
        <v/>
      </c>
      <c r="N265" s="82" t="str">
        <f t="shared" si="17"/>
        <v/>
      </c>
      <c r="O265" s="82">
        <f t="shared" si="15"/>
        <v>0</v>
      </c>
      <c r="P265" s="82" t="str">
        <f t="shared" si="18"/>
        <v/>
      </c>
      <c r="Q265" s="82" t="str">
        <f t="shared" si="19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6"/>
        <v/>
      </c>
      <c r="N266" s="82" t="str">
        <f t="shared" si="17"/>
        <v/>
      </c>
      <c r="O266" s="82">
        <f t="shared" si="15"/>
        <v>0</v>
      </c>
      <c r="P266" s="82" t="str">
        <f t="shared" si="18"/>
        <v/>
      </c>
      <c r="Q266" s="82" t="str">
        <f t="shared" si="19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6"/>
        <v/>
      </c>
      <c r="N267" s="82" t="str">
        <f t="shared" si="17"/>
        <v/>
      </c>
      <c r="O267" s="82">
        <f t="shared" si="15"/>
        <v>0</v>
      </c>
      <c r="P267" s="82" t="str">
        <f t="shared" si="18"/>
        <v/>
      </c>
      <c r="Q267" s="82" t="str">
        <f t="shared" si="19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6"/>
        <v/>
      </c>
      <c r="N268" s="82" t="str">
        <f t="shared" si="17"/>
        <v/>
      </c>
      <c r="O268" s="82">
        <f t="shared" si="15"/>
        <v>0</v>
      </c>
      <c r="P268" s="82" t="str">
        <f t="shared" si="18"/>
        <v/>
      </c>
      <c r="Q268" s="82" t="str">
        <f t="shared" si="19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6"/>
        <v/>
      </c>
      <c r="N269" s="82" t="str">
        <f t="shared" si="17"/>
        <v/>
      </c>
      <c r="O269" s="82">
        <f t="shared" si="15"/>
        <v>0</v>
      </c>
      <c r="P269" s="82" t="str">
        <f t="shared" si="18"/>
        <v/>
      </c>
      <c r="Q269" s="82" t="str">
        <f t="shared" si="19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6"/>
        <v/>
      </c>
      <c r="N270" s="82" t="str">
        <f t="shared" si="17"/>
        <v/>
      </c>
      <c r="O270" s="82">
        <f t="shared" si="15"/>
        <v>0</v>
      </c>
      <c r="P270" s="82" t="str">
        <f t="shared" si="18"/>
        <v/>
      </c>
      <c r="Q270" s="82" t="str">
        <f t="shared" si="19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6"/>
        <v/>
      </c>
      <c r="N271" s="82" t="str">
        <f t="shared" si="17"/>
        <v/>
      </c>
      <c r="O271" s="82">
        <f t="shared" ref="O271:O334" si="20">IF($G271=0%,F271,"")</f>
        <v>0</v>
      </c>
      <c r="P271" s="82" t="str">
        <f t="shared" si="18"/>
        <v/>
      </c>
      <c r="Q271" s="82" t="str">
        <f t="shared" si="19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1">IF(F272&amp;H272&amp;I272&amp;J272&amp;K272="","",F272+H272+I272-J272-K272)</f>
        <v/>
      </c>
      <c r="N272" s="82" t="str">
        <f t="shared" ref="N272:N335" si="22">IF($G272="E",F272,"")</f>
        <v/>
      </c>
      <c r="O272" s="82">
        <f t="shared" si="20"/>
        <v>0</v>
      </c>
      <c r="P272" s="82" t="str">
        <f t="shared" ref="P272:P335" si="23">IF(OR($G272=8%,$G272=11%),$H272/$G272,"")</f>
        <v/>
      </c>
      <c r="Q272" s="82" t="str">
        <f t="shared" si="19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1"/>
        <v/>
      </c>
      <c r="N273" s="82" t="str">
        <f t="shared" si="22"/>
        <v/>
      </c>
      <c r="O273" s="82">
        <f t="shared" si="20"/>
        <v>0</v>
      </c>
      <c r="P273" s="82" t="str">
        <f t="shared" si="23"/>
        <v/>
      </c>
      <c r="Q273" s="82" t="str">
        <f t="shared" ref="Q273:Q336" si="24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1"/>
        <v/>
      </c>
      <c r="N274" s="82" t="str">
        <f t="shared" si="22"/>
        <v/>
      </c>
      <c r="O274" s="82">
        <f t="shared" si="20"/>
        <v>0</v>
      </c>
      <c r="P274" s="82" t="str">
        <f t="shared" si="23"/>
        <v/>
      </c>
      <c r="Q274" s="82" t="str">
        <f t="shared" si="24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1"/>
        <v/>
      </c>
      <c r="N275" s="82" t="str">
        <f t="shared" si="22"/>
        <v/>
      </c>
      <c r="O275" s="82">
        <f t="shared" si="20"/>
        <v>0</v>
      </c>
      <c r="P275" s="82" t="str">
        <f t="shared" si="23"/>
        <v/>
      </c>
      <c r="Q275" s="82" t="str">
        <f t="shared" si="24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1"/>
        <v/>
      </c>
      <c r="N276" s="82" t="str">
        <f t="shared" si="22"/>
        <v/>
      </c>
      <c r="O276" s="82">
        <f t="shared" si="20"/>
        <v>0</v>
      </c>
      <c r="P276" s="82" t="str">
        <f t="shared" si="23"/>
        <v/>
      </c>
      <c r="Q276" s="82" t="str">
        <f t="shared" si="24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1"/>
        <v/>
      </c>
      <c r="N277" s="82" t="str">
        <f t="shared" si="22"/>
        <v/>
      </c>
      <c r="O277" s="82">
        <f t="shared" si="20"/>
        <v>0</v>
      </c>
      <c r="P277" s="82" t="str">
        <f t="shared" si="23"/>
        <v/>
      </c>
      <c r="Q277" s="82" t="str">
        <f t="shared" si="24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1"/>
        <v/>
      </c>
      <c r="N278" s="82" t="str">
        <f t="shared" si="22"/>
        <v/>
      </c>
      <c r="O278" s="82">
        <f t="shared" si="20"/>
        <v>0</v>
      </c>
      <c r="P278" s="82" t="str">
        <f t="shared" si="23"/>
        <v/>
      </c>
      <c r="Q278" s="82" t="str">
        <f t="shared" si="24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1"/>
        <v/>
      </c>
      <c r="N279" s="82" t="str">
        <f t="shared" si="22"/>
        <v/>
      </c>
      <c r="O279" s="82">
        <f t="shared" si="20"/>
        <v>0</v>
      </c>
      <c r="P279" s="82" t="str">
        <f t="shared" si="23"/>
        <v/>
      </c>
      <c r="Q279" s="82" t="str">
        <f t="shared" si="24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1"/>
        <v/>
      </c>
      <c r="N280" s="82" t="str">
        <f t="shared" si="22"/>
        <v/>
      </c>
      <c r="O280" s="82">
        <f t="shared" si="20"/>
        <v>0</v>
      </c>
      <c r="P280" s="82" t="str">
        <f t="shared" si="23"/>
        <v/>
      </c>
      <c r="Q280" s="82" t="str">
        <f t="shared" si="24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1"/>
        <v/>
      </c>
      <c r="N281" s="82" t="str">
        <f t="shared" si="22"/>
        <v/>
      </c>
      <c r="O281" s="82">
        <f t="shared" si="20"/>
        <v>0</v>
      </c>
      <c r="P281" s="82" t="str">
        <f t="shared" si="23"/>
        <v/>
      </c>
      <c r="Q281" s="82" t="str">
        <f t="shared" si="24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1"/>
        <v/>
      </c>
      <c r="N282" s="82" t="str">
        <f t="shared" si="22"/>
        <v/>
      </c>
      <c r="O282" s="82">
        <f t="shared" si="20"/>
        <v>0</v>
      </c>
      <c r="P282" s="82" t="str">
        <f t="shared" si="23"/>
        <v/>
      </c>
      <c r="Q282" s="82" t="str">
        <f t="shared" si="24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1"/>
        <v/>
      </c>
      <c r="N283" s="82" t="str">
        <f t="shared" si="22"/>
        <v/>
      </c>
      <c r="O283" s="82">
        <f t="shared" si="20"/>
        <v>0</v>
      </c>
      <c r="P283" s="82" t="str">
        <f t="shared" si="23"/>
        <v/>
      </c>
      <c r="Q283" s="82" t="str">
        <f t="shared" si="24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1"/>
        <v/>
      </c>
      <c r="N284" s="82" t="str">
        <f t="shared" si="22"/>
        <v/>
      </c>
      <c r="O284" s="82">
        <f t="shared" si="20"/>
        <v>0</v>
      </c>
      <c r="P284" s="82" t="str">
        <f t="shared" si="23"/>
        <v/>
      </c>
      <c r="Q284" s="82" t="str">
        <f t="shared" si="24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1"/>
        <v/>
      </c>
      <c r="N285" s="82" t="str">
        <f t="shared" si="22"/>
        <v/>
      </c>
      <c r="O285" s="82">
        <f t="shared" si="20"/>
        <v>0</v>
      </c>
      <c r="P285" s="82" t="str">
        <f t="shared" si="23"/>
        <v/>
      </c>
      <c r="Q285" s="82" t="str">
        <f t="shared" si="24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1"/>
        <v/>
      </c>
      <c r="N286" s="82" t="str">
        <f t="shared" si="22"/>
        <v/>
      </c>
      <c r="O286" s="82">
        <f t="shared" si="20"/>
        <v>0</v>
      </c>
      <c r="P286" s="82" t="str">
        <f t="shared" si="23"/>
        <v/>
      </c>
      <c r="Q286" s="82" t="str">
        <f t="shared" si="24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1"/>
        <v/>
      </c>
      <c r="N287" s="82" t="str">
        <f t="shared" si="22"/>
        <v/>
      </c>
      <c r="O287" s="82">
        <f t="shared" si="20"/>
        <v>0</v>
      </c>
      <c r="P287" s="82" t="str">
        <f t="shared" si="23"/>
        <v/>
      </c>
      <c r="Q287" s="82" t="str">
        <f t="shared" si="24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1"/>
        <v/>
      </c>
      <c r="N288" s="82" t="str">
        <f t="shared" si="22"/>
        <v/>
      </c>
      <c r="O288" s="82">
        <f t="shared" si="20"/>
        <v>0</v>
      </c>
      <c r="P288" s="82" t="str">
        <f t="shared" si="23"/>
        <v/>
      </c>
      <c r="Q288" s="82" t="str">
        <f t="shared" si="24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1"/>
        <v/>
      </c>
      <c r="N289" s="82" t="str">
        <f t="shared" si="22"/>
        <v/>
      </c>
      <c r="O289" s="82">
        <f t="shared" si="20"/>
        <v>0</v>
      </c>
      <c r="P289" s="82" t="str">
        <f t="shared" si="23"/>
        <v/>
      </c>
      <c r="Q289" s="82" t="str">
        <f t="shared" si="24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1"/>
        <v/>
      </c>
      <c r="N290" s="82" t="str">
        <f t="shared" si="22"/>
        <v/>
      </c>
      <c r="O290" s="82">
        <f t="shared" si="20"/>
        <v>0</v>
      </c>
      <c r="P290" s="82" t="str">
        <f t="shared" si="23"/>
        <v/>
      </c>
      <c r="Q290" s="82" t="str">
        <f t="shared" si="24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1"/>
        <v/>
      </c>
      <c r="N291" s="82" t="str">
        <f t="shared" si="22"/>
        <v/>
      </c>
      <c r="O291" s="82">
        <f t="shared" si="20"/>
        <v>0</v>
      </c>
      <c r="P291" s="82" t="str">
        <f t="shared" si="23"/>
        <v/>
      </c>
      <c r="Q291" s="82" t="str">
        <f t="shared" si="24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1"/>
        <v/>
      </c>
      <c r="N292" s="82" t="str">
        <f t="shared" si="22"/>
        <v/>
      </c>
      <c r="O292" s="82">
        <f t="shared" si="20"/>
        <v>0</v>
      </c>
      <c r="P292" s="82" t="str">
        <f t="shared" si="23"/>
        <v/>
      </c>
      <c r="Q292" s="82" t="str">
        <f t="shared" si="24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1"/>
        <v/>
      </c>
      <c r="N293" s="82" t="str">
        <f t="shared" si="22"/>
        <v/>
      </c>
      <c r="O293" s="82">
        <f t="shared" si="20"/>
        <v>0</v>
      </c>
      <c r="P293" s="82" t="str">
        <f t="shared" si="23"/>
        <v/>
      </c>
      <c r="Q293" s="82" t="str">
        <f t="shared" si="24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1"/>
        <v/>
      </c>
      <c r="N294" s="82" t="str">
        <f t="shared" si="22"/>
        <v/>
      </c>
      <c r="O294" s="82">
        <f t="shared" si="20"/>
        <v>0</v>
      </c>
      <c r="P294" s="82" t="str">
        <f t="shared" si="23"/>
        <v/>
      </c>
      <c r="Q294" s="82" t="str">
        <f t="shared" si="24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1"/>
        <v/>
      </c>
      <c r="N295" s="82" t="str">
        <f t="shared" si="22"/>
        <v/>
      </c>
      <c r="O295" s="82">
        <f t="shared" si="20"/>
        <v>0</v>
      </c>
      <c r="P295" s="82" t="str">
        <f t="shared" si="23"/>
        <v/>
      </c>
      <c r="Q295" s="82" t="str">
        <f t="shared" si="24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1"/>
        <v/>
      </c>
      <c r="N296" s="82" t="str">
        <f t="shared" si="22"/>
        <v/>
      </c>
      <c r="O296" s="82">
        <f t="shared" si="20"/>
        <v>0</v>
      </c>
      <c r="P296" s="82" t="str">
        <f t="shared" si="23"/>
        <v/>
      </c>
      <c r="Q296" s="82" t="str">
        <f t="shared" si="24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1"/>
        <v/>
      </c>
      <c r="N297" s="82" t="str">
        <f t="shared" si="22"/>
        <v/>
      </c>
      <c r="O297" s="82">
        <f t="shared" si="20"/>
        <v>0</v>
      </c>
      <c r="P297" s="82" t="str">
        <f t="shared" si="23"/>
        <v/>
      </c>
      <c r="Q297" s="82" t="str">
        <f t="shared" si="24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1"/>
        <v/>
      </c>
      <c r="N298" s="82" t="str">
        <f t="shared" si="22"/>
        <v/>
      </c>
      <c r="O298" s="82">
        <f t="shared" si="20"/>
        <v>0</v>
      </c>
      <c r="P298" s="82" t="str">
        <f t="shared" si="23"/>
        <v/>
      </c>
      <c r="Q298" s="82" t="str">
        <f t="shared" si="24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1"/>
        <v/>
      </c>
      <c r="N299" s="82" t="str">
        <f t="shared" si="22"/>
        <v/>
      </c>
      <c r="O299" s="82">
        <f t="shared" si="20"/>
        <v>0</v>
      </c>
      <c r="P299" s="82" t="str">
        <f t="shared" si="23"/>
        <v/>
      </c>
      <c r="Q299" s="82" t="str">
        <f t="shared" si="24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1"/>
        <v/>
      </c>
      <c r="N300" s="82" t="str">
        <f t="shared" si="22"/>
        <v/>
      </c>
      <c r="O300" s="82">
        <f t="shared" si="20"/>
        <v>0</v>
      </c>
      <c r="P300" s="82" t="str">
        <f t="shared" si="23"/>
        <v/>
      </c>
      <c r="Q300" s="82" t="str">
        <f t="shared" si="24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1"/>
        <v/>
      </c>
      <c r="N301" s="82" t="str">
        <f t="shared" si="22"/>
        <v/>
      </c>
      <c r="O301" s="82">
        <f t="shared" si="20"/>
        <v>0</v>
      </c>
      <c r="P301" s="82" t="str">
        <f t="shared" si="23"/>
        <v/>
      </c>
      <c r="Q301" s="82" t="str">
        <f t="shared" si="24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1"/>
        <v/>
      </c>
      <c r="N302" s="82" t="str">
        <f t="shared" si="22"/>
        <v/>
      </c>
      <c r="O302" s="82">
        <f t="shared" si="20"/>
        <v>0</v>
      </c>
      <c r="P302" s="82" t="str">
        <f t="shared" si="23"/>
        <v/>
      </c>
      <c r="Q302" s="82" t="str">
        <f t="shared" si="24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1"/>
        <v/>
      </c>
      <c r="N303" s="82" t="str">
        <f t="shared" si="22"/>
        <v/>
      </c>
      <c r="O303" s="82">
        <f t="shared" si="20"/>
        <v>0</v>
      </c>
      <c r="P303" s="82" t="str">
        <f t="shared" si="23"/>
        <v/>
      </c>
      <c r="Q303" s="82" t="str">
        <f t="shared" si="24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1"/>
        <v/>
      </c>
      <c r="N304" s="82" t="str">
        <f t="shared" si="22"/>
        <v/>
      </c>
      <c r="O304" s="82">
        <f t="shared" si="20"/>
        <v>0</v>
      </c>
      <c r="P304" s="82" t="str">
        <f t="shared" si="23"/>
        <v/>
      </c>
      <c r="Q304" s="82" t="str">
        <f t="shared" si="24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1"/>
        <v/>
      </c>
      <c r="N305" s="82" t="str">
        <f t="shared" si="22"/>
        <v/>
      </c>
      <c r="O305" s="82">
        <f t="shared" si="20"/>
        <v>0</v>
      </c>
      <c r="P305" s="82" t="str">
        <f t="shared" si="23"/>
        <v/>
      </c>
      <c r="Q305" s="82" t="str">
        <f t="shared" si="24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1"/>
        <v/>
      </c>
      <c r="N306" s="82" t="str">
        <f t="shared" si="22"/>
        <v/>
      </c>
      <c r="O306" s="82">
        <f t="shared" si="20"/>
        <v>0</v>
      </c>
      <c r="P306" s="82" t="str">
        <f t="shared" si="23"/>
        <v/>
      </c>
      <c r="Q306" s="82" t="str">
        <f t="shared" si="24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1"/>
        <v/>
      </c>
      <c r="N307" s="82" t="str">
        <f t="shared" si="22"/>
        <v/>
      </c>
      <c r="O307" s="82">
        <f t="shared" si="20"/>
        <v>0</v>
      </c>
      <c r="P307" s="82" t="str">
        <f t="shared" si="23"/>
        <v/>
      </c>
      <c r="Q307" s="82" t="str">
        <f t="shared" si="24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1"/>
        <v/>
      </c>
      <c r="N308" s="82" t="str">
        <f t="shared" si="22"/>
        <v/>
      </c>
      <c r="O308" s="82">
        <f t="shared" si="20"/>
        <v>0</v>
      </c>
      <c r="P308" s="82" t="str">
        <f t="shared" si="23"/>
        <v/>
      </c>
      <c r="Q308" s="82" t="str">
        <f t="shared" si="24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1"/>
        <v/>
      </c>
      <c r="N309" s="82" t="str">
        <f t="shared" si="22"/>
        <v/>
      </c>
      <c r="O309" s="82">
        <f t="shared" si="20"/>
        <v>0</v>
      </c>
      <c r="P309" s="82" t="str">
        <f t="shared" si="23"/>
        <v/>
      </c>
      <c r="Q309" s="82" t="str">
        <f t="shared" si="24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1"/>
        <v/>
      </c>
      <c r="N310" s="82" t="str">
        <f t="shared" si="22"/>
        <v/>
      </c>
      <c r="O310" s="82">
        <f t="shared" si="20"/>
        <v>0</v>
      </c>
      <c r="P310" s="82" t="str">
        <f t="shared" si="23"/>
        <v/>
      </c>
      <c r="Q310" s="82" t="str">
        <f t="shared" si="24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1"/>
        <v/>
      </c>
      <c r="N311" s="82" t="str">
        <f t="shared" si="22"/>
        <v/>
      </c>
      <c r="O311" s="82">
        <f t="shared" si="20"/>
        <v>0</v>
      </c>
      <c r="P311" s="82" t="str">
        <f t="shared" si="23"/>
        <v/>
      </c>
      <c r="Q311" s="82" t="str">
        <f t="shared" si="24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1"/>
        <v/>
      </c>
      <c r="N312" s="82" t="str">
        <f t="shared" si="22"/>
        <v/>
      </c>
      <c r="O312" s="82">
        <f t="shared" si="20"/>
        <v>0</v>
      </c>
      <c r="P312" s="82" t="str">
        <f t="shared" si="23"/>
        <v/>
      </c>
      <c r="Q312" s="82" t="str">
        <f t="shared" si="24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1"/>
        <v/>
      </c>
      <c r="N313" s="82" t="str">
        <f t="shared" si="22"/>
        <v/>
      </c>
      <c r="O313" s="82">
        <f t="shared" si="20"/>
        <v>0</v>
      </c>
      <c r="P313" s="82" t="str">
        <f t="shared" si="23"/>
        <v/>
      </c>
      <c r="Q313" s="82" t="str">
        <f t="shared" si="24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1"/>
        <v/>
      </c>
      <c r="N314" s="82" t="str">
        <f t="shared" si="22"/>
        <v/>
      </c>
      <c r="O314" s="82">
        <f t="shared" si="20"/>
        <v>0</v>
      </c>
      <c r="P314" s="82" t="str">
        <f t="shared" si="23"/>
        <v/>
      </c>
      <c r="Q314" s="82" t="str">
        <f t="shared" si="24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1"/>
        <v/>
      </c>
      <c r="N315" s="82" t="str">
        <f t="shared" si="22"/>
        <v/>
      </c>
      <c r="O315" s="82">
        <f t="shared" si="20"/>
        <v>0</v>
      </c>
      <c r="P315" s="82" t="str">
        <f t="shared" si="23"/>
        <v/>
      </c>
      <c r="Q315" s="82" t="str">
        <f t="shared" si="24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1"/>
        <v/>
      </c>
      <c r="N316" s="82" t="str">
        <f t="shared" si="22"/>
        <v/>
      </c>
      <c r="O316" s="82">
        <f t="shared" si="20"/>
        <v>0</v>
      </c>
      <c r="P316" s="82" t="str">
        <f t="shared" si="23"/>
        <v/>
      </c>
      <c r="Q316" s="82" t="str">
        <f t="shared" si="24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1"/>
        <v/>
      </c>
      <c r="N317" s="82" t="str">
        <f t="shared" si="22"/>
        <v/>
      </c>
      <c r="O317" s="82">
        <f t="shared" si="20"/>
        <v>0</v>
      </c>
      <c r="P317" s="82" t="str">
        <f t="shared" si="23"/>
        <v/>
      </c>
      <c r="Q317" s="82" t="str">
        <f t="shared" si="24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1"/>
        <v/>
      </c>
      <c r="N318" s="82" t="str">
        <f t="shared" si="22"/>
        <v/>
      </c>
      <c r="O318" s="82">
        <f t="shared" si="20"/>
        <v>0</v>
      </c>
      <c r="P318" s="82" t="str">
        <f t="shared" si="23"/>
        <v/>
      </c>
      <c r="Q318" s="82" t="str">
        <f t="shared" si="24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1"/>
        <v/>
      </c>
      <c r="N319" s="82" t="str">
        <f t="shared" si="22"/>
        <v/>
      </c>
      <c r="O319" s="82">
        <f t="shared" si="20"/>
        <v>0</v>
      </c>
      <c r="P319" s="82" t="str">
        <f t="shared" si="23"/>
        <v/>
      </c>
      <c r="Q319" s="82" t="str">
        <f t="shared" si="24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1"/>
        <v/>
      </c>
      <c r="N320" s="82" t="str">
        <f t="shared" si="22"/>
        <v/>
      </c>
      <c r="O320" s="82">
        <f t="shared" si="20"/>
        <v>0</v>
      </c>
      <c r="P320" s="82" t="str">
        <f t="shared" si="23"/>
        <v/>
      </c>
      <c r="Q320" s="82" t="str">
        <f t="shared" si="24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1"/>
        <v/>
      </c>
      <c r="N321" s="82" t="str">
        <f t="shared" si="22"/>
        <v/>
      </c>
      <c r="O321" s="82">
        <f t="shared" si="20"/>
        <v>0</v>
      </c>
      <c r="P321" s="82" t="str">
        <f t="shared" si="23"/>
        <v/>
      </c>
      <c r="Q321" s="82" t="str">
        <f t="shared" si="24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1"/>
        <v/>
      </c>
      <c r="N322" s="82" t="str">
        <f t="shared" si="22"/>
        <v/>
      </c>
      <c r="O322" s="82">
        <f t="shared" si="20"/>
        <v>0</v>
      </c>
      <c r="P322" s="82" t="str">
        <f t="shared" si="23"/>
        <v/>
      </c>
      <c r="Q322" s="82" t="str">
        <f t="shared" si="24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1"/>
        <v/>
      </c>
      <c r="N323" s="82" t="str">
        <f t="shared" si="22"/>
        <v/>
      </c>
      <c r="O323" s="82">
        <f t="shared" si="20"/>
        <v>0</v>
      </c>
      <c r="P323" s="82" t="str">
        <f t="shared" si="23"/>
        <v/>
      </c>
      <c r="Q323" s="82" t="str">
        <f t="shared" si="24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1"/>
        <v/>
      </c>
      <c r="N324" s="82" t="str">
        <f t="shared" si="22"/>
        <v/>
      </c>
      <c r="O324" s="82">
        <f t="shared" si="20"/>
        <v>0</v>
      </c>
      <c r="P324" s="82" t="str">
        <f t="shared" si="23"/>
        <v/>
      </c>
      <c r="Q324" s="82" t="str">
        <f t="shared" si="24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1"/>
        <v/>
      </c>
      <c r="N325" s="82" t="str">
        <f t="shared" si="22"/>
        <v/>
      </c>
      <c r="O325" s="82">
        <f t="shared" si="20"/>
        <v>0</v>
      </c>
      <c r="P325" s="82" t="str">
        <f t="shared" si="23"/>
        <v/>
      </c>
      <c r="Q325" s="82" t="str">
        <f t="shared" si="24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1"/>
        <v/>
      </c>
      <c r="N326" s="82" t="str">
        <f t="shared" si="22"/>
        <v/>
      </c>
      <c r="O326" s="82">
        <f t="shared" si="20"/>
        <v>0</v>
      </c>
      <c r="P326" s="82" t="str">
        <f t="shared" si="23"/>
        <v/>
      </c>
      <c r="Q326" s="82" t="str">
        <f t="shared" si="24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1"/>
        <v/>
      </c>
      <c r="N327" s="82" t="str">
        <f t="shared" si="22"/>
        <v/>
      </c>
      <c r="O327" s="82">
        <f t="shared" si="20"/>
        <v>0</v>
      </c>
      <c r="P327" s="82" t="str">
        <f t="shared" si="23"/>
        <v/>
      </c>
      <c r="Q327" s="82" t="str">
        <f t="shared" si="24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1"/>
        <v/>
      </c>
      <c r="N328" s="82" t="str">
        <f t="shared" si="22"/>
        <v/>
      </c>
      <c r="O328" s="82">
        <f t="shared" si="20"/>
        <v>0</v>
      </c>
      <c r="P328" s="82" t="str">
        <f t="shared" si="23"/>
        <v/>
      </c>
      <c r="Q328" s="82" t="str">
        <f t="shared" si="24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1"/>
        <v/>
      </c>
      <c r="N329" s="82" t="str">
        <f t="shared" si="22"/>
        <v/>
      </c>
      <c r="O329" s="82">
        <f t="shared" si="20"/>
        <v>0</v>
      </c>
      <c r="P329" s="82" t="str">
        <f t="shared" si="23"/>
        <v/>
      </c>
      <c r="Q329" s="82" t="str">
        <f t="shared" si="24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1"/>
        <v/>
      </c>
      <c r="N330" s="82" t="str">
        <f t="shared" si="22"/>
        <v/>
      </c>
      <c r="O330" s="82">
        <f t="shared" si="20"/>
        <v>0</v>
      </c>
      <c r="P330" s="82" t="str">
        <f t="shared" si="23"/>
        <v/>
      </c>
      <c r="Q330" s="82" t="str">
        <f t="shared" si="24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1"/>
        <v/>
      </c>
      <c r="N331" s="82" t="str">
        <f t="shared" si="22"/>
        <v/>
      </c>
      <c r="O331" s="82">
        <f t="shared" si="20"/>
        <v>0</v>
      </c>
      <c r="P331" s="82" t="str">
        <f t="shared" si="23"/>
        <v/>
      </c>
      <c r="Q331" s="82" t="str">
        <f t="shared" si="24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1"/>
        <v/>
      </c>
      <c r="N332" s="82" t="str">
        <f t="shared" si="22"/>
        <v/>
      </c>
      <c r="O332" s="82">
        <f t="shared" si="20"/>
        <v>0</v>
      </c>
      <c r="P332" s="82" t="str">
        <f t="shared" si="23"/>
        <v/>
      </c>
      <c r="Q332" s="82" t="str">
        <f t="shared" si="24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1"/>
        <v/>
      </c>
      <c r="N333" s="82" t="str">
        <f t="shared" si="22"/>
        <v/>
      </c>
      <c r="O333" s="82">
        <f t="shared" si="20"/>
        <v>0</v>
      </c>
      <c r="P333" s="82" t="str">
        <f t="shared" si="23"/>
        <v/>
      </c>
      <c r="Q333" s="82" t="str">
        <f t="shared" si="24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1"/>
        <v/>
      </c>
      <c r="N334" s="82" t="str">
        <f t="shared" si="22"/>
        <v/>
      </c>
      <c r="O334" s="82">
        <f t="shared" si="20"/>
        <v>0</v>
      </c>
      <c r="P334" s="82" t="str">
        <f t="shared" si="23"/>
        <v/>
      </c>
      <c r="Q334" s="82" t="str">
        <f t="shared" si="24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1"/>
        <v/>
      </c>
      <c r="N335" s="82" t="str">
        <f t="shared" si="22"/>
        <v/>
      </c>
      <c r="O335" s="82">
        <f t="shared" ref="O335:O398" si="25">IF($G335=0%,F335,"")</f>
        <v>0</v>
      </c>
      <c r="P335" s="82" t="str">
        <f t="shared" si="23"/>
        <v/>
      </c>
      <c r="Q335" s="82" t="str">
        <f t="shared" si="24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6">IF(F336&amp;H336&amp;I336&amp;J336&amp;K336="","",F336+H336+I336-J336-K336)</f>
        <v/>
      </c>
      <c r="N336" s="82" t="str">
        <f t="shared" ref="N336:N399" si="27">IF($G336="E",F336,"")</f>
        <v/>
      </c>
      <c r="O336" s="82">
        <f t="shared" si="25"/>
        <v>0</v>
      </c>
      <c r="P336" s="82" t="str">
        <f t="shared" ref="P336:P399" si="28">IF(OR($G336=8%,$G336=11%),$H336/$G336,"")</f>
        <v/>
      </c>
      <c r="Q336" s="82" t="str">
        <f t="shared" si="24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6"/>
        <v/>
      </c>
      <c r="N337" s="82" t="str">
        <f t="shared" si="27"/>
        <v/>
      </c>
      <c r="O337" s="82">
        <f t="shared" si="25"/>
        <v>0</v>
      </c>
      <c r="P337" s="82" t="str">
        <f t="shared" si="28"/>
        <v/>
      </c>
      <c r="Q337" s="82" t="str">
        <f t="shared" ref="Q337:Q400" si="29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6"/>
        <v/>
      </c>
      <c r="N338" s="82" t="str">
        <f t="shared" si="27"/>
        <v/>
      </c>
      <c r="O338" s="82">
        <f t="shared" si="25"/>
        <v>0</v>
      </c>
      <c r="P338" s="82" t="str">
        <f t="shared" si="28"/>
        <v/>
      </c>
      <c r="Q338" s="82" t="str">
        <f t="shared" si="29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6"/>
        <v/>
      </c>
      <c r="N339" s="82" t="str">
        <f t="shared" si="27"/>
        <v/>
      </c>
      <c r="O339" s="82">
        <f t="shared" si="25"/>
        <v>0</v>
      </c>
      <c r="P339" s="82" t="str">
        <f t="shared" si="28"/>
        <v/>
      </c>
      <c r="Q339" s="82" t="str">
        <f t="shared" si="29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6"/>
        <v/>
      </c>
      <c r="N340" s="82" t="str">
        <f t="shared" si="27"/>
        <v/>
      </c>
      <c r="O340" s="82">
        <f t="shared" si="25"/>
        <v>0</v>
      </c>
      <c r="P340" s="82" t="str">
        <f t="shared" si="28"/>
        <v/>
      </c>
      <c r="Q340" s="82" t="str">
        <f t="shared" si="29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6"/>
        <v/>
      </c>
      <c r="N341" s="82" t="str">
        <f t="shared" si="27"/>
        <v/>
      </c>
      <c r="O341" s="82">
        <f t="shared" si="25"/>
        <v>0</v>
      </c>
      <c r="P341" s="82" t="str">
        <f t="shared" si="28"/>
        <v/>
      </c>
      <c r="Q341" s="82" t="str">
        <f t="shared" si="29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6"/>
        <v/>
      </c>
      <c r="N342" s="82" t="str">
        <f t="shared" si="27"/>
        <v/>
      </c>
      <c r="O342" s="82">
        <f t="shared" si="25"/>
        <v>0</v>
      </c>
      <c r="P342" s="82" t="str">
        <f t="shared" si="28"/>
        <v/>
      </c>
      <c r="Q342" s="82" t="str">
        <f t="shared" si="29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6"/>
        <v/>
      </c>
      <c r="N343" s="82" t="str">
        <f t="shared" si="27"/>
        <v/>
      </c>
      <c r="O343" s="82">
        <f t="shared" si="25"/>
        <v>0</v>
      </c>
      <c r="P343" s="82" t="str">
        <f t="shared" si="28"/>
        <v/>
      </c>
      <c r="Q343" s="82" t="str">
        <f t="shared" si="29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6"/>
        <v/>
      </c>
      <c r="N344" s="82" t="str">
        <f t="shared" si="27"/>
        <v/>
      </c>
      <c r="O344" s="82">
        <f t="shared" si="25"/>
        <v>0</v>
      </c>
      <c r="P344" s="82" t="str">
        <f t="shared" si="28"/>
        <v/>
      </c>
      <c r="Q344" s="82" t="str">
        <f t="shared" si="29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6"/>
        <v/>
      </c>
      <c r="N345" s="82" t="str">
        <f t="shared" si="27"/>
        <v/>
      </c>
      <c r="O345" s="82">
        <f t="shared" si="25"/>
        <v>0</v>
      </c>
      <c r="P345" s="82" t="str">
        <f t="shared" si="28"/>
        <v/>
      </c>
      <c r="Q345" s="82" t="str">
        <f t="shared" si="29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6"/>
        <v/>
      </c>
      <c r="N346" s="82" t="str">
        <f t="shared" si="27"/>
        <v/>
      </c>
      <c r="O346" s="82">
        <f t="shared" si="25"/>
        <v>0</v>
      </c>
      <c r="P346" s="82" t="str">
        <f t="shared" si="28"/>
        <v/>
      </c>
      <c r="Q346" s="82" t="str">
        <f t="shared" si="29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6"/>
        <v/>
      </c>
      <c r="N347" s="82" t="str">
        <f t="shared" si="27"/>
        <v/>
      </c>
      <c r="O347" s="82">
        <f t="shared" si="25"/>
        <v>0</v>
      </c>
      <c r="P347" s="82" t="str">
        <f t="shared" si="28"/>
        <v/>
      </c>
      <c r="Q347" s="82" t="str">
        <f t="shared" si="29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6"/>
        <v/>
      </c>
      <c r="N348" s="82" t="str">
        <f t="shared" si="27"/>
        <v/>
      </c>
      <c r="O348" s="82">
        <f t="shared" si="25"/>
        <v>0</v>
      </c>
      <c r="P348" s="82" t="str">
        <f t="shared" si="28"/>
        <v/>
      </c>
      <c r="Q348" s="82" t="str">
        <f t="shared" si="29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6"/>
        <v/>
      </c>
      <c r="N349" s="82" t="str">
        <f t="shared" si="27"/>
        <v/>
      </c>
      <c r="O349" s="82">
        <f t="shared" si="25"/>
        <v>0</v>
      </c>
      <c r="P349" s="82" t="str">
        <f t="shared" si="28"/>
        <v/>
      </c>
      <c r="Q349" s="82" t="str">
        <f t="shared" si="29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6"/>
        <v/>
      </c>
      <c r="N350" s="82" t="str">
        <f t="shared" si="27"/>
        <v/>
      </c>
      <c r="O350" s="82">
        <f t="shared" si="25"/>
        <v>0</v>
      </c>
      <c r="P350" s="82" t="str">
        <f t="shared" si="28"/>
        <v/>
      </c>
      <c r="Q350" s="82" t="str">
        <f t="shared" si="29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6"/>
        <v/>
      </c>
      <c r="N351" s="82" t="str">
        <f t="shared" si="27"/>
        <v/>
      </c>
      <c r="O351" s="82">
        <f t="shared" si="25"/>
        <v>0</v>
      </c>
      <c r="P351" s="82" t="str">
        <f t="shared" si="28"/>
        <v/>
      </c>
      <c r="Q351" s="82" t="str">
        <f t="shared" si="29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6"/>
        <v/>
      </c>
      <c r="N352" s="82" t="str">
        <f t="shared" si="27"/>
        <v/>
      </c>
      <c r="O352" s="82">
        <f t="shared" si="25"/>
        <v>0</v>
      </c>
      <c r="P352" s="82" t="str">
        <f t="shared" si="28"/>
        <v/>
      </c>
      <c r="Q352" s="82" t="str">
        <f t="shared" si="29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6"/>
        <v/>
      </c>
      <c r="N353" s="82" t="str">
        <f t="shared" si="27"/>
        <v/>
      </c>
      <c r="O353" s="82">
        <f t="shared" si="25"/>
        <v>0</v>
      </c>
      <c r="P353" s="82" t="str">
        <f t="shared" si="28"/>
        <v/>
      </c>
      <c r="Q353" s="82" t="str">
        <f t="shared" si="29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6"/>
        <v/>
      </c>
      <c r="N354" s="82" t="str">
        <f t="shared" si="27"/>
        <v/>
      </c>
      <c r="O354" s="82">
        <f t="shared" si="25"/>
        <v>0</v>
      </c>
      <c r="P354" s="82" t="str">
        <f t="shared" si="28"/>
        <v/>
      </c>
      <c r="Q354" s="82" t="str">
        <f t="shared" si="29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6"/>
        <v/>
      </c>
      <c r="N355" s="82" t="str">
        <f t="shared" si="27"/>
        <v/>
      </c>
      <c r="O355" s="82">
        <f t="shared" si="25"/>
        <v>0</v>
      </c>
      <c r="P355" s="82" t="str">
        <f t="shared" si="28"/>
        <v/>
      </c>
      <c r="Q355" s="82" t="str">
        <f t="shared" si="29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6"/>
        <v/>
      </c>
      <c r="N356" s="82" t="str">
        <f t="shared" si="27"/>
        <v/>
      </c>
      <c r="O356" s="82">
        <f t="shared" si="25"/>
        <v>0</v>
      </c>
      <c r="P356" s="82" t="str">
        <f t="shared" si="28"/>
        <v/>
      </c>
      <c r="Q356" s="82" t="str">
        <f t="shared" si="29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6"/>
        <v/>
      </c>
      <c r="N357" s="82" t="str">
        <f t="shared" si="27"/>
        <v/>
      </c>
      <c r="O357" s="82">
        <f t="shared" si="25"/>
        <v>0</v>
      </c>
      <c r="P357" s="82" t="str">
        <f t="shared" si="28"/>
        <v/>
      </c>
      <c r="Q357" s="82" t="str">
        <f t="shared" si="29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6"/>
        <v/>
      </c>
      <c r="N358" s="82" t="str">
        <f t="shared" si="27"/>
        <v/>
      </c>
      <c r="O358" s="82">
        <f t="shared" si="25"/>
        <v>0</v>
      </c>
      <c r="P358" s="82" t="str">
        <f t="shared" si="28"/>
        <v/>
      </c>
      <c r="Q358" s="82" t="str">
        <f t="shared" si="29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6"/>
        <v/>
      </c>
      <c r="N359" s="82" t="str">
        <f t="shared" si="27"/>
        <v/>
      </c>
      <c r="O359" s="82">
        <f t="shared" si="25"/>
        <v>0</v>
      </c>
      <c r="P359" s="82" t="str">
        <f t="shared" si="28"/>
        <v/>
      </c>
      <c r="Q359" s="82" t="str">
        <f t="shared" si="29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6"/>
        <v/>
      </c>
      <c r="N360" s="82" t="str">
        <f t="shared" si="27"/>
        <v/>
      </c>
      <c r="O360" s="82">
        <f t="shared" si="25"/>
        <v>0</v>
      </c>
      <c r="P360" s="82" t="str">
        <f t="shared" si="28"/>
        <v/>
      </c>
      <c r="Q360" s="82" t="str">
        <f t="shared" si="29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6"/>
        <v/>
      </c>
      <c r="N361" s="82" t="str">
        <f t="shared" si="27"/>
        <v/>
      </c>
      <c r="O361" s="82">
        <f t="shared" si="25"/>
        <v>0</v>
      </c>
      <c r="P361" s="82" t="str">
        <f t="shared" si="28"/>
        <v/>
      </c>
      <c r="Q361" s="82" t="str">
        <f t="shared" si="29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6"/>
        <v/>
      </c>
      <c r="N362" s="82" t="str">
        <f t="shared" si="27"/>
        <v/>
      </c>
      <c r="O362" s="82">
        <f t="shared" si="25"/>
        <v>0</v>
      </c>
      <c r="P362" s="82" t="str">
        <f t="shared" si="28"/>
        <v/>
      </c>
      <c r="Q362" s="82" t="str">
        <f t="shared" si="29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6"/>
        <v/>
      </c>
      <c r="N363" s="82" t="str">
        <f t="shared" si="27"/>
        <v/>
      </c>
      <c r="O363" s="82">
        <f t="shared" si="25"/>
        <v>0</v>
      </c>
      <c r="P363" s="82" t="str">
        <f t="shared" si="28"/>
        <v/>
      </c>
      <c r="Q363" s="82" t="str">
        <f t="shared" si="29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6"/>
        <v/>
      </c>
      <c r="N364" s="82" t="str">
        <f t="shared" si="27"/>
        <v/>
      </c>
      <c r="O364" s="82">
        <f t="shared" si="25"/>
        <v>0</v>
      </c>
      <c r="P364" s="82" t="str">
        <f t="shared" si="28"/>
        <v/>
      </c>
      <c r="Q364" s="82" t="str">
        <f t="shared" si="29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6"/>
        <v/>
      </c>
      <c r="N365" s="82" t="str">
        <f t="shared" si="27"/>
        <v/>
      </c>
      <c r="O365" s="82">
        <f t="shared" si="25"/>
        <v>0</v>
      </c>
      <c r="P365" s="82" t="str">
        <f t="shared" si="28"/>
        <v/>
      </c>
      <c r="Q365" s="82" t="str">
        <f t="shared" si="29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6"/>
        <v/>
      </c>
      <c r="N366" s="82" t="str">
        <f t="shared" si="27"/>
        <v/>
      </c>
      <c r="O366" s="82">
        <f t="shared" si="25"/>
        <v>0</v>
      </c>
      <c r="P366" s="82" t="str">
        <f t="shared" si="28"/>
        <v/>
      </c>
      <c r="Q366" s="82" t="str">
        <f t="shared" si="29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6"/>
        <v/>
      </c>
      <c r="N367" s="82" t="str">
        <f t="shared" si="27"/>
        <v/>
      </c>
      <c r="O367" s="82">
        <f t="shared" si="25"/>
        <v>0</v>
      </c>
      <c r="P367" s="82" t="str">
        <f t="shared" si="28"/>
        <v/>
      </c>
      <c r="Q367" s="82" t="str">
        <f t="shared" si="29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6"/>
        <v/>
      </c>
      <c r="N368" s="82" t="str">
        <f t="shared" si="27"/>
        <v/>
      </c>
      <c r="O368" s="82">
        <f t="shared" si="25"/>
        <v>0</v>
      </c>
      <c r="P368" s="82" t="str">
        <f t="shared" si="28"/>
        <v/>
      </c>
      <c r="Q368" s="82" t="str">
        <f t="shared" si="29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6"/>
        <v/>
      </c>
      <c r="N369" s="82" t="str">
        <f t="shared" si="27"/>
        <v/>
      </c>
      <c r="O369" s="82">
        <f t="shared" si="25"/>
        <v>0</v>
      </c>
      <c r="P369" s="82" t="str">
        <f t="shared" si="28"/>
        <v/>
      </c>
      <c r="Q369" s="82" t="str">
        <f t="shared" si="29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6"/>
        <v/>
      </c>
      <c r="N370" s="82" t="str">
        <f t="shared" si="27"/>
        <v/>
      </c>
      <c r="O370" s="82">
        <f t="shared" si="25"/>
        <v>0</v>
      </c>
      <c r="P370" s="82" t="str">
        <f t="shared" si="28"/>
        <v/>
      </c>
      <c r="Q370" s="82" t="str">
        <f t="shared" si="29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6"/>
        <v/>
      </c>
      <c r="N371" s="82" t="str">
        <f t="shared" si="27"/>
        <v/>
      </c>
      <c r="O371" s="82">
        <f t="shared" si="25"/>
        <v>0</v>
      </c>
      <c r="P371" s="82" t="str">
        <f t="shared" si="28"/>
        <v/>
      </c>
      <c r="Q371" s="82" t="str">
        <f t="shared" si="29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6"/>
        <v/>
      </c>
      <c r="N372" s="82" t="str">
        <f t="shared" si="27"/>
        <v/>
      </c>
      <c r="O372" s="82">
        <f t="shared" si="25"/>
        <v>0</v>
      </c>
      <c r="P372" s="82" t="str">
        <f t="shared" si="28"/>
        <v/>
      </c>
      <c r="Q372" s="82" t="str">
        <f t="shared" si="29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6"/>
        <v/>
      </c>
      <c r="N373" s="82" t="str">
        <f t="shared" si="27"/>
        <v/>
      </c>
      <c r="O373" s="82">
        <f t="shared" si="25"/>
        <v>0</v>
      </c>
      <c r="P373" s="82" t="str">
        <f t="shared" si="28"/>
        <v/>
      </c>
      <c r="Q373" s="82" t="str">
        <f t="shared" si="29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6"/>
        <v/>
      </c>
      <c r="N374" s="82" t="str">
        <f t="shared" si="27"/>
        <v/>
      </c>
      <c r="O374" s="82">
        <f t="shared" si="25"/>
        <v>0</v>
      </c>
      <c r="P374" s="82" t="str">
        <f t="shared" si="28"/>
        <v/>
      </c>
      <c r="Q374" s="82" t="str">
        <f t="shared" si="29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6"/>
        <v/>
      </c>
      <c r="N375" s="82" t="str">
        <f t="shared" si="27"/>
        <v/>
      </c>
      <c r="O375" s="82">
        <f t="shared" si="25"/>
        <v>0</v>
      </c>
      <c r="P375" s="82" t="str">
        <f t="shared" si="28"/>
        <v/>
      </c>
      <c r="Q375" s="82" t="str">
        <f t="shared" si="29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6"/>
        <v/>
      </c>
      <c r="N376" s="82" t="str">
        <f t="shared" si="27"/>
        <v/>
      </c>
      <c r="O376" s="82">
        <f t="shared" si="25"/>
        <v>0</v>
      </c>
      <c r="P376" s="82" t="str">
        <f t="shared" si="28"/>
        <v/>
      </c>
      <c r="Q376" s="82" t="str">
        <f t="shared" si="29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6"/>
        <v/>
      </c>
      <c r="N377" s="82" t="str">
        <f t="shared" si="27"/>
        <v/>
      </c>
      <c r="O377" s="82">
        <f t="shared" si="25"/>
        <v>0</v>
      </c>
      <c r="P377" s="82" t="str">
        <f t="shared" si="28"/>
        <v/>
      </c>
      <c r="Q377" s="82" t="str">
        <f t="shared" si="29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6"/>
        <v/>
      </c>
      <c r="N378" s="82" t="str">
        <f t="shared" si="27"/>
        <v/>
      </c>
      <c r="O378" s="82">
        <f t="shared" si="25"/>
        <v>0</v>
      </c>
      <c r="P378" s="82" t="str">
        <f t="shared" si="28"/>
        <v/>
      </c>
      <c r="Q378" s="82" t="str">
        <f t="shared" si="29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6"/>
        <v/>
      </c>
      <c r="N379" s="82" t="str">
        <f t="shared" si="27"/>
        <v/>
      </c>
      <c r="O379" s="82">
        <f t="shared" si="25"/>
        <v>0</v>
      </c>
      <c r="P379" s="82" t="str">
        <f t="shared" si="28"/>
        <v/>
      </c>
      <c r="Q379" s="82" t="str">
        <f t="shared" si="29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6"/>
        <v/>
      </c>
      <c r="N380" s="82" t="str">
        <f t="shared" si="27"/>
        <v/>
      </c>
      <c r="O380" s="82">
        <f t="shared" si="25"/>
        <v>0</v>
      </c>
      <c r="P380" s="82" t="str">
        <f t="shared" si="28"/>
        <v/>
      </c>
      <c r="Q380" s="82" t="str">
        <f t="shared" si="29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6"/>
        <v/>
      </c>
      <c r="N381" s="82" t="str">
        <f t="shared" si="27"/>
        <v/>
      </c>
      <c r="O381" s="82">
        <f t="shared" si="25"/>
        <v>0</v>
      </c>
      <c r="P381" s="82" t="str">
        <f t="shared" si="28"/>
        <v/>
      </c>
      <c r="Q381" s="82" t="str">
        <f t="shared" si="29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6"/>
        <v/>
      </c>
      <c r="N382" s="82" t="str">
        <f t="shared" si="27"/>
        <v/>
      </c>
      <c r="O382" s="82">
        <f t="shared" si="25"/>
        <v>0</v>
      </c>
      <c r="P382" s="82" t="str">
        <f t="shared" si="28"/>
        <v/>
      </c>
      <c r="Q382" s="82" t="str">
        <f t="shared" si="29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6"/>
        <v/>
      </c>
      <c r="N383" s="82" t="str">
        <f t="shared" si="27"/>
        <v/>
      </c>
      <c r="O383" s="82">
        <f t="shared" si="25"/>
        <v>0</v>
      </c>
      <c r="P383" s="82" t="str">
        <f t="shared" si="28"/>
        <v/>
      </c>
      <c r="Q383" s="82" t="str">
        <f t="shared" si="29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6"/>
        <v/>
      </c>
      <c r="N384" s="82" t="str">
        <f t="shared" si="27"/>
        <v/>
      </c>
      <c r="O384" s="82">
        <f t="shared" si="25"/>
        <v>0</v>
      </c>
      <c r="P384" s="82" t="str">
        <f t="shared" si="28"/>
        <v/>
      </c>
      <c r="Q384" s="82" t="str">
        <f t="shared" si="29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6"/>
        <v/>
      </c>
      <c r="N385" s="82" t="str">
        <f t="shared" si="27"/>
        <v/>
      </c>
      <c r="O385" s="82">
        <f t="shared" si="25"/>
        <v>0</v>
      </c>
      <c r="P385" s="82" t="str">
        <f t="shared" si="28"/>
        <v/>
      </c>
      <c r="Q385" s="82" t="str">
        <f t="shared" si="29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6"/>
        <v/>
      </c>
      <c r="N386" s="82" t="str">
        <f t="shared" si="27"/>
        <v/>
      </c>
      <c r="O386" s="82">
        <f t="shared" si="25"/>
        <v>0</v>
      </c>
      <c r="P386" s="82" t="str">
        <f t="shared" si="28"/>
        <v/>
      </c>
      <c r="Q386" s="82" t="str">
        <f t="shared" si="29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6"/>
        <v/>
      </c>
      <c r="N387" s="82" t="str">
        <f t="shared" si="27"/>
        <v/>
      </c>
      <c r="O387" s="82">
        <f t="shared" si="25"/>
        <v>0</v>
      </c>
      <c r="P387" s="82" t="str">
        <f t="shared" si="28"/>
        <v/>
      </c>
      <c r="Q387" s="82" t="str">
        <f t="shared" si="29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6"/>
        <v/>
      </c>
      <c r="N388" s="82" t="str">
        <f t="shared" si="27"/>
        <v/>
      </c>
      <c r="O388" s="82">
        <f t="shared" si="25"/>
        <v>0</v>
      </c>
      <c r="P388" s="82" t="str">
        <f t="shared" si="28"/>
        <v/>
      </c>
      <c r="Q388" s="82" t="str">
        <f t="shared" si="29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6"/>
        <v/>
      </c>
      <c r="N389" s="82" t="str">
        <f t="shared" si="27"/>
        <v/>
      </c>
      <c r="O389" s="82">
        <f t="shared" si="25"/>
        <v>0</v>
      </c>
      <c r="P389" s="82" t="str">
        <f t="shared" si="28"/>
        <v/>
      </c>
      <c r="Q389" s="82" t="str">
        <f t="shared" si="29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6"/>
        <v/>
      </c>
      <c r="N390" s="82" t="str">
        <f t="shared" si="27"/>
        <v/>
      </c>
      <c r="O390" s="82">
        <f t="shared" si="25"/>
        <v>0</v>
      </c>
      <c r="P390" s="82" t="str">
        <f t="shared" si="28"/>
        <v/>
      </c>
      <c r="Q390" s="82" t="str">
        <f t="shared" si="29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6"/>
        <v/>
      </c>
      <c r="N391" s="82" t="str">
        <f t="shared" si="27"/>
        <v/>
      </c>
      <c r="O391" s="82">
        <f t="shared" si="25"/>
        <v>0</v>
      </c>
      <c r="P391" s="82" t="str">
        <f t="shared" si="28"/>
        <v/>
      </c>
      <c r="Q391" s="82" t="str">
        <f t="shared" si="29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6"/>
        <v/>
      </c>
      <c r="N392" s="82" t="str">
        <f t="shared" si="27"/>
        <v/>
      </c>
      <c r="O392" s="82">
        <f t="shared" si="25"/>
        <v>0</v>
      </c>
      <c r="P392" s="82" t="str">
        <f t="shared" si="28"/>
        <v/>
      </c>
      <c r="Q392" s="82" t="str">
        <f t="shared" si="29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6"/>
        <v/>
      </c>
      <c r="N393" s="82" t="str">
        <f t="shared" si="27"/>
        <v/>
      </c>
      <c r="O393" s="82">
        <f t="shared" si="25"/>
        <v>0</v>
      </c>
      <c r="P393" s="82" t="str">
        <f t="shared" si="28"/>
        <v/>
      </c>
      <c r="Q393" s="82" t="str">
        <f t="shared" si="29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6"/>
        <v/>
      </c>
      <c r="N394" s="82" t="str">
        <f t="shared" si="27"/>
        <v/>
      </c>
      <c r="O394" s="82">
        <f t="shared" si="25"/>
        <v>0</v>
      </c>
      <c r="P394" s="82" t="str">
        <f t="shared" si="28"/>
        <v/>
      </c>
      <c r="Q394" s="82" t="str">
        <f t="shared" si="29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6"/>
        <v/>
      </c>
      <c r="N395" s="82" t="str">
        <f t="shared" si="27"/>
        <v/>
      </c>
      <c r="O395" s="82">
        <f t="shared" si="25"/>
        <v>0</v>
      </c>
      <c r="P395" s="82" t="str">
        <f t="shared" si="28"/>
        <v/>
      </c>
      <c r="Q395" s="82" t="str">
        <f t="shared" si="29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6"/>
        <v/>
      </c>
      <c r="N396" s="82" t="str">
        <f t="shared" si="27"/>
        <v/>
      </c>
      <c r="O396" s="82">
        <f t="shared" si="25"/>
        <v>0</v>
      </c>
      <c r="P396" s="82" t="str">
        <f t="shared" si="28"/>
        <v/>
      </c>
      <c r="Q396" s="82" t="str">
        <f t="shared" si="29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6"/>
        <v/>
      </c>
      <c r="N397" s="82" t="str">
        <f t="shared" si="27"/>
        <v/>
      </c>
      <c r="O397" s="82">
        <f t="shared" si="25"/>
        <v>0</v>
      </c>
      <c r="P397" s="82" t="str">
        <f t="shared" si="28"/>
        <v/>
      </c>
      <c r="Q397" s="82" t="str">
        <f t="shared" si="29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6"/>
        <v/>
      </c>
      <c r="N398" s="82" t="str">
        <f t="shared" si="27"/>
        <v/>
      </c>
      <c r="O398" s="82">
        <f t="shared" si="25"/>
        <v>0</v>
      </c>
      <c r="P398" s="82" t="str">
        <f t="shared" si="28"/>
        <v/>
      </c>
      <c r="Q398" s="82" t="str">
        <f t="shared" si="29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6"/>
        <v/>
      </c>
      <c r="N399" s="82" t="str">
        <f t="shared" si="27"/>
        <v/>
      </c>
      <c r="O399" s="82">
        <f t="shared" ref="O399:O462" si="30">IF($G399=0%,F399,"")</f>
        <v>0</v>
      </c>
      <c r="P399" s="82" t="str">
        <f t="shared" si="28"/>
        <v/>
      </c>
      <c r="Q399" s="82" t="str">
        <f t="shared" si="29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1">IF(F400&amp;H400&amp;I400&amp;J400&amp;K400="","",F400+H400+I400-J400-K400)</f>
        <v/>
      </c>
      <c r="N400" s="82" t="str">
        <f t="shared" ref="N400:N463" si="32">IF($G400="E",F400,"")</f>
        <v/>
      </c>
      <c r="O400" s="82">
        <f t="shared" si="30"/>
        <v>0</v>
      </c>
      <c r="P400" s="82" t="str">
        <f t="shared" ref="P400:P463" si="33">IF(OR($G400=8%,$G400=11%),$H400/$G400,"")</f>
        <v/>
      </c>
      <c r="Q400" s="82" t="str">
        <f t="shared" si="29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1"/>
        <v/>
      </c>
      <c r="N401" s="82" t="str">
        <f t="shared" si="32"/>
        <v/>
      </c>
      <c r="O401" s="82">
        <f t="shared" si="30"/>
        <v>0</v>
      </c>
      <c r="P401" s="82" t="str">
        <f t="shared" si="33"/>
        <v/>
      </c>
      <c r="Q401" s="82" t="str">
        <f t="shared" ref="Q401:Q464" si="34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1"/>
        <v/>
      </c>
      <c r="N402" s="82" t="str">
        <f t="shared" si="32"/>
        <v/>
      </c>
      <c r="O402" s="82">
        <f t="shared" si="30"/>
        <v>0</v>
      </c>
      <c r="P402" s="82" t="str">
        <f t="shared" si="33"/>
        <v/>
      </c>
      <c r="Q402" s="82" t="str">
        <f t="shared" si="34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1"/>
        <v/>
      </c>
      <c r="N403" s="82" t="str">
        <f t="shared" si="32"/>
        <v/>
      </c>
      <c r="O403" s="82">
        <f t="shared" si="30"/>
        <v>0</v>
      </c>
      <c r="P403" s="82" t="str">
        <f t="shared" si="33"/>
        <v/>
      </c>
      <c r="Q403" s="82" t="str">
        <f t="shared" si="34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1"/>
        <v/>
      </c>
      <c r="N404" s="82" t="str">
        <f t="shared" si="32"/>
        <v/>
      </c>
      <c r="O404" s="82">
        <f t="shared" si="30"/>
        <v>0</v>
      </c>
      <c r="P404" s="82" t="str">
        <f t="shared" si="33"/>
        <v/>
      </c>
      <c r="Q404" s="82" t="str">
        <f t="shared" si="34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1"/>
        <v/>
      </c>
      <c r="N405" s="82" t="str">
        <f t="shared" si="32"/>
        <v/>
      </c>
      <c r="O405" s="82">
        <f t="shared" si="30"/>
        <v>0</v>
      </c>
      <c r="P405" s="82" t="str">
        <f t="shared" si="33"/>
        <v/>
      </c>
      <c r="Q405" s="82" t="str">
        <f t="shared" si="34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1"/>
        <v/>
      </c>
      <c r="N406" s="82" t="str">
        <f t="shared" si="32"/>
        <v/>
      </c>
      <c r="O406" s="82">
        <f t="shared" si="30"/>
        <v>0</v>
      </c>
      <c r="P406" s="82" t="str">
        <f t="shared" si="33"/>
        <v/>
      </c>
      <c r="Q406" s="82" t="str">
        <f t="shared" si="34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1"/>
        <v/>
      </c>
      <c r="N407" s="82" t="str">
        <f t="shared" si="32"/>
        <v/>
      </c>
      <c r="O407" s="82">
        <f t="shared" si="30"/>
        <v>0</v>
      </c>
      <c r="P407" s="82" t="str">
        <f t="shared" si="33"/>
        <v/>
      </c>
      <c r="Q407" s="82" t="str">
        <f t="shared" si="34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1"/>
        <v/>
      </c>
      <c r="N408" s="82" t="str">
        <f t="shared" si="32"/>
        <v/>
      </c>
      <c r="O408" s="82">
        <f t="shared" si="30"/>
        <v>0</v>
      </c>
      <c r="P408" s="82" t="str">
        <f t="shared" si="33"/>
        <v/>
      </c>
      <c r="Q408" s="82" t="str">
        <f t="shared" si="34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1"/>
        <v/>
      </c>
      <c r="N409" s="82" t="str">
        <f t="shared" si="32"/>
        <v/>
      </c>
      <c r="O409" s="82">
        <f t="shared" si="30"/>
        <v>0</v>
      </c>
      <c r="P409" s="82" t="str">
        <f t="shared" si="33"/>
        <v/>
      </c>
      <c r="Q409" s="82" t="str">
        <f t="shared" si="34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1"/>
        <v/>
      </c>
      <c r="N410" s="82" t="str">
        <f t="shared" si="32"/>
        <v/>
      </c>
      <c r="O410" s="82">
        <f t="shared" si="30"/>
        <v>0</v>
      </c>
      <c r="P410" s="82" t="str">
        <f t="shared" si="33"/>
        <v/>
      </c>
      <c r="Q410" s="82" t="str">
        <f t="shared" si="34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1"/>
        <v/>
      </c>
      <c r="N411" s="82" t="str">
        <f t="shared" si="32"/>
        <v/>
      </c>
      <c r="O411" s="82">
        <f t="shared" si="30"/>
        <v>0</v>
      </c>
      <c r="P411" s="82" t="str">
        <f t="shared" si="33"/>
        <v/>
      </c>
      <c r="Q411" s="82" t="str">
        <f t="shared" si="34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1"/>
        <v/>
      </c>
      <c r="N412" s="82" t="str">
        <f t="shared" si="32"/>
        <v/>
      </c>
      <c r="O412" s="82">
        <f t="shared" si="30"/>
        <v>0</v>
      </c>
      <c r="P412" s="82" t="str">
        <f t="shared" si="33"/>
        <v/>
      </c>
      <c r="Q412" s="82" t="str">
        <f t="shared" si="34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1"/>
        <v/>
      </c>
      <c r="N413" s="82" t="str">
        <f t="shared" si="32"/>
        <v/>
      </c>
      <c r="O413" s="82">
        <f t="shared" si="30"/>
        <v>0</v>
      </c>
      <c r="P413" s="82" t="str">
        <f t="shared" si="33"/>
        <v/>
      </c>
      <c r="Q413" s="82" t="str">
        <f t="shared" si="34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1"/>
        <v/>
      </c>
      <c r="N414" s="82" t="str">
        <f t="shared" si="32"/>
        <v/>
      </c>
      <c r="O414" s="82">
        <f t="shared" si="30"/>
        <v>0</v>
      </c>
      <c r="P414" s="82" t="str">
        <f t="shared" si="33"/>
        <v/>
      </c>
      <c r="Q414" s="82" t="str">
        <f t="shared" si="34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1"/>
        <v/>
      </c>
      <c r="N415" s="82" t="str">
        <f t="shared" si="32"/>
        <v/>
      </c>
      <c r="O415" s="82">
        <f t="shared" si="30"/>
        <v>0</v>
      </c>
      <c r="P415" s="82" t="str">
        <f t="shared" si="33"/>
        <v/>
      </c>
      <c r="Q415" s="82" t="str">
        <f t="shared" si="34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1"/>
        <v/>
      </c>
      <c r="N416" s="82" t="str">
        <f t="shared" si="32"/>
        <v/>
      </c>
      <c r="O416" s="82">
        <f t="shared" si="30"/>
        <v>0</v>
      </c>
      <c r="P416" s="82" t="str">
        <f t="shared" si="33"/>
        <v/>
      </c>
      <c r="Q416" s="82" t="str">
        <f t="shared" si="34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1"/>
        <v/>
      </c>
      <c r="N417" s="82" t="str">
        <f t="shared" si="32"/>
        <v/>
      </c>
      <c r="O417" s="82">
        <f t="shared" si="30"/>
        <v>0</v>
      </c>
      <c r="P417" s="82" t="str">
        <f t="shared" si="33"/>
        <v/>
      </c>
      <c r="Q417" s="82" t="str">
        <f t="shared" si="34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1"/>
        <v/>
      </c>
      <c r="N418" s="82" t="str">
        <f t="shared" si="32"/>
        <v/>
      </c>
      <c r="O418" s="82">
        <f t="shared" si="30"/>
        <v>0</v>
      </c>
      <c r="P418" s="82" t="str">
        <f t="shared" si="33"/>
        <v/>
      </c>
      <c r="Q418" s="82" t="str">
        <f t="shared" si="34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1"/>
        <v/>
      </c>
      <c r="N419" s="82" t="str">
        <f t="shared" si="32"/>
        <v/>
      </c>
      <c r="O419" s="82">
        <f t="shared" si="30"/>
        <v>0</v>
      </c>
      <c r="P419" s="82" t="str">
        <f t="shared" si="33"/>
        <v/>
      </c>
      <c r="Q419" s="82" t="str">
        <f t="shared" si="34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1"/>
        <v/>
      </c>
      <c r="N420" s="82" t="str">
        <f t="shared" si="32"/>
        <v/>
      </c>
      <c r="O420" s="82">
        <f t="shared" si="30"/>
        <v>0</v>
      </c>
      <c r="P420" s="82" t="str">
        <f t="shared" si="33"/>
        <v/>
      </c>
      <c r="Q420" s="82" t="str">
        <f t="shared" si="34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1"/>
        <v/>
      </c>
      <c r="N421" s="82" t="str">
        <f t="shared" si="32"/>
        <v/>
      </c>
      <c r="O421" s="82">
        <f t="shared" si="30"/>
        <v>0</v>
      </c>
      <c r="P421" s="82" t="str">
        <f t="shared" si="33"/>
        <v/>
      </c>
      <c r="Q421" s="82" t="str">
        <f t="shared" si="34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1"/>
        <v/>
      </c>
      <c r="N422" s="82" t="str">
        <f t="shared" si="32"/>
        <v/>
      </c>
      <c r="O422" s="82">
        <f t="shared" si="30"/>
        <v>0</v>
      </c>
      <c r="P422" s="82" t="str">
        <f t="shared" si="33"/>
        <v/>
      </c>
      <c r="Q422" s="82" t="str">
        <f t="shared" si="34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1"/>
        <v/>
      </c>
      <c r="N423" s="82" t="str">
        <f t="shared" si="32"/>
        <v/>
      </c>
      <c r="O423" s="82">
        <f t="shared" si="30"/>
        <v>0</v>
      </c>
      <c r="P423" s="82" t="str">
        <f t="shared" si="33"/>
        <v/>
      </c>
      <c r="Q423" s="82" t="str">
        <f t="shared" si="34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1"/>
        <v/>
      </c>
      <c r="N424" s="82" t="str">
        <f t="shared" si="32"/>
        <v/>
      </c>
      <c r="O424" s="82">
        <f t="shared" si="30"/>
        <v>0</v>
      </c>
      <c r="P424" s="82" t="str">
        <f t="shared" si="33"/>
        <v/>
      </c>
      <c r="Q424" s="82" t="str">
        <f t="shared" si="34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1"/>
        <v/>
      </c>
      <c r="N425" s="82" t="str">
        <f t="shared" si="32"/>
        <v/>
      </c>
      <c r="O425" s="82">
        <f t="shared" si="30"/>
        <v>0</v>
      </c>
      <c r="P425" s="82" t="str">
        <f t="shared" si="33"/>
        <v/>
      </c>
      <c r="Q425" s="82" t="str">
        <f t="shared" si="34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1"/>
        <v/>
      </c>
      <c r="N426" s="82" t="str">
        <f t="shared" si="32"/>
        <v/>
      </c>
      <c r="O426" s="82">
        <f t="shared" si="30"/>
        <v>0</v>
      </c>
      <c r="P426" s="82" t="str">
        <f t="shared" si="33"/>
        <v/>
      </c>
      <c r="Q426" s="82" t="str">
        <f t="shared" si="34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1"/>
        <v/>
      </c>
      <c r="N427" s="82" t="str">
        <f t="shared" si="32"/>
        <v/>
      </c>
      <c r="O427" s="82">
        <f t="shared" si="30"/>
        <v>0</v>
      </c>
      <c r="P427" s="82" t="str">
        <f t="shared" si="33"/>
        <v/>
      </c>
      <c r="Q427" s="82" t="str">
        <f t="shared" si="34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1"/>
        <v/>
      </c>
      <c r="N428" s="82" t="str">
        <f t="shared" si="32"/>
        <v/>
      </c>
      <c r="O428" s="82">
        <f t="shared" si="30"/>
        <v>0</v>
      </c>
      <c r="P428" s="82" t="str">
        <f t="shared" si="33"/>
        <v/>
      </c>
      <c r="Q428" s="82" t="str">
        <f t="shared" si="34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1"/>
        <v/>
      </c>
      <c r="N429" s="82" t="str">
        <f t="shared" si="32"/>
        <v/>
      </c>
      <c r="O429" s="82">
        <f t="shared" si="30"/>
        <v>0</v>
      </c>
      <c r="P429" s="82" t="str">
        <f t="shared" si="33"/>
        <v/>
      </c>
      <c r="Q429" s="82" t="str">
        <f t="shared" si="34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1"/>
        <v/>
      </c>
      <c r="N430" s="82" t="str">
        <f t="shared" si="32"/>
        <v/>
      </c>
      <c r="O430" s="82">
        <f t="shared" si="30"/>
        <v>0</v>
      </c>
      <c r="P430" s="82" t="str">
        <f t="shared" si="33"/>
        <v/>
      </c>
      <c r="Q430" s="82" t="str">
        <f t="shared" si="34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1"/>
        <v/>
      </c>
      <c r="N431" s="82" t="str">
        <f t="shared" si="32"/>
        <v/>
      </c>
      <c r="O431" s="82">
        <f t="shared" si="30"/>
        <v>0</v>
      </c>
      <c r="P431" s="82" t="str">
        <f t="shared" si="33"/>
        <v/>
      </c>
      <c r="Q431" s="82" t="str">
        <f t="shared" si="34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1"/>
        <v/>
      </c>
      <c r="N432" s="82" t="str">
        <f t="shared" si="32"/>
        <v/>
      </c>
      <c r="O432" s="82">
        <f t="shared" si="30"/>
        <v>0</v>
      </c>
      <c r="P432" s="82" t="str">
        <f t="shared" si="33"/>
        <v/>
      </c>
      <c r="Q432" s="82" t="str">
        <f t="shared" si="34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1"/>
        <v/>
      </c>
      <c r="N433" s="82" t="str">
        <f t="shared" si="32"/>
        <v/>
      </c>
      <c r="O433" s="82">
        <f t="shared" si="30"/>
        <v>0</v>
      </c>
      <c r="P433" s="82" t="str">
        <f t="shared" si="33"/>
        <v/>
      </c>
      <c r="Q433" s="82" t="str">
        <f t="shared" si="34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1"/>
        <v/>
      </c>
      <c r="N434" s="82" t="str">
        <f t="shared" si="32"/>
        <v/>
      </c>
      <c r="O434" s="82">
        <f t="shared" si="30"/>
        <v>0</v>
      </c>
      <c r="P434" s="82" t="str">
        <f t="shared" si="33"/>
        <v/>
      </c>
      <c r="Q434" s="82" t="str">
        <f t="shared" si="34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1"/>
        <v/>
      </c>
      <c r="N435" s="82" t="str">
        <f t="shared" si="32"/>
        <v/>
      </c>
      <c r="O435" s="82">
        <f t="shared" si="30"/>
        <v>0</v>
      </c>
      <c r="P435" s="82" t="str">
        <f t="shared" si="33"/>
        <v/>
      </c>
      <c r="Q435" s="82" t="str">
        <f t="shared" si="34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1"/>
        <v/>
      </c>
      <c r="N436" s="82" t="str">
        <f t="shared" si="32"/>
        <v/>
      </c>
      <c r="O436" s="82">
        <f t="shared" si="30"/>
        <v>0</v>
      </c>
      <c r="P436" s="82" t="str">
        <f t="shared" si="33"/>
        <v/>
      </c>
      <c r="Q436" s="82" t="str">
        <f t="shared" si="34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1"/>
        <v/>
      </c>
      <c r="N437" s="82" t="str">
        <f t="shared" si="32"/>
        <v/>
      </c>
      <c r="O437" s="82">
        <f t="shared" si="30"/>
        <v>0</v>
      </c>
      <c r="P437" s="82" t="str">
        <f t="shared" si="33"/>
        <v/>
      </c>
      <c r="Q437" s="82" t="str">
        <f t="shared" si="34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1"/>
        <v/>
      </c>
      <c r="N438" s="82" t="str">
        <f t="shared" si="32"/>
        <v/>
      </c>
      <c r="O438" s="82">
        <f t="shared" si="30"/>
        <v>0</v>
      </c>
      <c r="P438" s="82" t="str">
        <f t="shared" si="33"/>
        <v/>
      </c>
      <c r="Q438" s="82" t="str">
        <f t="shared" si="34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1"/>
        <v/>
      </c>
      <c r="N439" s="82" t="str">
        <f t="shared" si="32"/>
        <v/>
      </c>
      <c r="O439" s="82">
        <f t="shared" si="30"/>
        <v>0</v>
      </c>
      <c r="P439" s="82" t="str">
        <f t="shared" si="33"/>
        <v/>
      </c>
      <c r="Q439" s="82" t="str">
        <f t="shared" si="34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1"/>
        <v/>
      </c>
      <c r="N440" s="82" t="str">
        <f t="shared" si="32"/>
        <v/>
      </c>
      <c r="O440" s="82">
        <f t="shared" si="30"/>
        <v>0</v>
      </c>
      <c r="P440" s="82" t="str">
        <f t="shared" si="33"/>
        <v/>
      </c>
      <c r="Q440" s="82" t="str">
        <f t="shared" si="34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1"/>
        <v/>
      </c>
      <c r="N441" s="82" t="str">
        <f t="shared" si="32"/>
        <v/>
      </c>
      <c r="O441" s="82">
        <f t="shared" si="30"/>
        <v>0</v>
      </c>
      <c r="P441" s="82" t="str">
        <f t="shared" si="33"/>
        <v/>
      </c>
      <c r="Q441" s="82" t="str">
        <f t="shared" si="34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1"/>
        <v/>
      </c>
      <c r="N442" s="82" t="str">
        <f t="shared" si="32"/>
        <v/>
      </c>
      <c r="O442" s="82">
        <f t="shared" si="30"/>
        <v>0</v>
      </c>
      <c r="P442" s="82" t="str">
        <f t="shared" si="33"/>
        <v/>
      </c>
      <c r="Q442" s="82" t="str">
        <f t="shared" si="34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1"/>
        <v/>
      </c>
      <c r="N443" s="82" t="str">
        <f t="shared" si="32"/>
        <v/>
      </c>
      <c r="O443" s="82">
        <f t="shared" si="30"/>
        <v>0</v>
      </c>
      <c r="P443" s="82" t="str">
        <f t="shared" si="33"/>
        <v/>
      </c>
      <c r="Q443" s="82" t="str">
        <f t="shared" si="34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1"/>
        <v/>
      </c>
      <c r="N444" s="82" t="str">
        <f t="shared" si="32"/>
        <v/>
      </c>
      <c r="O444" s="82">
        <f t="shared" si="30"/>
        <v>0</v>
      </c>
      <c r="P444" s="82" t="str">
        <f t="shared" si="33"/>
        <v/>
      </c>
      <c r="Q444" s="82" t="str">
        <f t="shared" si="34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1"/>
        <v/>
      </c>
      <c r="N445" s="82" t="str">
        <f t="shared" si="32"/>
        <v/>
      </c>
      <c r="O445" s="82">
        <f t="shared" si="30"/>
        <v>0</v>
      </c>
      <c r="P445" s="82" t="str">
        <f t="shared" si="33"/>
        <v/>
      </c>
      <c r="Q445" s="82" t="str">
        <f t="shared" si="34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1"/>
        <v/>
      </c>
      <c r="N446" s="82" t="str">
        <f t="shared" si="32"/>
        <v/>
      </c>
      <c r="O446" s="82">
        <f t="shared" si="30"/>
        <v>0</v>
      </c>
      <c r="P446" s="82" t="str">
        <f t="shared" si="33"/>
        <v/>
      </c>
      <c r="Q446" s="82" t="str">
        <f t="shared" si="34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1"/>
        <v/>
      </c>
      <c r="N447" s="82" t="str">
        <f t="shared" si="32"/>
        <v/>
      </c>
      <c r="O447" s="82">
        <f t="shared" si="30"/>
        <v>0</v>
      </c>
      <c r="P447" s="82" t="str">
        <f t="shared" si="33"/>
        <v/>
      </c>
      <c r="Q447" s="82" t="str">
        <f t="shared" si="34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1"/>
        <v/>
      </c>
      <c r="N448" s="82" t="str">
        <f t="shared" si="32"/>
        <v/>
      </c>
      <c r="O448" s="82">
        <f t="shared" si="30"/>
        <v>0</v>
      </c>
      <c r="P448" s="82" t="str">
        <f t="shared" si="33"/>
        <v/>
      </c>
      <c r="Q448" s="82" t="str">
        <f t="shared" si="34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1"/>
        <v/>
      </c>
      <c r="N449" s="82" t="str">
        <f t="shared" si="32"/>
        <v/>
      </c>
      <c r="O449" s="82">
        <f t="shared" si="30"/>
        <v>0</v>
      </c>
      <c r="P449" s="82" t="str">
        <f t="shared" si="33"/>
        <v/>
      </c>
      <c r="Q449" s="82" t="str">
        <f t="shared" si="34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1"/>
        <v/>
      </c>
      <c r="N450" s="82" t="str">
        <f t="shared" si="32"/>
        <v/>
      </c>
      <c r="O450" s="82">
        <f t="shared" si="30"/>
        <v>0</v>
      </c>
      <c r="P450" s="82" t="str">
        <f t="shared" si="33"/>
        <v/>
      </c>
      <c r="Q450" s="82" t="str">
        <f t="shared" si="34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1"/>
        <v/>
      </c>
      <c r="N451" s="82" t="str">
        <f t="shared" si="32"/>
        <v/>
      </c>
      <c r="O451" s="82">
        <f t="shared" si="30"/>
        <v>0</v>
      </c>
      <c r="P451" s="82" t="str">
        <f t="shared" si="33"/>
        <v/>
      </c>
      <c r="Q451" s="82" t="str">
        <f t="shared" si="34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1"/>
        <v/>
      </c>
      <c r="N452" s="82" t="str">
        <f t="shared" si="32"/>
        <v/>
      </c>
      <c r="O452" s="82">
        <f t="shared" si="30"/>
        <v>0</v>
      </c>
      <c r="P452" s="82" t="str">
        <f t="shared" si="33"/>
        <v/>
      </c>
      <c r="Q452" s="82" t="str">
        <f t="shared" si="34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1"/>
        <v/>
      </c>
      <c r="N453" s="82" t="str">
        <f t="shared" si="32"/>
        <v/>
      </c>
      <c r="O453" s="82">
        <f t="shared" si="30"/>
        <v>0</v>
      </c>
      <c r="P453" s="82" t="str">
        <f t="shared" si="33"/>
        <v/>
      </c>
      <c r="Q453" s="82" t="str">
        <f t="shared" si="34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1"/>
        <v/>
      </c>
      <c r="N454" s="82" t="str">
        <f t="shared" si="32"/>
        <v/>
      </c>
      <c r="O454" s="82">
        <f t="shared" si="30"/>
        <v>0</v>
      </c>
      <c r="P454" s="82" t="str">
        <f t="shared" si="33"/>
        <v/>
      </c>
      <c r="Q454" s="82" t="str">
        <f t="shared" si="34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1"/>
        <v/>
      </c>
      <c r="N455" s="82" t="str">
        <f t="shared" si="32"/>
        <v/>
      </c>
      <c r="O455" s="82">
        <f t="shared" si="30"/>
        <v>0</v>
      </c>
      <c r="P455" s="82" t="str">
        <f t="shared" si="33"/>
        <v/>
      </c>
      <c r="Q455" s="82" t="str">
        <f t="shared" si="34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1"/>
        <v/>
      </c>
      <c r="N456" s="82" t="str">
        <f t="shared" si="32"/>
        <v/>
      </c>
      <c r="O456" s="82">
        <f t="shared" si="30"/>
        <v>0</v>
      </c>
      <c r="P456" s="82" t="str">
        <f t="shared" si="33"/>
        <v/>
      </c>
      <c r="Q456" s="82" t="str">
        <f t="shared" si="34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1"/>
        <v/>
      </c>
      <c r="N457" s="82" t="str">
        <f t="shared" si="32"/>
        <v/>
      </c>
      <c r="O457" s="82">
        <f t="shared" si="30"/>
        <v>0</v>
      </c>
      <c r="P457" s="82" t="str">
        <f t="shared" si="33"/>
        <v/>
      </c>
      <c r="Q457" s="82" t="str">
        <f t="shared" si="34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1"/>
        <v/>
      </c>
      <c r="N458" s="82" t="str">
        <f t="shared" si="32"/>
        <v/>
      </c>
      <c r="O458" s="82">
        <f t="shared" si="30"/>
        <v>0</v>
      </c>
      <c r="P458" s="82" t="str">
        <f t="shared" si="33"/>
        <v/>
      </c>
      <c r="Q458" s="82" t="str">
        <f t="shared" si="34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1"/>
        <v/>
      </c>
      <c r="N459" s="82" t="str">
        <f t="shared" si="32"/>
        <v/>
      </c>
      <c r="O459" s="82">
        <f t="shared" si="30"/>
        <v>0</v>
      </c>
      <c r="P459" s="82" t="str">
        <f t="shared" si="33"/>
        <v/>
      </c>
      <c r="Q459" s="82" t="str">
        <f t="shared" si="34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1"/>
        <v/>
      </c>
      <c r="N460" s="82" t="str">
        <f t="shared" si="32"/>
        <v/>
      </c>
      <c r="O460" s="82">
        <f t="shared" si="30"/>
        <v>0</v>
      </c>
      <c r="P460" s="82" t="str">
        <f t="shared" si="33"/>
        <v/>
      </c>
      <c r="Q460" s="82" t="str">
        <f t="shared" si="34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1"/>
        <v/>
      </c>
      <c r="N461" s="82" t="str">
        <f t="shared" si="32"/>
        <v/>
      </c>
      <c r="O461" s="82">
        <f t="shared" si="30"/>
        <v>0</v>
      </c>
      <c r="P461" s="82" t="str">
        <f t="shared" si="33"/>
        <v/>
      </c>
      <c r="Q461" s="82" t="str">
        <f t="shared" si="34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1"/>
        <v/>
      </c>
      <c r="N462" s="82" t="str">
        <f t="shared" si="32"/>
        <v/>
      </c>
      <c r="O462" s="82">
        <f t="shared" si="30"/>
        <v>0</v>
      </c>
      <c r="P462" s="82" t="str">
        <f t="shared" si="33"/>
        <v/>
      </c>
      <c r="Q462" s="82" t="str">
        <f t="shared" si="34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1"/>
        <v/>
      </c>
      <c r="N463" s="82" t="str">
        <f t="shared" si="32"/>
        <v/>
      </c>
      <c r="O463" s="82">
        <f t="shared" ref="O463:O514" si="35">IF($G463=0%,F463,"")</f>
        <v>0</v>
      </c>
      <c r="P463" s="82" t="str">
        <f t="shared" si="33"/>
        <v/>
      </c>
      <c r="Q463" s="82" t="str">
        <f t="shared" si="34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6">IF(F464&amp;H464&amp;I464&amp;J464&amp;K464="","",F464+H464+I464-J464-K464)</f>
        <v/>
      </c>
      <c r="N464" s="82" t="str">
        <f t="shared" ref="N464:N514" si="37">IF($G464="E",F464,"")</f>
        <v/>
      </c>
      <c r="O464" s="82">
        <f t="shared" si="35"/>
        <v>0</v>
      </c>
      <c r="P464" s="82" t="str">
        <f t="shared" ref="P464:P514" si="38">IF(OR($G464=8%,$G464=11%),$H464/$G464,"")</f>
        <v/>
      </c>
      <c r="Q464" s="82" t="str">
        <f t="shared" si="34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6"/>
        <v/>
      </c>
      <c r="N465" s="82" t="str">
        <f t="shared" si="37"/>
        <v/>
      </c>
      <c r="O465" s="82">
        <f t="shared" si="35"/>
        <v>0</v>
      </c>
      <c r="P465" s="82" t="str">
        <f t="shared" si="38"/>
        <v/>
      </c>
      <c r="Q465" s="82" t="str">
        <f t="shared" ref="Q465:Q514" si="39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6"/>
        <v/>
      </c>
      <c r="N466" s="82" t="str">
        <f t="shared" si="37"/>
        <v/>
      </c>
      <c r="O466" s="82">
        <f t="shared" si="35"/>
        <v>0</v>
      </c>
      <c r="P466" s="82" t="str">
        <f t="shared" si="38"/>
        <v/>
      </c>
      <c r="Q466" s="82" t="str">
        <f t="shared" si="39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6"/>
        <v/>
      </c>
      <c r="N467" s="82" t="str">
        <f t="shared" si="37"/>
        <v/>
      </c>
      <c r="O467" s="82">
        <f t="shared" si="35"/>
        <v>0</v>
      </c>
      <c r="P467" s="82" t="str">
        <f t="shared" si="38"/>
        <v/>
      </c>
      <c r="Q467" s="82" t="str">
        <f t="shared" si="39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6"/>
        <v/>
      </c>
      <c r="N468" s="82" t="str">
        <f t="shared" si="37"/>
        <v/>
      </c>
      <c r="O468" s="82">
        <f t="shared" si="35"/>
        <v>0</v>
      </c>
      <c r="P468" s="82" t="str">
        <f t="shared" si="38"/>
        <v/>
      </c>
      <c r="Q468" s="82" t="str">
        <f t="shared" si="39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6"/>
        <v/>
      </c>
      <c r="N469" s="82" t="str">
        <f t="shared" si="37"/>
        <v/>
      </c>
      <c r="O469" s="82">
        <f t="shared" si="35"/>
        <v>0</v>
      </c>
      <c r="P469" s="82" t="str">
        <f t="shared" si="38"/>
        <v/>
      </c>
      <c r="Q469" s="82" t="str">
        <f t="shared" si="39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6"/>
        <v/>
      </c>
      <c r="N470" s="82" t="str">
        <f t="shared" si="37"/>
        <v/>
      </c>
      <c r="O470" s="82">
        <f t="shared" si="35"/>
        <v>0</v>
      </c>
      <c r="P470" s="82" t="str">
        <f t="shared" si="38"/>
        <v/>
      </c>
      <c r="Q470" s="82" t="str">
        <f t="shared" si="39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6"/>
        <v/>
      </c>
      <c r="N471" s="82" t="str">
        <f t="shared" si="37"/>
        <v/>
      </c>
      <c r="O471" s="82">
        <f t="shared" si="35"/>
        <v>0</v>
      </c>
      <c r="P471" s="82" t="str">
        <f t="shared" si="38"/>
        <v/>
      </c>
      <c r="Q471" s="82" t="str">
        <f t="shared" si="39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6"/>
        <v/>
      </c>
      <c r="N472" s="82" t="str">
        <f t="shared" si="37"/>
        <v/>
      </c>
      <c r="O472" s="82">
        <f t="shared" si="35"/>
        <v>0</v>
      </c>
      <c r="P472" s="82" t="str">
        <f t="shared" si="38"/>
        <v/>
      </c>
      <c r="Q472" s="82" t="str">
        <f t="shared" si="39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6"/>
        <v/>
      </c>
      <c r="N473" s="82" t="str">
        <f t="shared" si="37"/>
        <v/>
      </c>
      <c r="O473" s="82">
        <f t="shared" si="35"/>
        <v>0</v>
      </c>
      <c r="P473" s="82" t="str">
        <f t="shared" si="38"/>
        <v/>
      </c>
      <c r="Q473" s="82" t="str">
        <f t="shared" si="39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6"/>
        <v/>
      </c>
      <c r="N474" s="82" t="str">
        <f t="shared" si="37"/>
        <v/>
      </c>
      <c r="O474" s="82">
        <f t="shared" si="35"/>
        <v>0</v>
      </c>
      <c r="P474" s="82" t="str">
        <f t="shared" si="38"/>
        <v/>
      </c>
      <c r="Q474" s="82" t="str">
        <f t="shared" si="39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6"/>
        <v/>
      </c>
      <c r="N475" s="82" t="str">
        <f t="shared" si="37"/>
        <v/>
      </c>
      <c r="O475" s="82">
        <f t="shared" si="35"/>
        <v>0</v>
      </c>
      <c r="P475" s="82" t="str">
        <f t="shared" si="38"/>
        <v/>
      </c>
      <c r="Q475" s="82" t="str">
        <f t="shared" si="39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6"/>
        <v/>
      </c>
      <c r="N476" s="82" t="str">
        <f t="shared" si="37"/>
        <v/>
      </c>
      <c r="O476" s="82">
        <f t="shared" si="35"/>
        <v>0</v>
      </c>
      <c r="P476" s="82" t="str">
        <f t="shared" si="38"/>
        <v/>
      </c>
      <c r="Q476" s="82" t="str">
        <f t="shared" si="39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6"/>
        <v/>
      </c>
      <c r="N477" s="82" t="str">
        <f t="shared" si="37"/>
        <v/>
      </c>
      <c r="O477" s="82">
        <f t="shared" si="35"/>
        <v>0</v>
      </c>
      <c r="P477" s="82" t="str">
        <f t="shared" si="38"/>
        <v/>
      </c>
      <c r="Q477" s="82" t="str">
        <f t="shared" si="39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6"/>
        <v/>
      </c>
      <c r="N478" s="82" t="str">
        <f t="shared" si="37"/>
        <v/>
      </c>
      <c r="O478" s="82">
        <f t="shared" si="35"/>
        <v>0</v>
      </c>
      <c r="P478" s="82" t="str">
        <f t="shared" si="38"/>
        <v/>
      </c>
      <c r="Q478" s="82" t="str">
        <f t="shared" si="39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6"/>
        <v/>
      </c>
      <c r="N479" s="82" t="str">
        <f t="shared" si="37"/>
        <v/>
      </c>
      <c r="O479" s="82">
        <f t="shared" si="35"/>
        <v>0</v>
      </c>
      <c r="P479" s="82" t="str">
        <f t="shared" si="38"/>
        <v/>
      </c>
      <c r="Q479" s="82" t="str">
        <f t="shared" si="39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6"/>
        <v/>
      </c>
      <c r="N480" s="82" t="str">
        <f t="shared" si="37"/>
        <v/>
      </c>
      <c r="O480" s="82">
        <f t="shared" si="35"/>
        <v>0</v>
      </c>
      <c r="P480" s="82" t="str">
        <f t="shared" si="38"/>
        <v/>
      </c>
      <c r="Q480" s="82" t="str">
        <f t="shared" si="39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6"/>
        <v/>
      </c>
      <c r="N481" s="82" t="str">
        <f t="shared" si="37"/>
        <v/>
      </c>
      <c r="O481" s="82">
        <f t="shared" si="35"/>
        <v>0</v>
      </c>
      <c r="P481" s="82" t="str">
        <f t="shared" si="38"/>
        <v/>
      </c>
      <c r="Q481" s="82" t="str">
        <f t="shared" si="39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6"/>
        <v/>
      </c>
      <c r="N482" s="82" t="str">
        <f t="shared" si="37"/>
        <v/>
      </c>
      <c r="O482" s="82">
        <f t="shared" si="35"/>
        <v>0</v>
      </c>
      <c r="P482" s="82" t="str">
        <f t="shared" si="38"/>
        <v/>
      </c>
      <c r="Q482" s="82" t="str">
        <f t="shared" si="39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6"/>
        <v/>
      </c>
      <c r="N483" s="82" t="str">
        <f t="shared" si="37"/>
        <v/>
      </c>
      <c r="O483" s="82">
        <f t="shared" si="35"/>
        <v>0</v>
      </c>
      <c r="P483" s="82" t="str">
        <f t="shared" si="38"/>
        <v/>
      </c>
      <c r="Q483" s="82" t="str">
        <f t="shared" si="39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6"/>
        <v/>
      </c>
      <c r="N484" s="82" t="str">
        <f t="shared" si="37"/>
        <v/>
      </c>
      <c r="O484" s="82">
        <f t="shared" si="35"/>
        <v>0</v>
      </c>
      <c r="P484" s="82" t="str">
        <f t="shared" si="38"/>
        <v/>
      </c>
      <c r="Q484" s="82" t="str">
        <f t="shared" si="39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6"/>
        <v/>
      </c>
      <c r="N485" s="82" t="str">
        <f t="shared" si="37"/>
        <v/>
      </c>
      <c r="O485" s="82">
        <f t="shared" si="35"/>
        <v>0</v>
      </c>
      <c r="P485" s="82" t="str">
        <f t="shared" si="38"/>
        <v/>
      </c>
      <c r="Q485" s="82" t="str">
        <f t="shared" si="39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6"/>
        <v/>
      </c>
      <c r="N486" s="82" t="str">
        <f t="shared" si="37"/>
        <v/>
      </c>
      <c r="O486" s="82">
        <f t="shared" si="35"/>
        <v>0</v>
      </c>
      <c r="P486" s="82" t="str">
        <f t="shared" si="38"/>
        <v/>
      </c>
      <c r="Q486" s="82" t="str">
        <f t="shared" si="39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6"/>
        <v/>
      </c>
      <c r="N487" s="82" t="str">
        <f t="shared" si="37"/>
        <v/>
      </c>
      <c r="O487" s="82">
        <f t="shared" si="35"/>
        <v>0</v>
      </c>
      <c r="P487" s="82" t="str">
        <f t="shared" si="38"/>
        <v/>
      </c>
      <c r="Q487" s="82" t="str">
        <f t="shared" si="39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6"/>
        <v/>
      </c>
      <c r="N488" s="82" t="str">
        <f t="shared" si="37"/>
        <v/>
      </c>
      <c r="O488" s="82">
        <f t="shared" si="35"/>
        <v>0</v>
      </c>
      <c r="P488" s="82" t="str">
        <f t="shared" si="38"/>
        <v/>
      </c>
      <c r="Q488" s="82" t="str">
        <f t="shared" si="39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6"/>
        <v/>
      </c>
      <c r="N489" s="82" t="str">
        <f t="shared" si="37"/>
        <v/>
      </c>
      <c r="O489" s="82">
        <f t="shared" si="35"/>
        <v>0</v>
      </c>
      <c r="P489" s="82" t="str">
        <f t="shared" si="38"/>
        <v/>
      </c>
      <c r="Q489" s="82" t="str">
        <f t="shared" si="39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6"/>
        <v/>
      </c>
      <c r="N490" s="82" t="str">
        <f t="shared" si="37"/>
        <v/>
      </c>
      <c r="O490" s="82">
        <f t="shared" si="35"/>
        <v>0</v>
      </c>
      <c r="P490" s="82" t="str">
        <f t="shared" si="38"/>
        <v/>
      </c>
      <c r="Q490" s="82" t="str">
        <f t="shared" si="39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6"/>
        <v/>
      </c>
      <c r="N491" s="82" t="str">
        <f t="shared" si="37"/>
        <v/>
      </c>
      <c r="O491" s="82">
        <f t="shared" si="35"/>
        <v>0</v>
      </c>
      <c r="P491" s="82" t="str">
        <f t="shared" si="38"/>
        <v/>
      </c>
      <c r="Q491" s="82" t="str">
        <f t="shared" si="39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6"/>
        <v/>
      </c>
      <c r="N492" s="82" t="str">
        <f t="shared" si="37"/>
        <v/>
      </c>
      <c r="O492" s="82">
        <f t="shared" si="35"/>
        <v>0</v>
      </c>
      <c r="P492" s="82" t="str">
        <f t="shared" si="38"/>
        <v/>
      </c>
      <c r="Q492" s="82" t="str">
        <f t="shared" si="39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6"/>
        <v/>
      </c>
      <c r="N493" s="82" t="str">
        <f t="shared" si="37"/>
        <v/>
      </c>
      <c r="O493" s="82">
        <f t="shared" si="35"/>
        <v>0</v>
      </c>
      <c r="P493" s="82" t="str">
        <f t="shared" si="38"/>
        <v/>
      </c>
      <c r="Q493" s="82" t="str">
        <f t="shared" si="39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6"/>
        <v/>
      </c>
      <c r="N494" s="82" t="str">
        <f t="shared" si="37"/>
        <v/>
      </c>
      <c r="O494" s="82">
        <f t="shared" si="35"/>
        <v>0</v>
      </c>
      <c r="P494" s="82" t="str">
        <f t="shared" si="38"/>
        <v/>
      </c>
      <c r="Q494" s="82" t="str">
        <f t="shared" si="39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6"/>
        <v/>
      </c>
      <c r="N495" s="82" t="str">
        <f t="shared" si="37"/>
        <v/>
      </c>
      <c r="O495" s="82">
        <f t="shared" si="35"/>
        <v>0</v>
      </c>
      <c r="P495" s="82" t="str">
        <f t="shared" si="38"/>
        <v/>
      </c>
      <c r="Q495" s="82" t="str">
        <f t="shared" si="39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6"/>
        <v/>
      </c>
      <c r="N496" s="82" t="str">
        <f t="shared" si="37"/>
        <v/>
      </c>
      <c r="O496" s="82">
        <f t="shared" si="35"/>
        <v>0</v>
      </c>
      <c r="P496" s="82" t="str">
        <f t="shared" si="38"/>
        <v/>
      </c>
      <c r="Q496" s="82" t="str">
        <f t="shared" si="39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6"/>
        <v/>
      </c>
      <c r="N497" s="82" t="str">
        <f t="shared" si="37"/>
        <v/>
      </c>
      <c r="O497" s="82">
        <f t="shared" si="35"/>
        <v>0</v>
      </c>
      <c r="P497" s="82" t="str">
        <f t="shared" si="38"/>
        <v/>
      </c>
      <c r="Q497" s="82" t="str">
        <f t="shared" si="39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6"/>
        <v/>
      </c>
      <c r="N498" s="82" t="str">
        <f t="shared" si="37"/>
        <v/>
      </c>
      <c r="O498" s="82">
        <f t="shared" si="35"/>
        <v>0</v>
      </c>
      <c r="P498" s="82" t="str">
        <f t="shared" si="38"/>
        <v/>
      </c>
      <c r="Q498" s="82" t="str">
        <f t="shared" si="39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6"/>
        <v/>
      </c>
      <c r="N499" s="82" t="str">
        <f t="shared" si="37"/>
        <v/>
      </c>
      <c r="O499" s="82">
        <f t="shared" si="35"/>
        <v>0</v>
      </c>
      <c r="P499" s="82" t="str">
        <f t="shared" si="38"/>
        <v/>
      </c>
      <c r="Q499" s="82" t="str">
        <f t="shared" si="39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6"/>
        <v/>
      </c>
      <c r="N500" s="82" t="str">
        <f t="shared" si="37"/>
        <v/>
      </c>
      <c r="O500" s="82">
        <f t="shared" si="35"/>
        <v>0</v>
      </c>
      <c r="P500" s="82" t="str">
        <f t="shared" si="38"/>
        <v/>
      </c>
      <c r="Q500" s="82" t="str">
        <f t="shared" si="39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6"/>
        <v/>
      </c>
      <c r="N501" s="82" t="str">
        <f t="shared" si="37"/>
        <v/>
      </c>
      <c r="O501" s="82">
        <f t="shared" si="35"/>
        <v>0</v>
      </c>
      <c r="P501" s="82" t="str">
        <f t="shared" si="38"/>
        <v/>
      </c>
      <c r="Q501" s="82" t="str">
        <f t="shared" si="39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6"/>
        <v/>
      </c>
      <c r="N502" s="82" t="str">
        <f t="shared" si="37"/>
        <v/>
      </c>
      <c r="O502" s="82">
        <f t="shared" si="35"/>
        <v>0</v>
      </c>
      <c r="P502" s="82" t="str">
        <f t="shared" si="38"/>
        <v/>
      </c>
      <c r="Q502" s="82" t="str">
        <f t="shared" si="39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6"/>
        <v/>
      </c>
      <c r="N503" s="82" t="str">
        <f t="shared" si="37"/>
        <v/>
      </c>
      <c r="O503" s="82">
        <f t="shared" si="35"/>
        <v>0</v>
      </c>
      <c r="P503" s="82" t="str">
        <f t="shared" si="38"/>
        <v/>
      </c>
      <c r="Q503" s="82" t="str">
        <f t="shared" si="39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6"/>
        <v/>
      </c>
      <c r="N504" s="82" t="str">
        <f t="shared" si="37"/>
        <v/>
      </c>
      <c r="O504" s="82">
        <f t="shared" si="35"/>
        <v>0</v>
      </c>
      <c r="P504" s="82" t="str">
        <f t="shared" si="38"/>
        <v/>
      </c>
      <c r="Q504" s="82" t="str">
        <f t="shared" si="39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6"/>
        <v/>
      </c>
      <c r="N505" s="82" t="str">
        <f t="shared" si="37"/>
        <v/>
      </c>
      <c r="O505" s="82">
        <f t="shared" si="35"/>
        <v>0</v>
      </c>
      <c r="P505" s="82" t="str">
        <f t="shared" si="38"/>
        <v/>
      </c>
      <c r="Q505" s="82" t="str">
        <f t="shared" si="39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6"/>
        <v/>
      </c>
      <c r="N506" s="82" t="str">
        <f t="shared" si="37"/>
        <v/>
      </c>
      <c r="O506" s="82">
        <f t="shared" si="35"/>
        <v>0</v>
      </c>
      <c r="P506" s="82" t="str">
        <f t="shared" si="38"/>
        <v/>
      </c>
      <c r="Q506" s="82" t="str">
        <f t="shared" si="39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6"/>
        <v/>
      </c>
      <c r="N507" s="82" t="str">
        <f t="shared" si="37"/>
        <v/>
      </c>
      <c r="O507" s="82">
        <f t="shared" si="35"/>
        <v>0</v>
      </c>
      <c r="P507" s="82" t="str">
        <f t="shared" si="38"/>
        <v/>
      </c>
      <c r="Q507" s="82" t="str">
        <f t="shared" si="39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6"/>
        <v/>
      </c>
      <c r="N508" s="82" t="str">
        <f t="shared" si="37"/>
        <v/>
      </c>
      <c r="O508" s="82">
        <f t="shared" si="35"/>
        <v>0</v>
      </c>
      <c r="P508" s="82" t="str">
        <f t="shared" si="38"/>
        <v/>
      </c>
      <c r="Q508" s="82" t="str">
        <f t="shared" si="39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6"/>
        <v/>
      </c>
      <c r="N509" s="82" t="str">
        <f t="shared" si="37"/>
        <v/>
      </c>
      <c r="O509" s="82">
        <f t="shared" si="35"/>
        <v>0</v>
      </c>
      <c r="P509" s="82" t="str">
        <f t="shared" si="38"/>
        <v/>
      </c>
      <c r="Q509" s="82" t="str">
        <f t="shared" si="39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6"/>
        <v/>
      </c>
      <c r="N510" s="82" t="str">
        <f t="shared" si="37"/>
        <v/>
      </c>
      <c r="O510" s="82">
        <f t="shared" si="35"/>
        <v>0</v>
      </c>
      <c r="P510" s="82" t="str">
        <f t="shared" si="38"/>
        <v/>
      </c>
      <c r="Q510" s="82" t="str">
        <f t="shared" si="39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6"/>
        <v/>
      </c>
      <c r="N511" s="82" t="str">
        <f t="shared" si="37"/>
        <v/>
      </c>
      <c r="O511" s="82">
        <f t="shared" si="35"/>
        <v>0</v>
      </c>
      <c r="P511" s="82" t="str">
        <f t="shared" si="38"/>
        <v/>
      </c>
      <c r="Q511" s="82" t="str">
        <f t="shared" si="39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6"/>
        <v/>
      </c>
      <c r="N512" s="82" t="str">
        <f t="shared" si="37"/>
        <v/>
      </c>
      <c r="O512" s="82">
        <f t="shared" si="35"/>
        <v>0</v>
      </c>
      <c r="P512" s="82" t="str">
        <f t="shared" si="38"/>
        <v/>
      </c>
      <c r="Q512" s="82" t="str">
        <f t="shared" si="39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6"/>
        <v/>
      </c>
      <c r="N513" s="82" t="str">
        <f t="shared" si="37"/>
        <v/>
      </c>
      <c r="O513" s="82">
        <f t="shared" si="35"/>
        <v>0</v>
      </c>
      <c r="P513" s="82" t="str">
        <f t="shared" si="38"/>
        <v/>
      </c>
      <c r="Q513" s="82" t="str">
        <f t="shared" si="39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6"/>
        <v/>
      </c>
      <c r="N514" s="82" t="str">
        <f t="shared" si="37"/>
        <v/>
      </c>
      <c r="O514" s="82">
        <f t="shared" si="35"/>
        <v>0</v>
      </c>
      <c r="P514" s="82" t="str">
        <f t="shared" si="38"/>
        <v/>
      </c>
      <c r="Q514" s="82" t="str">
        <f t="shared" si="39"/>
        <v/>
      </c>
    </row>
  </sheetData>
  <sheetProtection algorithmName="SHA-512" hashValue="/hvilB3bV9rIYRAkDO8Hf3mIAykOOtgj0toTFTx5sWk7nalCDYn/k75zUll3U7en6jR4o/FM8n+ksOi/Pgm/gQ==" saltValue="qpDtNQ3ts9RaRFgAk7iHbw==" spinCount="100000" sheet="1" formatColumns="0" formatRows="0" autoFilter="0"/>
  <autoFilter ref="K14:L14" xr:uid="{00000000-0009-0000-0000-000022000000}"/>
  <mergeCells count="19">
    <mergeCell ref="A15:A16"/>
    <mergeCell ref="A1:A4"/>
    <mergeCell ref="A5:A6"/>
    <mergeCell ref="K6:K7"/>
    <mergeCell ref="I6:I7"/>
    <mergeCell ref="J1:L1"/>
    <mergeCell ref="J4:L4"/>
    <mergeCell ref="F6:F7"/>
    <mergeCell ref="H6:H7"/>
    <mergeCell ref="E6:E7"/>
    <mergeCell ref="G6:G7"/>
    <mergeCell ref="L6:L7"/>
    <mergeCell ref="J6:J7"/>
    <mergeCell ref="N6:N7"/>
    <mergeCell ref="O6:O7"/>
    <mergeCell ref="P6:P7"/>
    <mergeCell ref="Q6:Q7"/>
    <mergeCell ref="C6:C7"/>
    <mergeCell ref="D6:D7"/>
  </mergeCells>
  <phoneticPr fontId="0" type="noConversion"/>
  <dataValidations count="1">
    <dataValidation type="list" allowBlank="1" showInputMessage="1" showErrorMessage="1" sqref="G15:G514" xr:uid="{FDD72A18-CB1B-4744-BE33-81FE36D1769D}">
      <formula1>"E, 0%, 8%, 16%"</formula1>
    </dataValidation>
  </dataValidations>
  <hyperlinks>
    <hyperlink ref="A15:A16" location="CONTACTO!A1" display="Contacto" xr:uid="{2EDBA41D-823F-47B5-A219-096E1188FFBE}"/>
    <hyperlink ref="A5:A6" location="MENU!A1" display="M e n ú" xr:uid="{AFC56EA7-E168-4890-B8C7-1F974EFA779C}"/>
    <hyperlink ref="A8" location="'INGRESOS Y EGRESOS'!A1" display="Ingresos y Egresos" xr:uid="{40D3B8CF-D888-4287-B2C9-8AE80101B900}"/>
    <hyperlink ref="A7" location="DATOS!A1" display="Datos de la Empresa" xr:uid="{6433DB66-A793-416F-8DB5-128D13883D7C}"/>
    <hyperlink ref="A10" location="TARIFAS!A1" display="Tablas y Tarifas de ISR" xr:uid="{0898816E-022A-4328-B765-F82631409EF2}"/>
    <hyperlink ref="A9" location="IMPUESTOS!A1" display="Impuestos" xr:uid="{1D638D61-C8AF-4256-B051-2D9EBA75B21E}"/>
    <hyperlink ref="A1:A4" location="MENU!A1" display="PROGRAMA REGIMEN SIMPLIFICADO DE CONFIANZA" xr:uid="{8308F69A-D2AF-403F-8D8A-D0F66D9A999A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11" customWidth="1"/>
    <col min="4" max="4" width="8.7109375" style="11" customWidth="1"/>
    <col min="5" max="5" width="40.7109375" style="11" customWidth="1"/>
    <col min="6" max="6" width="12.28515625" style="11" customWidth="1"/>
    <col min="7" max="7" width="4.7109375" style="11" customWidth="1"/>
    <col min="8" max="12" width="12.28515625" style="11" customWidth="1"/>
    <col min="13" max="13" width="0.85546875" style="11" customWidth="1"/>
    <col min="14" max="17" width="11.7109375" style="11" customWidth="1"/>
    <col min="18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03"/>
      <c r="F1" s="29"/>
      <c r="G1" s="17"/>
      <c r="H1" s="17"/>
      <c r="I1" s="17"/>
      <c r="J1" s="161" t="s">
        <v>101</v>
      </c>
      <c r="K1" s="161"/>
      <c r="L1" s="161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03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</row>
    <row r="3" spans="1:17" ht="17.45" customHeight="1" x14ac:dyDescent="0.2">
      <c r="A3" s="118"/>
      <c r="C3" s="104"/>
      <c r="D3" s="103"/>
      <c r="E3" s="103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</row>
    <row r="4" spans="1:17" ht="17.45" customHeight="1" x14ac:dyDescent="0.3">
      <c r="A4" s="119"/>
      <c r="C4" s="46" t="s">
        <v>87</v>
      </c>
      <c r="D4" s="103"/>
      <c r="E4" s="103"/>
      <c r="F4" s="17"/>
      <c r="G4" s="17"/>
      <c r="H4" s="17"/>
      <c r="I4" s="17"/>
      <c r="J4" s="162" t="str">
        <f>"AGOSTO "&amp;DATOS!$E$10</f>
        <v>AGOSTO 2023</v>
      </c>
      <c r="K4" s="162"/>
      <c r="L4" s="162"/>
      <c r="M4" s="35"/>
      <c r="N4" s="34"/>
      <c r="O4" s="34"/>
      <c r="P4" s="34"/>
      <c r="Q4" s="34"/>
    </row>
    <row r="5" spans="1:17" ht="17.45" customHeight="1" x14ac:dyDescent="0.4">
      <c r="A5" s="120" t="s">
        <v>1</v>
      </c>
      <c r="C5" s="1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</row>
    <row r="6" spans="1:17" ht="17.45" customHeight="1" x14ac:dyDescent="0.2">
      <c r="A6" s="120"/>
      <c r="C6" s="143" t="s">
        <v>69</v>
      </c>
      <c r="D6" s="143" t="s">
        <v>70</v>
      </c>
      <c r="E6" s="143" t="s">
        <v>71</v>
      </c>
      <c r="F6" s="158" t="s">
        <v>72</v>
      </c>
      <c r="G6" s="143" t="s">
        <v>73</v>
      </c>
      <c r="H6" s="143" t="s">
        <v>52</v>
      </c>
      <c r="I6" s="143" t="s">
        <v>74</v>
      </c>
      <c r="J6" s="158" t="s">
        <v>75</v>
      </c>
      <c r="K6" s="158" t="s">
        <v>76</v>
      </c>
      <c r="L6" s="143" t="s">
        <v>77</v>
      </c>
      <c r="M6" s="17"/>
      <c r="N6" s="158" t="s">
        <v>78</v>
      </c>
      <c r="O6" s="158" t="s">
        <v>79</v>
      </c>
      <c r="P6" s="158" t="s">
        <v>80</v>
      </c>
      <c r="Q6" s="158" t="s">
        <v>81</v>
      </c>
    </row>
    <row r="7" spans="1:17" ht="17.45" customHeight="1" x14ac:dyDescent="0.2">
      <c r="A7" s="53" t="s">
        <v>5</v>
      </c>
      <c r="C7" s="143"/>
      <c r="D7" s="143"/>
      <c r="E7" s="143"/>
      <c r="F7" s="158"/>
      <c r="G7" s="143"/>
      <c r="H7" s="143"/>
      <c r="I7" s="160"/>
      <c r="J7" s="158"/>
      <c r="K7" s="158"/>
      <c r="L7" s="143"/>
      <c r="M7" s="17"/>
      <c r="N7" s="159"/>
      <c r="O7" s="159"/>
      <c r="P7" s="159"/>
      <c r="Q7" s="159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17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166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M9" s="17"/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M10" s="17"/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'EG-JUL'!F11+'EG-AGO'!F9</f>
        <v>0</v>
      </c>
      <c r="G11" s="69"/>
      <c r="H11" s="69">
        <f>'EG-JUL'!H11+'EG-AGO'!H9</f>
        <v>0</v>
      </c>
      <c r="I11" s="69">
        <f>'EG-JUL'!I11+'EG-AGO'!I9</f>
        <v>0</v>
      </c>
      <c r="J11" s="69">
        <f>'EG-JUL'!J11+'EG-AGO'!J9</f>
        <v>0</v>
      </c>
      <c r="K11" s="69">
        <f>'EG-JUL'!K11+'EG-AGO'!K9</f>
        <v>0</v>
      </c>
      <c r="L11" s="69">
        <f>F11+H11+I11-J11-K11</f>
        <v>0</v>
      </c>
      <c r="M11" s="17"/>
      <c r="N11" s="69">
        <f>'EG-JUL'!N11+'EG-AGO'!N9</f>
        <v>0</v>
      </c>
      <c r="O11" s="69">
        <f>'EG-JUL'!O11+'EG-AGO'!O9</f>
        <v>0</v>
      </c>
      <c r="P11" s="69">
        <f>'EG-JUL'!P11+'EG-AGO'!P9</f>
        <v>0</v>
      </c>
      <c r="Q11" s="69">
        <f>'EG-JUL'!Q11+'EG-AGO'!Q9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M12" s="17"/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17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102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7"/>
      <c r="N15" s="82" t="str">
        <f t="shared" ref="N15:N19" si="0">IF($G15="E",F15,"")</f>
        <v/>
      </c>
      <c r="O15" s="82">
        <f t="shared" ref="O15:O19" si="1">IF($G15=0%,F15,"")</f>
        <v>0</v>
      </c>
      <c r="P15" s="82" t="str">
        <f t="shared" ref="P15:P80" si="2">IF(OR($G15=8%,$G15=11%),$H15/$G15,"")</f>
        <v/>
      </c>
      <c r="Q15" s="82" t="str">
        <f t="shared" ref="Q15:Q80" si="3">IF(OR($G15=15%,$G15=16%),$H15/$G15,"")</f>
        <v/>
      </c>
    </row>
    <row r="16" spans="1:17" ht="17.45" customHeight="1" x14ac:dyDescent="0.2">
      <c r="A16" s="117"/>
      <c r="C16" s="102"/>
      <c r="D16" s="100"/>
      <c r="E16" s="90"/>
      <c r="F16" s="90"/>
      <c r="G16" s="101"/>
      <c r="H16" s="90"/>
      <c r="I16" s="90"/>
      <c r="J16" s="90"/>
      <c r="K16" s="90"/>
      <c r="L16" s="82" t="str">
        <f>IF(F16&amp;H16&amp;I16&amp;J16&amp;K16="","",F16+H16+I16-J16-K16)</f>
        <v/>
      </c>
      <c r="M16" s="17"/>
      <c r="N16" s="82" t="str">
        <f t="shared" si="0"/>
        <v/>
      </c>
      <c r="O16" s="82">
        <f t="shared" si="1"/>
        <v>0</v>
      </c>
      <c r="P16" s="82" t="str">
        <f t="shared" si="2"/>
        <v/>
      </c>
      <c r="Q16" s="82" t="str">
        <f t="shared" si="3"/>
        <v/>
      </c>
    </row>
    <row r="17" spans="1:17" ht="17.45" customHeight="1" x14ac:dyDescent="0.2">
      <c r="A17" s="49"/>
      <c r="C17" s="102"/>
      <c r="D17" s="100"/>
      <c r="E17" s="90"/>
      <c r="F17" s="90"/>
      <c r="G17" s="101"/>
      <c r="H17" s="90"/>
      <c r="I17" s="90"/>
      <c r="J17" s="90"/>
      <c r="K17" s="90"/>
      <c r="L17" s="82" t="str">
        <f t="shared" ref="L17" si="4">IF(F17&amp;H17&amp;I17&amp;J17&amp;K17="","",F17+H17+I17-J17-K17)</f>
        <v/>
      </c>
      <c r="M17" s="17"/>
      <c r="N17" s="82" t="str">
        <f t="shared" si="0"/>
        <v/>
      </c>
      <c r="O17" s="82">
        <f t="shared" si="1"/>
        <v>0</v>
      </c>
      <c r="P17" s="82" t="str">
        <f t="shared" si="2"/>
        <v/>
      </c>
      <c r="Q17" s="82" t="str">
        <f t="shared" si="3"/>
        <v/>
      </c>
    </row>
    <row r="18" spans="1:17" ht="17.45" customHeight="1" x14ac:dyDescent="0.2">
      <c r="A18" s="49"/>
      <c r="C18" s="102"/>
      <c r="D18" s="100"/>
      <c r="E18" s="90"/>
      <c r="F18" s="90"/>
      <c r="G18" s="101"/>
      <c r="H18" s="90"/>
      <c r="I18" s="90"/>
      <c r="J18" s="90"/>
      <c r="K18" s="90"/>
      <c r="L18" s="82" t="str">
        <f t="shared" ref="L18:L79" si="5">IF(F18&amp;H18&amp;I18&amp;J18&amp;K18="","",F18+H18+I18-J18-K18)</f>
        <v/>
      </c>
      <c r="M18" s="17"/>
      <c r="N18" s="82" t="str">
        <f t="shared" si="0"/>
        <v/>
      </c>
      <c r="O18" s="82">
        <f t="shared" si="1"/>
        <v>0</v>
      </c>
      <c r="P18" s="82" t="str">
        <f t="shared" si="2"/>
        <v/>
      </c>
      <c r="Q18" s="82" t="str">
        <f t="shared" si="3"/>
        <v/>
      </c>
    </row>
    <row r="19" spans="1:17" ht="17.45" customHeight="1" x14ac:dyDescent="0.2">
      <c r="A19" s="49"/>
      <c r="C19" s="102"/>
      <c r="D19" s="100"/>
      <c r="E19" s="90"/>
      <c r="F19" s="90"/>
      <c r="G19" s="101"/>
      <c r="H19" s="90"/>
      <c r="I19" s="90"/>
      <c r="J19" s="90"/>
      <c r="K19" s="90"/>
      <c r="L19" s="82" t="str">
        <f t="shared" si="5"/>
        <v/>
      </c>
      <c r="M19" s="17"/>
      <c r="N19" s="82" t="str">
        <f t="shared" si="0"/>
        <v/>
      </c>
      <c r="O19" s="82">
        <f t="shared" si="1"/>
        <v>0</v>
      </c>
      <c r="P19" s="82" t="str">
        <f t="shared" si="2"/>
        <v/>
      </c>
      <c r="Q19" s="82" t="str">
        <f t="shared" si="3"/>
        <v/>
      </c>
    </row>
    <row r="20" spans="1:17" ht="17.45" customHeight="1" x14ac:dyDescent="0.2">
      <c r="A20" s="49"/>
      <c r="C20" s="102"/>
      <c r="D20" s="100"/>
      <c r="E20" s="90"/>
      <c r="F20" s="90"/>
      <c r="G20" s="101"/>
      <c r="H20" s="90"/>
      <c r="I20" s="90"/>
      <c r="J20" s="90"/>
      <c r="K20" s="90"/>
      <c r="L20" s="82" t="str">
        <f t="shared" si="5"/>
        <v/>
      </c>
      <c r="M20" s="17"/>
      <c r="N20" s="82" t="str">
        <f t="shared" ref="N20:N79" si="6">IF($G20="E",F20,"")</f>
        <v/>
      </c>
      <c r="O20" s="82">
        <f t="shared" ref="O20:O80" si="7">IF($G20=0%,F20,"")</f>
        <v>0</v>
      </c>
      <c r="P20" s="82" t="str">
        <f t="shared" si="2"/>
        <v/>
      </c>
      <c r="Q20" s="82" t="str">
        <f t="shared" si="3"/>
        <v/>
      </c>
    </row>
    <row r="21" spans="1:17" ht="17.45" customHeight="1" x14ac:dyDescent="0.2">
      <c r="A21" s="49"/>
      <c r="C21" s="102"/>
      <c r="D21" s="100"/>
      <c r="E21" s="90"/>
      <c r="F21" s="90"/>
      <c r="G21" s="101"/>
      <c r="H21" s="90"/>
      <c r="I21" s="90"/>
      <c r="J21" s="90"/>
      <c r="K21" s="90"/>
      <c r="L21" s="82" t="str">
        <f t="shared" si="5"/>
        <v/>
      </c>
      <c r="M21" s="17"/>
      <c r="N21" s="82" t="str">
        <f t="shared" si="6"/>
        <v/>
      </c>
      <c r="O21" s="82">
        <f t="shared" si="7"/>
        <v>0</v>
      </c>
      <c r="P21" s="82" t="str">
        <f t="shared" si="2"/>
        <v/>
      </c>
      <c r="Q21" s="82" t="str">
        <f t="shared" si="3"/>
        <v/>
      </c>
    </row>
    <row r="22" spans="1:17" ht="17.45" customHeight="1" x14ac:dyDescent="0.2">
      <c r="A22" s="49"/>
      <c r="C22" s="102"/>
      <c r="D22" s="100"/>
      <c r="E22" s="90"/>
      <c r="F22" s="90"/>
      <c r="G22" s="101"/>
      <c r="H22" s="90"/>
      <c r="I22" s="90"/>
      <c r="J22" s="90"/>
      <c r="K22" s="90"/>
      <c r="L22" s="82" t="str">
        <f t="shared" si="5"/>
        <v/>
      </c>
      <c r="M22" s="17"/>
      <c r="N22" s="82" t="str">
        <f t="shared" si="6"/>
        <v/>
      </c>
      <c r="O22" s="82">
        <f t="shared" si="7"/>
        <v>0</v>
      </c>
      <c r="P22" s="82" t="str">
        <f t="shared" si="2"/>
        <v/>
      </c>
      <c r="Q22" s="82" t="str">
        <f t="shared" si="3"/>
        <v/>
      </c>
    </row>
    <row r="23" spans="1:17" ht="17.45" customHeight="1" x14ac:dyDescent="0.2">
      <c r="A23" s="49"/>
      <c r="C23" s="102"/>
      <c r="D23" s="100"/>
      <c r="E23" s="90"/>
      <c r="F23" s="90"/>
      <c r="G23" s="101"/>
      <c r="H23" s="90"/>
      <c r="I23" s="90"/>
      <c r="J23" s="90"/>
      <c r="K23" s="90"/>
      <c r="L23" s="82" t="str">
        <f t="shared" si="5"/>
        <v/>
      </c>
      <c r="M23" s="17"/>
      <c r="N23" s="82" t="str">
        <f t="shared" si="6"/>
        <v/>
      </c>
      <c r="O23" s="82">
        <f t="shared" si="7"/>
        <v>0</v>
      </c>
      <c r="P23" s="82" t="str">
        <f t="shared" si="2"/>
        <v/>
      </c>
      <c r="Q23" s="82" t="str">
        <f t="shared" si="3"/>
        <v/>
      </c>
    </row>
    <row r="24" spans="1:17" ht="17.45" customHeight="1" x14ac:dyDescent="0.2">
      <c r="A24" s="49"/>
      <c r="C24" s="102"/>
      <c r="D24" s="100"/>
      <c r="E24" s="90"/>
      <c r="F24" s="90"/>
      <c r="G24" s="101"/>
      <c r="H24" s="90"/>
      <c r="I24" s="90"/>
      <c r="J24" s="90"/>
      <c r="K24" s="90"/>
      <c r="L24" s="82" t="str">
        <f t="shared" si="5"/>
        <v/>
      </c>
      <c r="M24" s="17"/>
      <c r="N24" s="82" t="str">
        <f t="shared" si="6"/>
        <v/>
      </c>
      <c r="O24" s="82">
        <f t="shared" si="7"/>
        <v>0</v>
      </c>
      <c r="P24" s="82" t="str">
        <f t="shared" si="2"/>
        <v/>
      </c>
      <c r="Q24" s="82" t="str">
        <f t="shared" si="3"/>
        <v/>
      </c>
    </row>
    <row r="25" spans="1:17" ht="17.45" customHeight="1" x14ac:dyDescent="0.2">
      <c r="A25" s="49"/>
      <c r="C25" s="102"/>
      <c r="D25" s="100"/>
      <c r="E25" s="90"/>
      <c r="F25" s="90"/>
      <c r="G25" s="101"/>
      <c r="H25" s="90"/>
      <c r="I25" s="90"/>
      <c r="J25" s="90"/>
      <c r="K25" s="90"/>
      <c r="L25" s="82" t="str">
        <f t="shared" si="5"/>
        <v/>
      </c>
      <c r="M25" s="17"/>
      <c r="N25" s="82" t="str">
        <f t="shared" si="6"/>
        <v/>
      </c>
      <c r="O25" s="82">
        <f t="shared" si="7"/>
        <v>0</v>
      </c>
      <c r="P25" s="82" t="str">
        <f t="shared" si="2"/>
        <v/>
      </c>
      <c r="Q25" s="82" t="str">
        <f t="shared" si="3"/>
        <v/>
      </c>
    </row>
    <row r="26" spans="1:17" ht="17.45" customHeight="1" x14ac:dyDescent="0.2">
      <c r="A26" s="50"/>
      <c r="C26" s="102"/>
      <c r="D26" s="100"/>
      <c r="E26" s="90"/>
      <c r="F26" s="90"/>
      <c r="G26" s="101"/>
      <c r="H26" s="90"/>
      <c r="I26" s="90"/>
      <c r="J26" s="90"/>
      <c r="K26" s="90"/>
      <c r="L26" s="82" t="str">
        <f t="shared" si="5"/>
        <v/>
      </c>
      <c r="M26" s="17"/>
      <c r="N26" s="82" t="str">
        <f t="shared" si="6"/>
        <v/>
      </c>
      <c r="O26" s="82">
        <f t="shared" si="7"/>
        <v>0</v>
      </c>
      <c r="P26" s="82" t="str">
        <f t="shared" si="2"/>
        <v/>
      </c>
      <c r="Q26" s="82" t="str">
        <f t="shared" si="3"/>
        <v/>
      </c>
    </row>
    <row r="27" spans="1:17" ht="17.45" customHeight="1" x14ac:dyDescent="0.2">
      <c r="A27" s="50"/>
      <c r="C27" s="102"/>
      <c r="D27" s="100"/>
      <c r="E27" s="90"/>
      <c r="F27" s="90"/>
      <c r="G27" s="101"/>
      <c r="H27" s="90"/>
      <c r="I27" s="90"/>
      <c r="J27" s="90"/>
      <c r="K27" s="90"/>
      <c r="L27" s="82" t="str">
        <f t="shared" si="5"/>
        <v/>
      </c>
      <c r="M27" s="17"/>
      <c r="N27" s="82" t="str">
        <f t="shared" si="6"/>
        <v/>
      </c>
      <c r="O27" s="82">
        <f t="shared" si="7"/>
        <v>0</v>
      </c>
      <c r="P27" s="82" t="str">
        <f t="shared" si="2"/>
        <v/>
      </c>
      <c r="Q27" s="82" t="str">
        <f t="shared" si="3"/>
        <v/>
      </c>
    </row>
    <row r="28" spans="1:17" ht="17.45" customHeight="1" x14ac:dyDescent="0.2">
      <c r="A28" s="50"/>
      <c r="C28" s="102"/>
      <c r="D28" s="100"/>
      <c r="E28" s="90"/>
      <c r="F28" s="90"/>
      <c r="G28" s="101"/>
      <c r="H28" s="90"/>
      <c r="I28" s="90"/>
      <c r="J28" s="90"/>
      <c r="K28" s="90"/>
      <c r="L28" s="82" t="str">
        <f t="shared" si="5"/>
        <v/>
      </c>
      <c r="M28" s="17"/>
      <c r="N28" s="82" t="str">
        <f t="shared" si="6"/>
        <v/>
      </c>
      <c r="O28" s="82">
        <f t="shared" si="7"/>
        <v>0</v>
      </c>
      <c r="P28" s="82" t="str">
        <f t="shared" si="2"/>
        <v/>
      </c>
      <c r="Q28" s="82" t="str">
        <f t="shared" si="3"/>
        <v/>
      </c>
    </row>
    <row r="29" spans="1:17" ht="17.45" customHeight="1" x14ac:dyDescent="0.2">
      <c r="A29" s="50"/>
      <c r="C29" s="102"/>
      <c r="D29" s="100"/>
      <c r="E29" s="90"/>
      <c r="F29" s="90"/>
      <c r="G29" s="101"/>
      <c r="H29" s="90"/>
      <c r="I29" s="90"/>
      <c r="J29" s="90"/>
      <c r="K29" s="90"/>
      <c r="L29" s="82" t="str">
        <f t="shared" si="5"/>
        <v/>
      </c>
      <c r="M29" s="17"/>
      <c r="N29" s="82" t="str">
        <f t="shared" si="6"/>
        <v/>
      </c>
      <c r="O29" s="82">
        <f t="shared" si="7"/>
        <v>0</v>
      </c>
      <c r="P29" s="82" t="str">
        <f t="shared" si="2"/>
        <v/>
      </c>
      <c r="Q29" s="82" t="str">
        <f t="shared" si="3"/>
        <v/>
      </c>
    </row>
    <row r="30" spans="1:17" ht="17.45" customHeight="1" x14ac:dyDescent="0.2">
      <c r="A30" s="50"/>
      <c r="C30" s="102"/>
      <c r="D30" s="100"/>
      <c r="E30" s="90"/>
      <c r="F30" s="90"/>
      <c r="G30" s="101"/>
      <c r="H30" s="90"/>
      <c r="I30" s="90"/>
      <c r="J30" s="90"/>
      <c r="K30" s="90"/>
      <c r="L30" s="82" t="str">
        <f t="shared" si="5"/>
        <v/>
      </c>
      <c r="M30" s="17"/>
      <c r="N30" s="82" t="str">
        <f t="shared" si="6"/>
        <v/>
      </c>
      <c r="O30" s="82">
        <f t="shared" si="7"/>
        <v>0</v>
      </c>
      <c r="P30" s="82" t="str">
        <f t="shared" si="2"/>
        <v/>
      </c>
      <c r="Q30" s="82" t="str">
        <f t="shared" si="3"/>
        <v/>
      </c>
    </row>
    <row r="31" spans="1:17" ht="17.45" customHeight="1" x14ac:dyDescent="0.2">
      <c r="A31" s="50"/>
      <c r="C31" s="102"/>
      <c r="D31" s="100"/>
      <c r="E31" s="90"/>
      <c r="F31" s="90"/>
      <c r="G31" s="101"/>
      <c r="H31" s="90"/>
      <c r="I31" s="90"/>
      <c r="J31" s="90"/>
      <c r="K31" s="90"/>
      <c r="L31" s="82" t="str">
        <f t="shared" si="5"/>
        <v/>
      </c>
      <c r="M31" s="17"/>
      <c r="N31" s="82" t="str">
        <f t="shared" si="6"/>
        <v/>
      </c>
      <c r="O31" s="82">
        <f t="shared" si="7"/>
        <v>0</v>
      </c>
      <c r="P31" s="82" t="str">
        <f t="shared" si="2"/>
        <v/>
      </c>
      <c r="Q31" s="82" t="str">
        <f t="shared" si="3"/>
        <v/>
      </c>
    </row>
    <row r="32" spans="1:17" ht="17.45" customHeight="1" x14ac:dyDescent="0.2">
      <c r="A32" s="50"/>
      <c r="C32" s="102"/>
      <c r="D32" s="100"/>
      <c r="E32" s="90"/>
      <c r="F32" s="90"/>
      <c r="G32" s="101"/>
      <c r="H32" s="90"/>
      <c r="I32" s="90"/>
      <c r="J32" s="90"/>
      <c r="K32" s="90"/>
      <c r="L32" s="82" t="str">
        <f t="shared" si="5"/>
        <v/>
      </c>
      <c r="M32" s="17"/>
      <c r="N32" s="82" t="str">
        <f t="shared" si="6"/>
        <v/>
      </c>
      <c r="O32" s="82">
        <f t="shared" si="7"/>
        <v>0</v>
      </c>
      <c r="P32" s="82" t="str">
        <f t="shared" si="2"/>
        <v/>
      </c>
      <c r="Q32" s="82" t="str">
        <f t="shared" si="3"/>
        <v/>
      </c>
    </row>
    <row r="33" spans="1:17" ht="17.45" customHeight="1" x14ac:dyDescent="0.2">
      <c r="A33" s="50"/>
      <c r="C33" s="102"/>
      <c r="D33" s="100"/>
      <c r="E33" s="90"/>
      <c r="F33" s="90"/>
      <c r="G33" s="101"/>
      <c r="H33" s="90"/>
      <c r="I33" s="90"/>
      <c r="J33" s="90"/>
      <c r="K33" s="90"/>
      <c r="L33" s="82" t="str">
        <f t="shared" si="5"/>
        <v/>
      </c>
      <c r="M33" s="17"/>
      <c r="N33" s="82" t="str">
        <f t="shared" si="6"/>
        <v/>
      </c>
      <c r="O33" s="82">
        <f t="shared" si="7"/>
        <v>0</v>
      </c>
      <c r="P33" s="82" t="str">
        <f t="shared" si="2"/>
        <v/>
      </c>
      <c r="Q33" s="82" t="str">
        <f t="shared" si="3"/>
        <v/>
      </c>
    </row>
    <row r="34" spans="1:17" ht="17.45" customHeight="1" x14ac:dyDescent="0.2">
      <c r="A34" s="50"/>
      <c r="C34" s="102"/>
      <c r="D34" s="100"/>
      <c r="E34" s="90"/>
      <c r="F34" s="90"/>
      <c r="G34" s="101"/>
      <c r="H34" s="90"/>
      <c r="I34" s="90"/>
      <c r="J34" s="90"/>
      <c r="K34" s="90"/>
      <c r="L34" s="82" t="str">
        <f t="shared" si="5"/>
        <v/>
      </c>
      <c r="M34" s="17"/>
      <c r="N34" s="82" t="str">
        <f t="shared" si="6"/>
        <v/>
      </c>
      <c r="O34" s="82">
        <f t="shared" si="7"/>
        <v>0</v>
      </c>
      <c r="P34" s="82" t="str">
        <f t="shared" si="2"/>
        <v/>
      </c>
      <c r="Q34" s="82" t="str">
        <f t="shared" si="3"/>
        <v/>
      </c>
    </row>
    <row r="35" spans="1:17" ht="17.45" customHeight="1" x14ac:dyDescent="0.2">
      <c r="A35" s="50"/>
      <c r="C35" s="102"/>
      <c r="D35" s="100"/>
      <c r="E35" s="90"/>
      <c r="F35" s="90"/>
      <c r="G35" s="101"/>
      <c r="H35" s="90"/>
      <c r="I35" s="90"/>
      <c r="J35" s="90"/>
      <c r="K35" s="90"/>
      <c r="L35" s="82" t="str">
        <f t="shared" si="5"/>
        <v/>
      </c>
      <c r="M35" s="17"/>
      <c r="N35" s="82" t="str">
        <f t="shared" si="6"/>
        <v/>
      </c>
      <c r="O35" s="82">
        <f t="shared" si="7"/>
        <v>0</v>
      </c>
      <c r="P35" s="82" t="str">
        <f t="shared" si="2"/>
        <v/>
      </c>
      <c r="Q35" s="82" t="str">
        <f t="shared" si="3"/>
        <v/>
      </c>
    </row>
    <row r="36" spans="1:17" ht="17.45" customHeight="1" x14ac:dyDescent="0.2">
      <c r="A36" s="50"/>
      <c r="C36" s="102"/>
      <c r="D36" s="100"/>
      <c r="E36" s="90"/>
      <c r="F36" s="90"/>
      <c r="G36" s="101"/>
      <c r="H36" s="90"/>
      <c r="I36" s="90"/>
      <c r="J36" s="90"/>
      <c r="K36" s="90"/>
      <c r="L36" s="82" t="str">
        <f t="shared" si="5"/>
        <v/>
      </c>
      <c r="M36" s="17"/>
      <c r="N36" s="82" t="str">
        <f t="shared" si="6"/>
        <v/>
      </c>
      <c r="O36" s="82">
        <f t="shared" si="7"/>
        <v>0</v>
      </c>
      <c r="P36" s="82" t="str">
        <f t="shared" si="2"/>
        <v/>
      </c>
      <c r="Q36" s="82" t="str">
        <f t="shared" si="3"/>
        <v/>
      </c>
    </row>
    <row r="37" spans="1:17" ht="17.45" customHeight="1" x14ac:dyDescent="0.2">
      <c r="A37" s="50"/>
      <c r="C37" s="102"/>
      <c r="D37" s="100"/>
      <c r="E37" s="90"/>
      <c r="F37" s="90"/>
      <c r="G37" s="101"/>
      <c r="H37" s="90"/>
      <c r="I37" s="90"/>
      <c r="J37" s="90"/>
      <c r="K37" s="90"/>
      <c r="L37" s="82" t="str">
        <f t="shared" si="5"/>
        <v/>
      </c>
      <c r="M37" s="17"/>
      <c r="N37" s="82" t="str">
        <f t="shared" si="6"/>
        <v/>
      </c>
      <c r="O37" s="82">
        <f t="shared" si="7"/>
        <v>0</v>
      </c>
      <c r="P37" s="82" t="str">
        <f t="shared" si="2"/>
        <v/>
      </c>
      <c r="Q37" s="82" t="str">
        <f t="shared" si="3"/>
        <v/>
      </c>
    </row>
    <row r="38" spans="1:17" ht="17.45" customHeight="1" x14ac:dyDescent="0.2">
      <c r="A38" s="50"/>
      <c r="C38" s="102"/>
      <c r="D38" s="100"/>
      <c r="E38" s="90"/>
      <c r="F38" s="90"/>
      <c r="G38" s="101"/>
      <c r="H38" s="90"/>
      <c r="I38" s="90"/>
      <c r="J38" s="90"/>
      <c r="K38" s="90"/>
      <c r="L38" s="82" t="str">
        <f t="shared" si="5"/>
        <v/>
      </c>
      <c r="M38" s="17"/>
      <c r="N38" s="82" t="str">
        <f t="shared" si="6"/>
        <v/>
      </c>
      <c r="O38" s="82">
        <f t="shared" si="7"/>
        <v>0</v>
      </c>
      <c r="P38" s="82" t="str">
        <f t="shared" si="2"/>
        <v/>
      </c>
      <c r="Q38" s="82" t="str">
        <f t="shared" si="3"/>
        <v/>
      </c>
    </row>
    <row r="39" spans="1:17" ht="17.45" customHeight="1" x14ac:dyDescent="0.2">
      <c r="A39" s="50"/>
      <c r="C39" s="102"/>
      <c r="D39" s="100"/>
      <c r="E39" s="90"/>
      <c r="F39" s="90"/>
      <c r="G39" s="101"/>
      <c r="H39" s="90"/>
      <c r="I39" s="90"/>
      <c r="J39" s="90"/>
      <c r="K39" s="90"/>
      <c r="L39" s="82" t="str">
        <f t="shared" si="5"/>
        <v/>
      </c>
      <c r="M39" s="17"/>
      <c r="N39" s="82" t="str">
        <f t="shared" si="6"/>
        <v/>
      </c>
      <c r="O39" s="82">
        <f t="shared" si="7"/>
        <v>0</v>
      </c>
      <c r="P39" s="82" t="str">
        <f t="shared" si="2"/>
        <v/>
      </c>
      <c r="Q39" s="82" t="str">
        <f t="shared" si="3"/>
        <v/>
      </c>
    </row>
    <row r="40" spans="1:17" ht="17.45" customHeight="1" x14ac:dyDescent="0.2">
      <c r="A40" s="50"/>
      <c r="C40" s="102"/>
      <c r="D40" s="100"/>
      <c r="E40" s="90"/>
      <c r="F40" s="90"/>
      <c r="G40" s="101"/>
      <c r="H40" s="90"/>
      <c r="I40" s="90"/>
      <c r="J40" s="90"/>
      <c r="K40" s="90"/>
      <c r="L40" s="82" t="str">
        <f t="shared" si="5"/>
        <v/>
      </c>
      <c r="M40" s="17"/>
      <c r="N40" s="82" t="str">
        <f t="shared" si="6"/>
        <v/>
      </c>
      <c r="O40" s="82">
        <f t="shared" si="7"/>
        <v>0</v>
      </c>
      <c r="P40" s="82" t="str">
        <f t="shared" si="2"/>
        <v/>
      </c>
      <c r="Q40" s="82" t="str">
        <f t="shared" si="3"/>
        <v/>
      </c>
    </row>
    <row r="41" spans="1:17" ht="17.45" customHeight="1" x14ac:dyDescent="0.2">
      <c r="A41" s="50"/>
      <c r="C41" s="102"/>
      <c r="D41" s="100"/>
      <c r="E41" s="90"/>
      <c r="F41" s="90"/>
      <c r="G41" s="101"/>
      <c r="H41" s="90"/>
      <c r="I41" s="90"/>
      <c r="J41" s="90"/>
      <c r="K41" s="90"/>
      <c r="L41" s="82" t="str">
        <f t="shared" si="5"/>
        <v/>
      </c>
      <c r="M41" s="17"/>
      <c r="N41" s="82" t="str">
        <f t="shared" si="6"/>
        <v/>
      </c>
      <c r="O41" s="82">
        <f t="shared" si="7"/>
        <v>0</v>
      </c>
      <c r="P41" s="82" t="str">
        <f t="shared" si="2"/>
        <v/>
      </c>
      <c r="Q41" s="82" t="str">
        <f t="shared" si="3"/>
        <v/>
      </c>
    </row>
    <row r="42" spans="1:17" ht="17.45" customHeight="1" x14ac:dyDescent="0.2">
      <c r="A42" s="50"/>
      <c r="C42" s="102"/>
      <c r="D42" s="100"/>
      <c r="E42" s="90"/>
      <c r="F42" s="90"/>
      <c r="G42" s="101"/>
      <c r="H42" s="90"/>
      <c r="I42" s="90"/>
      <c r="J42" s="90"/>
      <c r="K42" s="90"/>
      <c r="L42" s="82" t="str">
        <f t="shared" si="5"/>
        <v/>
      </c>
      <c r="M42" s="17"/>
      <c r="N42" s="82" t="str">
        <f t="shared" si="6"/>
        <v/>
      </c>
      <c r="O42" s="82">
        <f t="shared" si="7"/>
        <v>0</v>
      </c>
      <c r="P42" s="82" t="str">
        <f t="shared" si="2"/>
        <v/>
      </c>
      <c r="Q42" s="82" t="str">
        <f t="shared" si="3"/>
        <v/>
      </c>
    </row>
    <row r="43" spans="1:17" ht="17.45" customHeight="1" x14ac:dyDescent="0.2">
      <c r="A43" s="50"/>
      <c r="C43" s="102"/>
      <c r="D43" s="100"/>
      <c r="E43" s="90"/>
      <c r="F43" s="90"/>
      <c r="G43" s="101"/>
      <c r="H43" s="90"/>
      <c r="I43" s="90"/>
      <c r="J43" s="90"/>
      <c r="K43" s="90"/>
      <c r="L43" s="82" t="str">
        <f t="shared" si="5"/>
        <v/>
      </c>
      <c r="M43" s="17"/>
      <c r="N43" s="82" t="str">
        <f t="shared" si="6"/>
        <v/>
      </c>
      <c r="O43" s="82">
        <f t="shared" si="7"/>
        <v>0</v>
      </c>
      <c r="P43" s="82" t="str">
        <f t="shared" si="2"/>
        <v/>
      </c>
      <c r="Q43" s="82" t="str">
        <f t="shared" si="3"/>
        <v/>
      </c>
    </row>
    <row r="44" spans="1:17" ht="17.45" customHeight="1" x14ac:dyDescent="0.2">
      <c r="C44" s="102"/>
      <c r="D44" s="100"/>
      <c r="E44" s="90"/>
      <c r="F44" s="90"/>
      <c r="G44" s="101"/>
      <c r="H44" s="90"/>
      <c r="I44" s="90"/>
      <c r="J44" s="90"/>
      <c r="K44" s="90"/>
      <c r="L44" s="82" t="str">
        <f t="shared" si="5"/>
        <v/>
      </c>
      <c r="M44" s="17"/>
      <c r="N44" s="82" t="str">
        <f t="shared" si="6"/>
        <v/>
      </c>
      <c r="O44" s="82">
        <f t="shared" si="7"/>
        <v>0</v>
      </c>
      <c r="P44" s="82" t="str">
        <f t="shared" si="2"/>
        <v/>
      </c>
      <c r="Q44" s="82" t="str">
        <f t="shared" si="3"/>
        <v/>
      </c>
    </row>
    <row r="45" spans="1:17" ht="17.45" customHeight="1" x14ac:dyDescent="0.2">
      <c r="C45" s="102"/>
      <c r="D45" s="100"/>
      <c r="E45" s="90"/>
      <c r="F45" s="90"/>
      <c r="G45" s="101"/>
      <c r="H45" s="90"/>
      <c r="I45" s="90"/>
      <c r="J45" s="90"/>
      <c r="K45" s="90"/>
      <c r="L45" s="82" t="str">
        <f t="shared" si="5"/>
        <v/>
      </c>
      <c r="M45" s="17"/>
      <c r="N45" s="82" t="str">
        <f t="shared" si="6"/>
        <v/>
      </c>
      <c r="O45" s="82">
        <f t="shared" si="7"/>
        <v>0</v>
      </c>
      <c r="P45" s="82" t="str">
        <f t="shared" si="2"/>
        <v/>
      </c>
      <c r="Q45" s="82" t="str">
        <f t="shared" si="3"/>
        <v/>
      </c>
    </row>
    <row r="46" spans="1:17" ht="17.45" customHeight="1" x14ac:dyDescent="0.2">
      <c r="C46" s="102"/>
      <c r="D46" s="100"/>
      <c r="E46" s="90"/>
      <c r="F46" s="90"/>
      <c r="G46" s="101"/>
      <c r="H46" s="90"/>
      <c r="I46" s="90"/>
      <c r="J46" s="90"/>
      <c r="K46" s="90"/>
      <c r="L46" s="82" t="str">
        <f t="shared" si="5"/>
        <v/>
      </c>
      <c r="M46" s="17"/>
      <c r="N46" s="82" t="str">
        <f t="shared" si="6"/>
        <v/>
      </c>
      <c r="O46" s="82">
        <f t="shared" si="7"/>
        <v>0</v>
      </c>
      <c r="P46" s="82" t="str">
        <f t="shared" si="2"/>
        <v/>
      </c>
      <c r="Q46" s="82" t="str">
        <f t="shared" si="3"/>
        <v/>
      </c>
    </row>
    <row r="47" spans="1:17" ht="17.45" customHeight="1" x14ac:dyDescent="0.2">
      <c r="C47" s="102"/>
      <c r="D47" s="100"/>
      <c r="E47" s="90"/>
      <c r="F47" s="90"/>
      <c r="G47" s="101"/>
      <c r="H47" s="90"/>
      <c r="I47" s="90"/>
      <c r="J47" s="90"/>
      <c r="K47" s="90"/>
      <c r="L47" s="82" t="str">
        <f t="shared" si="5"/>
        <v/>
      </c>
      <c r="M47" s="17"/>
      <c r="N47" s="82" t="str">
        <f t="shared" si="6"/>
        <v/>
      </c>
      <c r="O47" s="82">
        <f t="shared" si="7"/>
        <v>0</v>
      </c>
      <c r="P47" s="82" t="str">
        <f t="shared" si="2"/>
        <v/>
      </c>
      <c r="Q47" s="82" t="str">
        <f t="shared" si="3"/>
        <v/>
      </c>
    </row>
    <row r="48" spans="1:17" ht="17.45" customHeight="1" x14ac:dyDescent="0.2">
      <c r="C48" s="102"/>
      <c r="D48" s="100"/>
      <c r="E48" s="90"/>
      <c r="F48" s="90"/>
      <c r="G48" s="101"/>
      <c r="H48" s="90"/>
      <c r="I48" s="90"/>
      <c r="J48" s="90"/>
      <c r="K48" s="90"/>
      <c r="L48" s="82" t="str">
        <f t="shared" si="5"/>
        <v/>
      </c>
      <c r="M48" s="17"/>
      <c r="N48" s="82" t="str">
        <f t="shared" si="6"/>
        <v/>
      </c>
      <c r="O48" s="82">
        <f t="shared" si="7"/>
        <v>0</v>
      </c>
      <c r="P48" s="82" t="str">
        <f t="shared" si="2"/>
        <v/>
      </c>
      <c r="Q48" s="82" t="str">
        <f t="shared" si="3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5"/>
        <v/>
      </c>
      <c r="M49" s="17"/>
      <c r="N49" s="82" t="str">
        <f t="shared" si="6"/>
        <v/>
      </c>
      <c r="O49" s="82">
        <f t="shared" si="7"/>
        <v>0</v>
      </c>
      <c r="P49" s="82" t="str">
        <f t="shared" si="2"/>
        <v/>
      </c>
      <c r="Q49" s="82" t="str">
        <f t="shared" si="3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5"/>
        <v/>
      </c>
      <c r="M50" s="17"/>
      <c r="N50" s="82" t="str">
        <f t="shared" si="6"/>
        <v/>
      </c>
      <c r="O50" s="82">
        <f t="shared" si="7"/>
        <v>0</v>
      </c>
      <c r="P50" s="82" t="str">
        <f t="shared" si="2"/>
        <v/>
      </c>
      <c r="Q50" s="82" t="str">
        <f t="shared" si="3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5"/>
        <v/>
      </c>
      <c r="M51" s="17"/>
      <c r="N51" s="82" t="str">
        <f t="shared" si="6"/>
        <v/>
      </c>
      <c r="O51" s="82">
        <f t="shared" si="7"/>
        <v>0</v>
      </c>
      <c r="P51" s="82" t="str">
        <f t="shared" si="2"/>
        <v/>
      </c>
      <c r="Q51" s="82" t="str">
        <f t="shared" si="3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5"/>
        <v/>
      </c>
      <c r="M52" s="17"/>
      <c r="N52" s="82" t="str">
        <f t="shared" si="6"/>
        <v/>
      </c>
      <c r="O52" s="82">
        <f t="shared" si="7"/>
        <v>0</v>
      </c>
      <c r="P52" s="82" t="str">
        <f t="shared" si="2"/>
        <v/>
      </c>
      <c r="Q52" s="82" t="str">
        <f t="shared" si="3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5"/>
        <v/>
      </c>
      <c r="M53" s="17"/>
      <c r="N53" s="82" t="str">
        <f t="shared" si="6"/>
        <v/>
      </c>
      <c r="O53" s="82">
        <f t="shared" si="7"/>
        <v>0</v>
      </c>
      <c r="P53" s="82" t="str">
        <f t="shared" si="2"/>
        <v/>
      </c>
      <c r="Q53" s="82" t="str">
        <f t="shared" si="3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5"/>
        <v/>
      </c>
      <c r="M54" s="17"/>
      <c r="N54" s="82" t="str">
        <f t="shared" si="6"/>
        <v/>
      </c>
      <c r="O54" s="82">
        <f t="shared" si="7"/>
        <v>0</v>
      </c>
      <c r="P54" s="82" t="str">
        <f t="shared" si="2"/>
        <v/>
      </c>
      <c r="Q54" s="82" t="str">
        <f t="shared" si="3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5"/>
        <v/>
      </c>
      <c r="M55" s="17"/>
      <c r="N55" s="82" t="str">
        <f t="shared" si="6"/>
        <v/>
      </c>
      <c r="O55" s="82">
        <f t="shared" si="7"/>
        <v>0</v>
      </c>
      <c r="P55" s="82" t="str">
        <f t="shared" si="2"/>
        <v/>
      </c>
      <c r="Q55" s="82" t="str">
        <f t="shared" si="3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5"/>
        <v/>
      </c>
      <c r="M56" s="17"/>
      <c r="N56" s="82" t="str">
        <f t="shared" si="6"/>
        <v/>
      </c>
      <c r="O56" s="82">
        <f t="shared" si="7"/>
        <v>0</v>
      </c>
      <c r="P56" s="82" t="str">
        <f t="shared" si="2"/>
        <v/>
      </c>
      <c r="Q56" s="82" t="str">
        <f t="shared" si="3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5"/>
        <v/>
      </c>
      <c r="M57" s="17"/>
      <c r="N57" s="82" t="str">
        <f t="shared" si="6"/>
        <v/>
      </c>
      <c r="O57" s="82">
        <f t="shared" si="7"/>
        <v>0</v>
      </c>
      <c r="P57" s="82" t="str">
        <f t="shared" si="2"/>
        <v/>
      </c>
      <c r="Q57" s="82" t="str">
        <f t="shared" si="3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5"/>
        <v/>
      </c>
      <c r="M58" s="17"/>
      <c r="N58" s="82" t="str">
        <f t="shared" si="6"/>
        <v/>
      </c>
      <c r="O58" s="82">
        <f t="shared" si="7"/>
        <v>0</v>
      </c>
      <c r="P58" s="82" t="str">
        <f t="shared" si="2"/>
        <v/>
      </c>
      <c r="Q58" s="82" t="str">
        <f t="shared" si="3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5"/>
        <v/>
      </c>
      <c r="M59" s="17"/>
      <c r="N59" s="82" t="str">
        <f t="shared" si="6"/>
        <v/>
      </c>
      <c r="O59" s="82">
        <f t="shared" si="7"/>
        <v>0</v>
      </c>
      <c r="P59" s="82" t="str">
        <f t="shared" si="2"/>
        <v/>
      </c>
      <c r="Q59" s="82" t="str">
        <f t="shared" si="3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5"/>
        <v/>
      </c>
      <c r="M60" s="17"/>
      <c r="N60" s="82" t="str">
        <f t="shared" si="6"/>
        <v/>
      </c>
      <c r="O60" s="82">
        <f t="shared" si="7"/>
        <v>0</v>
      </c>
      <c r="P60" s="82" t="str">
        <f t="shared" si="2"/>
        <v/>
      </c>
      <c r="Q60" s="82" t="str">
        <f t="shared" si="3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5"/>
        <v/>
      </c>
      <c r="M61" s="17"/>
      <c r="N61" s="82" t="str">
        <f t="shared" si="6"/>
        <v/>
      </c>
      <c r="O61" s="82">
        <f t="shared" si="7"/>
        <v>0</v>
      </c>
      <c r="P61" s="82" t="str">
        <f t="shared" si="2"/>
        <v/>
      </c>
      <c r="Q61" s="82" t="str">
        <f t="shared" si="3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5"/>
        <v/>
      </c>
      <c r="M62" s="17"/>
      <c r="N62" s="82" t="str">
        <f t="shared" si="6"/>
        <v/>
      </c>
      <c r="O62" s="82">
        <f t="shared" si="7"/>
        <v>0</v>
      </c>
      <c r="P62" s="82" t="str">
        <f t="shared" si="2"/>
        <v/>
      </c>
      <c r="Q62" s="82" t="str">
        <f t="shared" si="3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5"/>
        <v/>
      </c>
      <c r="M63" s="17"/>
      <c r="N63" s="82" t="str">
        <f t="shared" si="6"/>
        <v/>
      </c>
      <c r="O63" s="82">
        <f t="shared" si="7"/>
        <v>0</v>
      </c>
      <c r="P63" s="82" t="str">
        <f t="shared" si="2"/>
        <v/>
      </c>
      <c r="Q63" s="82" t="str">
        <f t="shared" si="3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5"/>
        <v/>
      </c>
      <c r="M64" s="17"/>
      <c r="N64" s="82" t="str">
        <f t="shared" si="6"/>
        <v/>
      </c>
      <c r="O64" s="82">
        <f t="shared" si="7"/>
        <v>0</v>
      </c>
      <c r="P64" s="82" t="str">
        <f t="shared" si="2"/>
        <v/>
      </c>
      <c r="Q64" s="82" t="str">
        <f t="shared" si="3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5"/>
        <v/>
      </c>
      <c r="M65" s="17"/>
      <c r="N65" s="82" t="str">
        <f t="shared" si="6"/>
        <v/>
      </c>
      <c r="O65" s="82">
        <f t="shared" si="7"/>
        <v>0</v>
      </c>
      <c r="P65" s="82" t="str">
        <f t="shared" si="2"/>
        <v/>
      </c>
      <c r="Q65" s="82" t="str">
        <f t="shared" si="3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5"/>
        <v/>
      </c>
      <c r="M66" s="17"/>
      <c r="N66" s="82" t="str">
        <f t="shared" si="6"/>
        <v/>
      </c>
      <c r="O66" s="82">
        <f t="shared" si="7"/>
        <v>0</v>
      </c>
      <c r="P66" s="82" t="str">
        <f t="shared" si="2"/>
        <v/>
      </c>
      <c r="Q66" s="82" t="str">
        <f t="shared" si="3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5"/>
        <v/>
      </c>
      <c r="M67" s="17"/>
      <c r="N67" s="82" t="str">
        <f t="shared" si="6"/>
        <v/>
      </c>
      <c r="O67" s="82">
        <f t="shared" si="7"/>
        <v>0</v>
      </c>
      <c r="P67" s="82" t="str">
        <f t="shared" si="2"/>
        <v/>
      </c>
      <c r="Q67" s="82" t="str">
        <f t="shared" si="3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5"/>
        <v/>
      </c>
      <c r="M68" s="17"/>
      <c r="N68" s="82" t="str">
        <f t="shared" si="6"/>
        <v/>
      </c>
      <c r="O68" s="82">
        <f t="shared" si="7"/>
        <v>0</v>
      </c>
      <c r="P68" s="82" t="str">
        <f t="shared" si="2"/>
        <v/>
      </c>
      <c r="Q68" s="82" t="str">
        <f t="shared" si="3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5"/>
        <v/>
      </c>
      <c r="M69" s="17"/>
      <c r="N69" s="82" t="str">
        <f t="shared" si="6"/>
        <v/>
      </c>
      <c r="O69" s="82">
        <f t="shared" si="7"/>
        <v>0</v>
      </c>
      <c r="P69" s="82" t="str">
        <f t="shared" si="2"/>
        <v/>
      </c>
      <c r="Q69" s="82" t="str">
        <f t="shared" si="3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5"/>
        <v/>
      </c>
      <c r="M70" s="17"/>
      <c r="N70" s="82" t="str">
        <f t="shared" si="6"/>
        <v/>
      </c>
      <c r="O70" s="82">
        <f t="shared" si="7"/>
        <v>0</v>
      </c>
      <c r="P70" s="82" t="str">
        <f t="shared" si="2"/>
        <v/>
      </c>
      <c r="Q70" s="82" t="str">
        <f t="shared" si="3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5"/>
        <v/>
      </c>
      <c r="M71" s="17"/>
      <c r="N71" s="82" t="str">
        <f t="shared" si="6"/>
        <v/>
      </c>
      <c r="O71" s="82">
        <f t="shared" si="7"/>
        <v>0</v>
      </c>
      <c r="P71" s="82" t="str">
        <f t="shared" si="2"/>
        <v/>
      </c>
      <c r="Q71" s="82" t="str">
        <f t="shared" si="3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5"/>
        <v/>
      </c>
      <c r="M72" s="17"/>
      <c r="N72" s="82" t="str">
        <f t="shared" si="6"/>
        <v/>
      </c>
      <c r="O72" s="82">
        <f t="shared" si="7"/>
        <v>0</v>
      </c>
      <c r="P72" s="82" t="str">
        <f t="shared" si="2"/>
        <v/>
      </c>
      <c r="Q72" s="82" t="str">
        <f t="shared" si="3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5"/>
        <v/>
      </c>
      <c r="M73" s="17"/>
      <c r="N73" s="82" t="str">
        <f t="shared" si="6"/>
        <v/>
      </c>
      <c r="O73" s="82">
        <f t="shared" si="7"/>
        <v>0</v>
      </c>
      <c r="P73" s="82" t="str">
        <f t="shared" si="2"/>
        <v/>
      </c>
      <c r="Q73" s="82" t="str">
        <f t="shared" si="3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5"/>
        <v/>
      </c>
      <c r="M74" s="17"/>
      <c r="N74" s="82" t="str">
        <f t="shared" si="6"/>
        <v/>
      </c>
      <c r="O74" s="82">
        <f t="shared" si="7"/>
        <v>0</v>
      </c>
      <c r="P74" s="82" t="str">
        <f t="shared" si="2"/>
        <v/>
      </c>
      <c r="Q74" s="82" t="str">
        <f t="shared" si="3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5"/>
        <v/>
      </c>
      <c r="M75" s="17"/>
      <c r="N75" s="82" t="str">
        <f t="shared" si="6"/>
        <v/>
      </c>
      <c r="O75" s="82">
        <f t="shared" si="7"/>
        <v>0</v>
      </c>
      <c r="P75" s="82" t="str">
        <f t="shared" si="2"/>
        <v/>
      </c>
      <c r="Q75" s="82" t="str">
        <f t="shared" si="3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5"/>
        <v/>
      </c>
      <c r="M76" s="17"/>
      <c r="N76" s="82" t="str">
        <f t="shared" si="6"/>
        <v/>
      </c>
      <c r="O76" s="82">
        <f t="shared" si="7"/>
        <v>0</v>
      </c>
      <c r="P76" s="82" t="str">
        <f t="shared" si="2"/>
        <v/>
      </c>
      <c r="Q76" s="82" t="str">
        <f t="shared" si="3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5"/>
        <v/>
      </c>
      <c r="M77" s="17"/>
      <c r="N77" s="82" t="str">
        <f t="shared" si="6"/>
        <v/>
      </c>
      <c r="O77" s="82">
        <f t="shared" si="7"/>
        <v>0</v>
      </c>
      <c r="P77" s="82" t="str">
        <f t="shared" si="2"/>
        <v/>
      </c>
      <c r="Q77" s="82" t="str">
        <f t="shared" si="3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5"/>
        <v/>
      </c>
      <c r="M78" s="17"/>
      <c r="N78" s="82" t="str">
        <f t="shared" si="6"/>
        <v/>
      </c>
      <c r="O78" s="82">
        <f t="shared" si="7"/>
        <v>0</v>
      </c>
      <c r="P78" s="82" t="str">
        <f t="shared" si="2"/>
        <v/>
      </c>
      <c r="Q78" s="82" t="str">
        <f t="shared" si="3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5"/>
        <v/>
      </c>
      <c r="M79" s="17"/>
      <c r="N79" s="82" t="str">
        <f t="shared" si="6"/>
        <v/>
      </c>
      <c r="O79" s="82">
        <f t="shared" si="7"/>
        <v>0</v>
      </c>
      <c r="P79" s="82" t="str">
        <f t="shared" si="2"/>
        <v/>
      </c>
      <c r="Q79" s="82" t="str">
        <f t="shared" si="3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8">IF(F80&amp;H80&amp;I80&amp;J80&amp;K80="","",F80+H80+I80-J80-K80)</f>
        <v/>
      </c>
      <c r="M80" s="17"/>
      <c r="N80" s="82" t="str">
        <f t="shared" ref="N80:N143" si="9">IF($G80="E",F80,"")</f>
        <v/>
      </c>
      <c r="O80" s="82">
        <f t="shared" si="7"/>
        <v>0</v>
      </c>
      <c r="P80" s="82" t="str">
        <f t="shared" si="2"/>
        <v/>
      </c>
      <c r="Q80" s="82" t="str">
        <f t="shared" si="3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8"/>
        <v/>
      </c>
      <c r="M81" s="17"/>
      <c r="N81" s="82" t="str">
        <f t="shared" si="9"/>
        <v/>
      </c>
      <c r="O81" s="82">
        <f t="shared" ref="O81:O144" si="10">IF($G81=0%,F81,"")</f>
        <v>0</v>
      </c>
      <c r="P81" s="82" t="str">
        <f t="shared" ref="P81:P144" si="11">IF(OR($G81=8%,$G81=11%),$H81/$G81,"")</f>
        <v/>
      </c>
      <c r="Q81" s="82" t="str">
        <f t="shared" ref="Q81:Q144" si="12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8"/>
        <v/>
      </c>
      <c r="M82" s="17"/>
      <c r="N82" s="82" t="str">
        <f t="shared" si="9"/>
        <v/>
      </c>
      <c r="O82" s="82">
        <f t="shared" si="10"/>
        <v>0</v>
      </c>
      <c r="P82" s="82" t="str">
        <f t="shared" si="11"/>
        <v/>
      </c>
      <c r="Q82" s="82" t="str">
        <f t="shared" si="12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8"/>
        <v/>
      </c>
      <c r="M83" s="17"/>
      <c r="N83" s="82" t="str">
        <f t="shared" si="9"/>
        <v/>
      </c>
      <c r="O83" s="82">
        <f t="shared" si="10"/>
        <v>0</v>
      </c>
      <c r="P83" s="82" t="str">
        <f t="shared" si="11"/>
        <v/>
      </c>
      <c r="Q83" s="82" t="str">
        <f t="shared" si="12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8"/>
        <v/>
      </c>
      <c r="M84" s="17"/>
      <c r="N84" s="82" t="str">
        <f t="shared" si="9"/>
        <v/>
      </c>
      <c r="O84" s="82">
        <f t="shared" si="10"/>
        <v>0</v>
      </c>
      <c r="P84" s="82" t="str">
        <f t="shared" si="11"/>
        <v/>
      </c>
      <c r="Q84" s="82" t="str">
        <f t="shared" si="12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8"/>
        <v/>
      </c>
      <c r="M85" s="17"/>
      <c r="N85" s="82" t="str">
        <f t="shared" si="9"/>
        <v/>
      </c>
      <c r="O85" s="82">
        <f t="shared" si="10"/>
        <v>0</v>
      </c>
      <c r="P85" s="82" t="str">
        <f t="shared" si="11"/>
        <v/>
      </c>
      <c r="Q85" s="82" t="str">
        <f t="shared" si="12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8"/>
        <v/>
      </c>
      <c r="M86" s="17"/>
      <c r="N86" s="82" t="str">
        <f t="shared" si="9"/>
        <v/>
      </c>
      <c r="O86" s="82">
        <f t="shared" si="10"/>
        <v>0</v>
      </c>
      <c r="P86" s="82" t="str">
        <f t="shared" si="11"/>
        <v/>
      </c>
      <c r="Q86" s="82" t="str">
        <f t="shared" si="12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8"/>
        <v/>
      </c>
      <c r="M87" s="17"/>
      <c r="N87" s="82" t="str">
        <f t="shared" si="9"/>
        <v/>
      </c>
      <c r="O87" s="82">
        <f t="shared" si="10"/>
        <v>0</v>
      </c>
      <c r="P87" s="82" t="str">
        <f t="shared" si="11"/>
        <v/>
      </c>
      <c r="Q87" s="82" t="str">
        <f t="shared" si="12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8"/>
        <v/>
      </c>
      <c r="M88" s="17"/>
      <c r="N88" s="82" t="str">
        <f t="shared" si="9"/>
        <v/>
      </c>
      <c r="O88" s="82">
        <f t="shared" si="10"/>
        <v>0</v>
      </c>
      <c r="P88" s="82" t="str">
        <f t="shared" si="11"/>
        <v/>
      </c>
      <c r="Q88" s="82" t="str">
        <f t="shared" si="12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8"/>
        <v/>
      </c>
      <c r="M89" s="17"/>
      <c r="N89" s="82" t="str">
        <f t="shared" si="9"/>
        <v/>
      </c>
      <c r="O89" s="82">
        <f t="shared" si="10"/>
        <v>0</v>
      </c>
      <c r="P89" s="82" t="str">
        <f t="shared" si="11"/>
        <v/>
      </c>
      <c r="Q89" s="82" t="str">
        <f t="shared" si="12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8"/>
        <v/>
      </c>
      <c r="M90" s="17"/>
      <c r="N90" s="82" t="str">
        <f t="shared" si="9"/>
        <v/>
      </c>
      <c r="O90" s="82">
        <f t="shared" si="10"/>
        <v>0</v>
      </c>
      <c r="P90" s="82" t="str">
        <f t="shared" si="11"/>
        <v/>
      </c>
      <c r="Q90" s="82" t="str">
        <f t="shared" si="12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8"/>
        <v/>
      </c>
      <c r="M91" s="17"/>
      <c r="N91" s="82" t="str">
        <f t="shared" si="9"/>
        <v/>
      </c>
      <c r="O91" s="82">
        <f t="shared" si="10"/>
        <v>0</v>
      </c>
      <c r="P91" s="82" t="str">
        <f t="shared" si="11"/>
        <v/>
      </c>
      <c r="Q91" s="82" t="str">
        <f t="shared" si="12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8"/>
        <v/>
      </c>
      <c r="M92" s="17"/>
      <c r="N92" s="82" t="str">
        <f t="shared" si="9"/>
        <v/>
      </c>
      <c r="O92" s="82">
        <f t="shared" si="10"/>
        <v>0</v>
      </c>
      <c r="P92" s="82" t="str">
        <f t="shared" si="11"/>
        <v/>
      </c>
      <c r="Q92" s="82" t="str">
        <f t="shared" si="12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8"/>
        <v/>
      </c>
      <c r="M93" s="17"/>
      <c r="N93" s="82" t="str">
        <f t="shared" si="9"/>
        <v/>
      </c>
      <c r="O93" s="82">
        <f t="shared" si="10"/>
        <v>0</v>
      </c>
      <c r="P93" s="82" t="str">
        <f t="shared" si="11"/>
        <v/>
      </c>
      <c r="Q93" s="82" t="str">
        <f t="shared" si="12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8"/>
        <v/>
      </c>
      <c r="M94" s="17"/>
      <c r="N94" s="82" t="str">
        <f t="shared" si="9"/>
        <v/>
      </c>
      <c r="O94" s="82">
        <f t="shared" si="10"/>
        <v>0</v>
      </c>
      <c r="P94" s="82" t="str">
        <f t="shared" si="11"/>
        <v/>
      </c>
      <c r="Q94" s="82" t="str">
        <f t="shared" si="12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8"/>
        <v/>
      </c>
      <c r="M95" s="17"/>
      <c r="N95" s="82" t="str">
        <f t="shared" si="9"/>
        <v/>
      </c>
      <c r="O95" s="82">
        <f t="shared" si="10"/>
        <v>0</v>
      </c>
      <c r="P95" s="82" t="str">
        <f t="shared" si="11"/>
        <v/>
      </c>
      <c r="Q95" s="82" t="str">
        <f t="shared" si="12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8"/>
        <v/>
      </c>
      <c r="M96" s="17"/>
      <c r="N96" s="82" t="str">
        <f t="shared" si="9"/>
        <v/>
      </c>
      <c r="O96" s="82">
        <f t="shared" si="10"/>
        <v>0</v>
      </c>
      <c r="P96" s="82" t="str">
        <f t="shared" si="11"/>
        <v/>
      </c>
      <c r="Q96" s="82" t="str">
        <f t="shared" si="12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8"/>
        <v/>
      </c>
      <c r="M97" s="17"/>
      <c r="N97" s="82" t="str">
        <f t="shared" si="9"/>
        <v/>
      </c>
      <c r="O97" s="82">
        <f t="shared" si="10"/>
        <v>0</v>
      </c>
      <c r="P97" s="82" t="str">
        <f t="shared" si="11"/>
        <v/>
      </c>
      <c r="Q97" s="82" t="str">
        <f t="shared" si="12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8"/>
        <v/>
      </c>
      <c r="M98" s="17"/>
      <c r="N98" s="82" t="str">
        <f t="shared" si="9"/>
        <v/>
      </c>
      <c r="O98" s="82">
        <f t="shared" si="10"/>
        <v>0</v>
      </c>
      <c r="P98" s="82" t="str">
        <f t="shared" si="11"/>
        <v/>
      </c>
      <c r="Q98" s="82" t="str">
        <f t="shared" si="12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8"/>
        <v/>
      </c>
      <c r="M99" s="17"/>
      <c r="N99" s="82" t="str">
        <f t="shared" si="9"/>
        <v/>
      </c>
      <c r="O99" s="82">
        <f t="shared" si="10"/>
        <v>0</v>
      </c>
      <c r="P99" s="82" t="str">
        <f t="shared" si="11"/>
        <v/>
      </c>
      <c r="Q99" s="82" t="str">
        <f t="shared" si="12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8"/>
        <v/>
      </c>
      <c r="M100" s="17"/>
      <c r="N100" s="82" t="str">
        <f t="shared" si="9"/>
        <v/>
      </c>
      <c r="O100" s="82">
        <f t="shared" si="10"/>
        <v>0</v>
      </c>
      <c r="P100" s="82" t="str">
        <f t="shared" si="11"/>
        <v/>
      </c>
      <c r="Q100" s="82" t="str">
        <f t="shared" si="12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8"/>
        <v/>
      </c>
      <c r="M101" s="17"/>
      <c r="N101" s="82" t="str">
        <f t="shared" si="9"/>
        <v/>
      </c>
      <c r="O101" s="82">
        <f t="shared" si="10"/>
        <v>0</v>
      </c>
      <c r="P101" s="82" t="str">
        <f t="shared" si="11"/>
        <v/>
      </c>
      <c r="Q101" s="82" t="str">
        <f t="shared" si="12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8"/>
        <v/>
      </c>
      <c r="M102" s="17"/>
      <c r="N102" s="82" t="str">
        <f t="shared" si="9"/>
        <v/>
      </c>
      <c r="O102" s="82">
        <f t="shared" si="10"/>
        <v>0</v>
      </c>
      <c r="P102" s="82" t="str">
        <f t="shared" si="11"/>
        <v/>
      </c>
      <c r="Q102" s="82" t="str">
        <f t="shared" si="12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8"/>
        <v/>
      </c>
      <c r="M103" s="17"/>
      <c r="N103" s="82" t="str">
        <f t="shared" si="9"/>
        <v/>
      </c>
      <c r="O103" s="82">
        <f t="shared" si="10"/>
        <v>0</v>
      </c>
      <c r="P103" s="82" t="str">
        <f t="shared" si="11"/>
        <v/>
      </c>
      <c r="Q103" s="82" t="str">
        <f t="shared" si="12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8"/>
        <v/>
      </c>
      <c r="M104" s="17"/>
      <c r="N104" s="82" t="str">
        <f t="shared" si="9"/>
        <v/>
      </c>
      <c r="O104" s="82">
        <f t="shared" si="10"/>
        <v>0</v>
      </c>
      <c r="P104" s="82" t="str">
        <f t="shared" si="11"/>
        <v/>
      </c>
      <c r="Q104" s="82" t="str">
        <f t="shared" si="12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8"/>
        <v/>
      </c>
      <c r="M105" s="17"/>
      <c r="N105" s="82" t="str">
        <f t="shared" si="9"/>
        <v/>
      </c>
      <c r="O105" s="82">
        <f t="shared" si="10"/>
        <v>0</v>
      </c>
      <c r="P105" s="82" t="str">
        <f t="shared" si="11"/>
        <v/>
      </c>
      <c r="Q105" s="82" t="str">
        <f t="shared" si="12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8"/>
        <v/>
      </c>
      <c r="M106" s="17"/>
      <c r="N106" s="82" t="str">
        <f t="shared" si="9"/>
        <v/>
      </c>
      <c r="O106" s="82">
        <f t="shared" si="10"/>
        <v>0</v>
      </c>
      <c r="P106" s="82" t="str">
        <f t="shared" si="11"/>
        <v/>
      </c>
      <c r="Q106" s="82" t="str">
        <f t="shared" si="12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8"/>
        <v/>
      </c>
      <c r="M107" s="17"/>
      <c r="N107" s="82" t="str">
        <f t="shared" si="9"/>
        <v/>
      </c>
      <c r="O107" s="82">
        <f t="shared" si="10"/>
        <v>0</v>
      </c>
      <c r="P107" s="82" t="str">
        <f t="shared" si="11"/>
        <v/>
      </c>
      <c r="Q107" s="82" t="str">
        <f t="shared" si="12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8"/>
        <v/>
      </c>
      <c r="M108" s="17"/>
      <c r="N108" s="82" t="str">
        <f t="shared" si="9"/>
        <v/>
      </c>
      <c r="O108" s="82">
        <f t="shared" si="10"/>
        <v>0</v>
      </c>
      <c r="P108" s="82" t="str">
        <f t="shared" si="11"/>
        <v/>
      </c>
      <c r="Q108" s="82" t="str">
        <f t="shared" si="12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8"/>
        <v/>
      </c>
      <c r="M109" s="17"/>
      <c r="N109" s="82" t="str">
        <f t="shared" si="9"/>
        <v/>
      </c>
      <c r="O109" s="82">
        <f t="shared" si="10"/>
        <v>0</v>
      </c>
      <c r="P109" s="82" t="str">
        <f t="shared" si="11"/>
        <v/>
      </c>
      <c r="Q109" s="82" t="str">
        <f t="shared" si="12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8"/>
        <v/>
      </c>
      <c r="M110" s="17"/>
      <c r="N110" s="82" t="str">
        <f t="shared" si="9"/>
        <v/>
      </c>
      <c r="O110" s="82">
        <f t="shared" si="10"/>
        <v>0</v>
      </c>
      <c r="P110" s="82" t="str">
        <f t="shared" si="11"/>
        <v/>
      </c>
      <c r="Q110" s="82" t="str">
        <f t="shared" si="12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8"/>
        <v/>
      </c>
      <c r="M111" s="17"/>
      <c r="N111" s="82" t="str">
        <f t="shared" si="9"/>
        <v/>
      </c>
      <c r="O111" s="82">
        <f t="shared" si="10"/>
        <v>0</v>
      </c>
      <c r="P111" s="82" t="str">
        <f t="shared" si="11"/>
        <v/>
      </c>
      <c r="Q111" s="82" t="str">
        <f t="shared" si="12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8"/>
        <v/>
      </c>
      <c r="M112" s="17"/>
      <c r="N112" s="82" t="str">
        <f t="shared" si="9"/>
        <v/>
      </c>
      <c r="O112" s="82">
        <f t="shared" si="10"/>
        <v>0</v>
      </c>
      <c r="P112" s="82" t="str">
        <f t="shared" si="11"/>
        <v/>
      </c>
      <c r="Q112" s="82" t="str">
        <f t="shared" si="12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8"/>
        <v/>
      </c>
      <c r="M113" s="17"/>
      <c r="N113" s="82" t="str">
        <f t="shared" si="9"/>
        <v/>
      </c>
      <c r="O113" s="82">
        <f t="shared" si="10"/>
        <v>0</v>
      </c>
      <c r="P113" s="82" t="str">
        <f t="shared" si="11"/>
        <v/>
      </c>
      <c r="Q113" s="82" t="str">
        <f t="shared" si="12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8"/>
        <v/>
      </c>
      <c r="M114" s="17"/>
      <c r="N114" s="82" t="str">
        <f t="shared" si="9"/>
        <v/>
      </c>
      <c r="O114" s="82">
        <f t="shared" si="10"/>
        <v>0</v>
      </c>
      <c r="P114" s="82" t="str">
        <f t="shared" si="11"/>
        <v/>
      </c>
      <c r="Q114" s="82" t="str">
        <f t="shared" si="12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8"/>
        <v/>
      </c>
      <c r="M115" s="17"/>
      <c r="N115" s="82" t="str">
        <f t="shared" si="9"/>
        <v/>
      </c>
      <c r="O115" s="82">
        <f t="shared" si="10"/>
        <v>0</v>
      </c>
      <c r="P115" s="82" t="str">
        <f t="shared" si="11"/>
        <v/>
      </c>
      <c r="Q115" s="82" t="str">
        <f t="shared" si="12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8"/>
        <v/>
      </c>
      <c r="M116" s="17"/>
      <c r="N116" s="82" t="str">
        <f t="shared" si="9"/>
        <v/>
      </c>
      <c r="O116" s="82">
        <f t="shared" si="10"/>
        <v>0</v>
      </c>
      <c r="P116" s="82" t="str">
        <f t="shared" si="11"/>
        <v/>
      </c>
      <c r="Q116" s="82" t="str">
        <f t="shared" si="12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8"/>
        <v/>
      </c>
      <c r="M117" s="17"/>
      <c r="N117" s="82" t="str">
        <f t="shared" si="9"/>
        <v/>
      </c>
      <c r="O117" s="82">
        <f t="shared" si="10"/>
        <v>0</v>
      </c>
      <c r="P117" s="82" t="str">
        <f t="shared" si="11"/>
        <v/>
      </c>
      <c r="Q117" s="82" t="str">
        <f t="shared" si="12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8"/>
        <v/>
      </c>
      <c r="M118" s="17"/>
      <c r="N118" s="82" t="str">
        <f t="shared" si="9"/>
        <v/>
      </c>
      <c r="O118" s="82">
        <f t="shared" si="10"/>
        <v>0</v>
      </c>
      <c r="P118" s="82" t="str">
        <f t="shared" si="11"/>
        <v/>
      </c>
      <c r="Q118" s="82" t="str">
        <f t="shared" si="12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8"/>
        <v/>
      </c>
      <c r="M119" s="17"/>
      <c r="N119" s="82" t="str">
        <f t="shared" si="9"/>
        <v/>
      </c>
      <c r="O119" s="82">
        <f t="shared" si="10"/>
        <v>0</v>
      </c>
      <c r="P119" s="82" t="str">
        <f t="shared" si="11"/>
        <v/>
      </c>
      <c r="Q119" s="82" t="str">
        <f t="shared" si="12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8"/>
        <v/>
      </c>
      <c r="M120" s="17"/>
      <c r="N120" s="82" t="str">
        <f t="shared" si="9"/>
        <v/>
      </c>
      <c r="O120" s="82">
        <f t="shared" si="10"/>
        <v>0</v>
      </c>
      <c r="P120" s="82" t="str">
        <f t="shared" si="11"/>
        <v/>
      </c>
      <c r="Q120" s="82" t="str">
        <f t="shared" si="12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8"/>
        <v/>
      </c>
      <c r="M121" s="17"/>
      <c r="N121" s="82" t="str">
        <f t="shared" si="9"/>
        <v/>
      </c>
      <c r="O121" s="82">
        <f t="shared" si="10"/>
        <v>0</v>
      </c>
      <c r="P121" s="82" t="str">
        <f t="shared" si="11"/>
        <v/>
      </c>
      <c r="Q121" s="82" t="str">
        <f t="shared" si="12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8"/>
        <v/>
      </c>
      <c r="M122" s="17"/>
      <c r="N122" s="82" t="str">
        <f t="shared" si="9"/>
        <v/>
      </c>
      <c r="O122" s="82">
        <f t="shared" si="10"/>
        <v>0</v>
      </c>
      <c r="P122" s="82" t="str">
        <f t="shared" si="11"/>
        <v/>
      </c>
      <c r="Q122" s="82" t="str">
        <f t="shared" si="12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8"/>
        <v/>
      </c>
      <c r="M123" s="17"/>
      <c r="N123" s="82" t="str">
        <f t="shared" si="9"/>
        <v/>
      </c>
      <c r="O123" s="82">
        <f t="shared" si="10"/>
        <v>0</v>
      </c>
      <c r="P123" s="82" t="str">
        <f t="shared" si="11"/>
        <v/>
      </c>
      <c r="Q123" s="82" t="str">
        <f t="shared" si="12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8"/>
        <v/>
      </c>
      <c r="M124" s="17"/>
      <c r="N124" s="82" t="str">
        <f t="shared" si="9"/>
        <v/>
      </c>
      <c r="O124" s="82">
        <f t="shared" si="10"/>
        <v>0</v>
      </c>
      <c r="P124" s="82" t="str">
        <f t="shared" si="11"/>
        <v/>
      </c>
      <c r="Q124" s="82" t="str">
        <f t="shared" si="12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8"/>
        <v/>
      </c>
      <c r="M125" s="17"/>
      <c r="N125" s="82" t="str">
        <f t="shared" si="9"/>
        <v/>
      </c>
      <c r="O125" s="82">
        <f t="shared" si="10"/>
        <v>0</v>
      </c>
      <c r="P125" s="82" t="str">
        <f t="shared" si="11"/>
        <v/>
      </c>
      <c r="Q125" s="82" t="str">
        <f t="shared" si="12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8"/>
        <v/>
      </c>
      <c r="M126" s="17"/>
      <c r="N126" s="82" t="str">
        <f t="shared" si="9"/>
        <v/>
      </c>
      <c r="O126" s="82">
        <f t="shared" si="10"/>
        <v>0</v>
      </c>
      <c r="P126" s="82" t="str">
        <f t="shared" si="11"/>
        <v/>
      </c>
      <c r="Q126" s="82" t="str">
        <f t="shared" si="12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8"/>
        <v/>
      </c>
      <c r="M127" s="17"/>
      <c r="N127" s="82" t="str">
        <f t="shared" si="9"/>
        <v/>
      </c>
      <c r="O127" s="82">
        <f t="shared" si="10"/>
        <v>0</v>
      </c>
      <c r="P127" s="82" t="str">
        <f t="shared" si="11"/>
        <v/>
      </c>
      <c r="Q127" s="82" t="str">
        <f t="shared" si="12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8"/>
        <v/>
      </c>
      <c r="M128" s="17"/>
      <c r="N128" s="82" t="str">
        <f t="shared" si="9"/>
        <v/>
      </c>
      <c r="O128" s="82">
        <f t="shared" si="10"/>
        <v>0</v>
      </c>
      <c r="P128" s="82" t="str">
        <f t="shared" si="11"/>
        <v/>
      </c>
      <c r="Q128" s="82" t="str">
        <f t="shared" si="12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8"/>
        <v/>
      </c>
      <c r="M129" s="17"/>
      <c r="N129" s="82" t="str">
        <f t="shared" si="9"/>
        <v/>
      </c>
      <c r="O129" s="82">
        <f t="shared" si="10"/>
        <v>0</v>
      </c>
      <c r="P129" s="82" t="str">
        <f t="shared" si="11"/>
        <v/>
      </c>
      <c r="Q129" s="82" t="str">
        <f t="shared" si="12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8"/>
        <v/>
      </c>
      <c r="M130" s="17"/>
      <c r="N130" s="82" t="str">
        <f t="shared" si="9"/>
        <v/>
      </c>
      <c r="O130" s="82">
        <f t="shared" si="10"/>
        <v>0</v>
      </c>
      <c r="P130" s="82" t="str">
        <f t="shared" si="11"/>
        <v/>
      </c>
      <c r="Q130" s="82" t="str">
        <f t="shared" si="12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8"/>
        <v/>
      </c>
      <c r="M131" s="17"/>
      <c r="N131" s="82" t="str">
        <f t="shared" si="9"/>
        <v/>
      </c>
      <c r="O131" s="82">
        <f t="shared" si="10"/>
        <v>0</v>
      </c>
      <c r="P131" s="82" t="str">
        <f t="shared" si="11"/>
        <v/>
      </c>
      <c r="Q131" s="82" t="str">
        <f t="shared" si="12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8"/>
        <v/>
      </c>
      <c r="M132" s="17"/>
      <c r="N132" s="82" t="str">
        <f t="shared" si="9"/>
        <v/>
      </c>
      <c r="O132" s="82">
        <f t="shared" si="10"/>
        <v>0</v>
      </c>
      <c r="P132" s="82" t="str">
        <f t="shared" si="11"/>
        <v/>
      </c>
      <c r="Q132" s="82" t="str">
        <f t="shared" si="12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8"/>
        <v/>
      </c>
      <c r="M133" s="17"/>
      <c r="N133" s="82" t="str">
        <f t="shared" si="9"/>
        <v/>
      </c>
      <c r="O133" s="82">
        <f t="shared" si="10"/>
        <v>0</v>
      </c>
      <c r="P133" s="82" t="str">
        <f t="shared" si="11"/>
        <v/>
      </c>
      <c r="Q133" s="82" t="str">
        <f t="shared" si="12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8"/>
        <v/>
      </c>
      <c r="M134" s="17"/>
      <c r="N134" s="82" t="str">
        <f t="shared" si="9"/>
        <v/>
      </c>
      <c r="O134" s="82">
        <f t="shared" si="10"/>
        <v>0</v>
      </c>
      <c r="P134" s="82" t="str">
        <f t="shared" si="11"/>
        <v/>
      </c>
      <c r="Q134" s="82" t="str">
        <f t="shared" si="12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8"/>
        <v/>
      </c>
      <c r="M135" s="17"/>
      <c r="N135" s="82" t="str">
        <f t="shared" si="9"/>
        <v/>
      </c>
      <c r="O135" s="82">
        <f t="shared" si="10"/>
        <v>0</v>
      </c>
      <c r="P135" s="82" t="str">
        <f t="shared" si="11"/>
        <v/>
      </c>
      <c r="Q135" s="82" t="str">
        <f t="shared" si="12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8"/>
        <v/>
      </c>
      <c r="M136" s="17"/>
      <c r="N136" s="82" t="str">
        <f t="shared" si="9"/>
        <v/>
      </c>
      <c r="O136" s="82">
        <f t="shared" si="10"/>
        <v>0</v>
      </c>
      <c r="P136" s="82" t="str">
        <f t="shared" si="11"/>
        <v/>
      </c>
      <c r="Q136" s="82" t="str">
        <f t="shared" si="12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8"/>
        <v/>
      </c>
      <c r="M137" s="17"/>
      <c r="N137" s="82" t="str">
        <f t="shared" si="9"/>
        <v/>
      </c>
      <c r="O137" s="82">
        <f t="shared" si="10"/>
        <v>0</v>
      </c>
      <c r="P137" s="82" t="str">
        <f t="shared" si="11"/>
        <v/>
      </c>
      <c r="Q137" s="82" t="str">
        <f t="shared" si="12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8"/>
        <v/>
      </c>
      <c r="M138" s="17"/>
      <c r="N138" s="82" t="str">
        <f t="shared" si="9"/>
        <v/>
      </c>
      <c r="O138" s="82">
        <f t="shared" si="10"/>
        <v>0</v>
      </c>
      <c r="P138" s="82" t="str">
        <f t="shared" si="11"/>
        <v/>
      </c>
      <c r="Q138" s="82" t="str">
        <f t="shared" si="12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8"/>
        <v/>
      </c>
      <c r="M139" s="17"/>
      <c r="N139" s="82" t="str">
        <f t="shared" si="9"/>
        <v/>
      </c>
      <c r="O139" s="82">
        <f t="shared" si="10"/>
        <v>0</v>
      </c>
      <c r="P139" s="82" t="str">
        <f t="shared" si="11"/>
        <v/>
      </c>
      <c r="Q139" s="82" t="str">
        <f t="shared" si="12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8"/>
        <v/>
      </c>
      <c r="M140" s="17"/>
      <c r="N140" s="82" t="str">
        <f t="shared" si="9"/>
        <v/>
      </c>
      <c r="O140" s="82">
        <f t="shared" si="10"/>
        <v>0</v>
      </c>
      <c r="P140" s="82" t="str">
        <f t="shared" si="11"/>
        <v/>
      </c>
      <c r="Q140" s="82" t="str">
        <f t="shared" si="12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8"/>
        <v/>
      </c>
      <c r="M141" s="17"/>
      <c r="N141" s="82" t="str">
        <f t="shared" si="9"/>
        <v/>
      </c>
      <c r="O141" s="82">
        <f t="shared" si="10"/>
        <v>0</v>
      </c>
      <c r="P141" s="82" t="str">
        <f t="shared" si="11"/>
        <v/>
      </c>
      <c r="Q141" s="82" t="str">
        <f t="shared" si="12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8"/>
        <v/>
      </c>
      <c r="M142" s="17"/>
      <c r="N142" s="82" t="str">
        <f t="shared" si="9"/>
        <v/>
      </c>
      <c r="O142" s="82">
        <f t="shared" si="10"/>
        <v>0</v>
      </c>
      <c r="P142" s="82" t="str">
        <f t="shared" si="11"/>
        <v/>
      </c>
      <c r="Q142" s="82" t="str">
        <f t="shared" si="12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8"/>
        <v/>
      </c>
      <c r="M143" s="17"/>
      <c r="N143" s="82" t="str">
        <f t="shared" si="9"/>
        <v/>
      </c>
      <c r="O143" s="82">
        <f t="shared" si="10"/>
        <v>0</v>
      </c>
      <c r="P143" s="82" t="str">
        <f t="shared" si="11"/>
        <v/>
      </c>
      <c r="Q143" s="82" t="str">
        <f t="shared" si="12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3">IF(F144&amp;H144&amp;I144&amp;J144&amp;K144="","",F144+H144+I144-J144-K144)</f>
        <v/>
      </c>
      <c r="M144" s="17"/>
      <c r="N144" s="82" t="str">
        <f t="shared" ref="N144:N207" si="14">IF($G144="E",F144,"")</f>
        <v/>
      </c>
      <c r="O144" s="82">
        <f t="shared" si="10"/>
        <v>0</v>
      </c>
      <c r="P144" s="82" t="str">
        <f t="shared" si="11"/>
        <v/>
      </c>
      <c r="Q144" s="82" t="str">
        <f t="shared" si="12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3"/>
        <v/>
      </c>
      <c r="M145" s="17"/>
      <c r="N145" s="82" t="str">
        <f t="shared" si="14"/>
        <v/>
      </c>
      <c r="O145" s="82">
        <f t="shared" ref="O145:O208" si="15">IF($G145=0%,F145,"")</f>
        <v>0</v>
      </c>
      <c r="P145" s="82" t="str">
        <f t="shared" ref="P145:P208" si="16">IF(OR($G145=8%,$G145=11%),$H145/$G145,"")</f>
        <v/>
      </c>
      <c r="Q145" s="82" t="str">
        <f t="shared" ref="Q145:Q208" si="17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3"/>
        <v/>
      </c>
      <c r="M146" s="17"/>
      <c r="N146" s="82" t="str">
        <f t="shared" si="14"/>
        <v/>
      </c>
      <c r="O146" s="82">
        <f t="shared" si="15"/>
        <v>0</v>
      </c>
      <c r="P146" s="82" t="str">
        <f t="shared" si="16"/>
        <v/>
      </c>
      <c r="Q146" s="82" t="str">
        <f t="shared" si="17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3"/>
        <v/>
      </c>
      <c r="M147" s="17"/>
      <c r="N147" s="82" t="str">
        <f t="shared" si="14"/>
        <v/>
      </c>
      <c r="O147" s="82">
        <f t="shared" si="15"/>
        <v>0</v>
      </c>
      <c r="P147" s="82" t="str">
        <f t="shared" si="16"/>
        <v/>
      </c>
      <c r="Q147" s="82" t="str">
        <f t="shared" si="17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3"/>
        <v/>
      </c>
      <c r="M148" s="17"/>
      <c r="N148" s="82" t="str">
        <f t="shared" si="14"/>
        <v/>
      </c>
      <c r="O148" s="82">
        <f t="shared" si="15"/>
        <v>0</v>
      </c>
      <c r="P148" s="82" t="str">
        <f t="shared" si="16"/>
        <v/>
      </c>
      <c r="Q148" s="82" t="str">
        <f t="shared" si="17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3"/>
        <v/>
      </c>
      <c r="M149" s="17"/>
      <c r="N149" s="82" t="str">
        <f t="shared" si="14"/>
        <v/>
      </c>
      <c r="O149" s="82">
        <f t="shared" si="15"/>
        <v>0</v>
      </c>
      <c r="P149" s="82" t="str">
        <f t="shared" si="16"/>
        <v/>
      </c>
      <c r="Q149" s="82" t="str">
        <f t="shared" si="17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3"/>
        <v/>
      </c>
      <c r="M150" s="17"/>
      <c r="N150" s="82" t="str">
        <f t="shared" si="14"/>
        <v/>
      </c>
      <c r="O150" s="82">
        <f t="shared" si="15"/>
        <v>0</v>
      </c>
      <c r="P150" s="82" t="str">
        <f t="shared" si="16"/>
        <v/>
      </c>
      <c r="Q150" s="82" t="str">
        <f t="shared" si="17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3"/>
        <v/>
      </c>
      <c r="M151" s="17"/>
      <c r="N151" s="82" t="str">
        <f t="shared" si="14"/>
        <v/>
      </c>
      <c r="O151" s="82">
        <f t="shared" si="15"/>
        <v>0</v>
      </c>
      <c r="P151" s="82" t="str">
        <f t="shared" si="16"/>
        <v/>
      </c>
      <c r="Q151" s="82" t="str">
        <f t="shared" si="17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3"/>
        <v/>
      </c>
      <c r="M152" s="17"/>
      <c r="N152" s="82" t="str">
        <f t="shared" si="14"/>
        <v/>
      </c>
      <c r="O152" s="82">
        <f t="shared" si="15"/>
        <v>0</v>
      </c>
      <c r="P152" s="82" t="str">
        <f t="shared" si="16"/>
        <v/>
      </c>
      <c r="Q152" s="82" t="str">
        <f t="shared" si="17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3"/>
        <v/>
      </c>
      <c r="M153" s="17"/>
      <c r="N153" s="82" t="str">
        <f t="shared" si="14"/>
        <v/>
      </c>
      <c r="O153" s="82">
        <f t="shared" si="15"/>
        <v>0</v>
      </c>
      <c r="P153" s="82" t="str">
        <f t="shared" si="16"/>
        <v/>
      </c>
      <c r="Q153" s="82" t="str">
        <f t="shared" si="17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3"/>
        <v/>
      </c>
      <c r="M154" s="17"/>
      <c r="N154" s="82" t="str">
        <f t="shared" si="14"/>
        <v/>
      </c>
      <c r="O154" s="82">
        <f t="shared" si="15"/>
        <v>0</v>
      </c>
      <c r="P154" s="82" t="str">
        <f t="shared" si="16"/>
        <v/>
      </c>
      <c r="Q154" s="82" t="str">
        <f t="shared" si="17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3"/>
        <v/>
      </c>
      <c r="M155" s="17"/>
      <c r="N155" s="82" t="str">
        <f t="shared" si="14"/>
        <v/>
      </c>
      <c r="O155" s="82">
        <f t="shared" si="15"/>
        <v>0</v>
      </c>
      <c r="P155" s="82" t="str">
        <f t="shared" si="16"/>
        <v/>
      </c>
      <c r="Q155" s="82" t="str">
        <f t="shared" si="17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3"/>
        <v/>
      </c>
      <c r="M156" s="17"/>
      <c r="N156" s="82" t="str">
        <f t="shared" si="14"/>
        <v/>
      </c>
      <c r="O156" s="82">
        <f t="shared" si="15"/>
        <v>0</v>
      </c>
      <c r="P156" s="82" t="str">
        <f t="shared" si="16"/>
        <v/>
      </c>
      <c r="Q156" s="82" t="str">
        <f t="shared" si="17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3"/>
        <v/>
      </c>
      <c r="M157" s="17"/>
      <c r="N157" s="82" t="str">
        <f t="shared" si="14"/>
        <v/>
      </c>
      <c r="O157" s="82">
        <f t="shared" si="15"/>
        <v>0</v>
      </c>
      <c r="P157" s="82" t="str">
        <f t="shared" si="16"/>
        <v/>
      </c>
      <c r="Q157" s="82" t="str">
        <f t="shared" si="17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3"/>
        <v/>
      </c>
      <c r="M158" s="17"/>
      <c r="N158" s="82" t="str">
        <f t="shared" si="14"/>
        <v/>
      </c>
      <c r="O158" s="82">
        <f t="shared" si="15"/>
        <v>0</v>
      </c>
      <c r="P158" s="82" t="str">
        <f t="shared" si="16"/>
        <v/>
      </c>
      <c r="Q158" s="82" t="str">
        <f t="shared" si="17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3"/>
        <v/>
      </c>
      <c r="M159" s="17"/>
      <c r="N159" s="82" t="str">
        <f t="shared" si="14"/>
        <v/>
      </c>
      <c r="O159" s="82">
        <f t="shared" si="15"/>
        <v>0</v>
      </c>
      <c r="P159" s="82" t="str">
        <f t="shared" si="16"/>
        <v/>
      </c>
      <c r="Q159" s="82" t="str">
        <f t="shared" si="17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3"/>
        <v/>
      </c>
      <c r="M160" s="17"/>
      <c r="N160" s="82" t="str">
        <f t="shared" si="14"/>
        <v/>
      </c>
      <c r="O160" s="82">
        <f t="shared" si="15"/>
        <v>0</v>
      </c>
      <c r="P160" s="82" t="str">
        <f t="shared" si="16"/>
        <v/>
      </c>
      <c r="Q160" s="82" t="str">
        <f t="shared" si="17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3"/>
        <v/>
      </c>
      <c r="M161" s="17"/>
      <c r="N161" s="82" t="str">
        <f t="shared" si="14"/>
        <v/>
      </c>
      <c r="O161" s="82">
        <f t="shared" si="15"/>
        <v>0</v>
      </c>
      <c r="P161" s="82" t="str">
        <f t="shared" si="16"/>
        <v/>
      </c>
      <c r="Q161" s="82" t="str">
        <f t="shared" si="17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3"/>
        <v/>
      </c>
      <c r="M162" s="17"/>
      <c r="N162" s="82" t="str">
        <f t="shared" si="14"/>
        <v/>
      </c>
      <c r="O162" s="82">
        <f t="shared" si="15"/>
        <v>0</v>
      </c>
      <c r="P162" s="82" t="str">
        <f t="shared" si="16"/>
        <v/>
      </c>
      <c r="Q162" s="82" t="str">
        <f t="shared" si="17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3"/>
        <v/>
      </c>
      <c r="M163" s="17"/>
      <c r="N163" s="82" t="str">
        <f t="shared" si="14"/>
        <v/>
      </c>
      <c r="O163" s="82">
        <f t="shared" si="15"/>
        <v>0</v>
      </c>
      <c r="P163" s="82" t="str">
        <f t="shared" si="16"/>
        <v/>
      </c>
      <c r="Q163" s="82" t="str">
        <f t="shared" si="17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3"/>
        <v/>
      </c>
      <c r="M164" s="17"/>
      <c r="N164" s="82" t="str">
        <f t="shared" si="14"/>
        <v/>
      </c>
      <c r="O164" s="82">
        <f t="shared" si="15"/>
        <v>0</v>
      </c>
      <c r="P164" s="82" t="str">
        <f t="shared" si="16"/>
        <v/>
      </c>
      <c r="Q164" s="82" t="str">
        <f t="shared" si="17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3"/>
        <v/>
      </c>
      <c r="M165" s="17"/>
      <c r="N165" s="82" t="str">
        <f t="shared" si="14"/>
        <v/>
      </c>
      <c r="O165" s="82">
        <f t="shared" si="15"/>
        <v>0</v>
      </c>
      <c r="P165" s="82" t="str">
        <f t="shared" si="16"/>
        <v/>
      </c>
      <c r="Q165" s="82" t="str">
        <f t="shared" si="17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3"/>
        <v/>
      </c>
      <c r="M166" s="17"/>
      <c r="N166" s="82" t="str">
        <f t="shared" si="14"/>
        <v/>
      </c>
      <c r="O166" s="82">
        <f t="shared" si="15"/>
        <v>0</v>
      </c>
      <c r="P166" s="82" t="str">
        <f t="shared" si="16"/>
        <v/>
      </c>
      <c r="Q166" s="82" t="str">
        <f t="shared" si="17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3"/>
        <v/>
      </c>
      <c r="M167" s="17"/>
      <c r="N167" s="82" t="str">
        <f t="shared" si="14"/>
        <v/>
      </c>
      <c r="O167" s="82">
        <f t="shared" si="15"/>
        <v>0</v>
      </c>
      <c r="P167" s="82" t="str">
        <f t="shared" si="16"/>
        <v/>
      </c>
      <c r="Q167" s="82" t="str">
        <f t="shared" si="17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3"/>
        <v/>
      </c>
      <c r="M168" s="17"/>
      <c r="N168" s="82" t="str">
        <f t="shared" si="14"/>
        <v/>
      </c>
      <c r="O168" s="82">
        <f t="shared" si="15"/>
        <v>0</v>
      </c>
      <c r="P168" s="82" t="str">
        <f t="shared" si="16"/>
        <v/>
      </c>
      <c r="Q168" s="82" t="str">
        <f t="shared" si="17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3"/>
        <v/>
      </c>
      <c r="M169" s="17"/>
      <c r="N169" s="82" t="str">
        <f t="shared" si="14"/>
        <v/>
      </c>
      <c r="O169" s="82">
        <f t="shared" si="15"/>
        <v>0</v>
      </c>
      <c r="P169" s="82" t="str">
        <f t="shared" si="16"/>
        <v/>
      </c>
      <c r="Q169" s="82" t="str">
        <f t="shared" si="17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3"/>
        <v/>
      </c>
      <c r="M170" s="17"/>
      <c r="N170" s="82" t="str">
        <f t="shared" si="14"/>
        <v/>
      </c>
      <c r="O170" s="82">
        <f t="shared" si="15"/>
        <v>0</v>
      </c>
      <c r="P170" s="82" t="str">
        <f t="shared" si="16"/>
        <v/>
      </c>
      <c r="Q170" s="82" t="str">
        <f t="shared" si="17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3"/>
        <v/>
      </c>
      <c r="M171" s="17"/>
      <c r="N171" s="82" t="str">
        <f t="shared" si="14"/>
        <v/>
      </c>
      <c r="O171" s="82">
        <f t="shared" si="15"/>
        <v>0</v>
      </c>
      <c r="P171" s="82" t="str">
        <f t="shared" si="16"/>
        <v/>
      </c>
      <c r="Q171" s="82" t="str">
        <f t="shared" si="17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3"/>
        <v/>
      </c>
      <c r="M172" s="17"/>
      <c r="N172" s="82" t="str">
        <f t="shared" si="14"/>
        <v/>
      </c>
      <c r="O172" s="82">
        <f t="shared" si="15"/>
        <v>0</v>
      </c>
      <c r="P172" s="82" t="str">
        <f t="shared" si="16"/>
        <v/>
      </c>
      <c r="Q172" s="82" t="str">
        <f t="shared" si="17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3"/>
        <v/>
      </c>
      <c r="M173" s="17"/>
      <c r="N173" s="82" t="str">
        <f t="shared" si="14"/>
        <v/>
      </c>
      <c r="O173" s="82">
        <f t="shared" si="15"/>
        <v>0</v>
      </c>
      <c r="P173" s="82" t="str">
        <f t="shared" si="16"/>
        <v/>
      </c>
      <c r="Q173" s="82" t="str">
        <f t="shared" si="17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3"/>
        <v/>
      </c>
      <c r="M174" s="17"/>
      <c r="N174" s="82" t="str">
        <f t="shared" si="14"/>
        <v/>
      </c>
      <c r="O174" s="82">
        <f t="shared" si="15"/>
        <v>0</v>
      </c>
      <c r="P174" s="82" t="str">
        <f t="shared" si="16"/>
        <v/>
      </c>
      <c r="Q174" s="82" t="str">
        <f t="shared" si="17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3"/>
        <v/>
      </c>
      <c r="M175" s="17"/>
      <c r="N175" s="82" t="str">
        <f t="shared" si="14"/>
        <v/>
      </c>
      <c r="O175" s="82">
        <f t="shared" si="15"/>
        <v>0</v>
      </c>
      <c r="P175" s="82" t="str">
        <f t="shared" si="16"/>
        <v/>
      </c>
      <c r="Q175" s="82" t="str">
        <f t="shared" si="17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3"/>
        <v/>
      </c>
      <c r="M176" s="17"/>
      <c r="N176" s="82" t="str">
        <f t="shared" si="14"/>
        <v/>
      </c>
      <c r="O176" s="82">
        <f t="shared" si="15"/>
        <v>0</v>
      </c>
      <c r="P176" s="82" t="str">
        <f t="shared" si="16"/>
        <v/>
      </c>
      <c r="Q176" s="82" t="str">
        <f t="shared" si="17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3"/>
        <v/>
      </c>
      <c r="M177" s="17"/>
      <c r="N177" s="82" t="str">
        <f t="shared" si="14"/>
        <v/>
      </c>
      <c r="O177" s="82">
        <f t="shared" si="15"/>
        <v>0</v>
      </c>
      <c r="P177" s="82" t="str">
        <f t="shared" si="16"/>
        <v/>
      </c>
      <c r="Q177" s="82" t="str">
        <f t="shared" si="17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3"/>
        <v/>
      </c>
      <c r="M178" s="17"/>
      <c r="N178" s="82" t="str">
        <f t="shared" si="14"/>
        <v/>
      </c>
      <c r="O178" s="82">
        <f t="shared" si="15"/>
        <v>0</v>
      </c>
      <c r="P178" s="82" t="str">
        <f t="shared" si="16"/>
        <v/>
      </c>
      <c r="Q178" s="82" t="str">
        <f t="shared" si="17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3"/>
        <v/>
      </c>
      <c r="M179" s="17"/>
      <c r="N179" s="82" t="str">
        <f t="shared" si="14"/>
        <v/>
      </c>
      <c r="O179" s="82">
        <f t="shared" si="15"/>
        <v>0</v>
      </c>
      <c r="P179" s="82" t="str">
        <f t="shared" si="16"/>
        <v/>
      </c>
      <c r="Q179" s="82" t="str">
        <f t="shared" si="17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3"/>
        <v/>
      </c>
      <c r="M180" s="17"/>
      <c r="N180" s="82" t="str">
        <f t="shared" si="14"/>
        <v/>
      </c>
      <c r="O180" s="82">
        <f t="shared" si="15"/>
        <v>0</v>
      </c>
      <c r="P180" s="82" t="str">
        <f t="shared" si="16"/>
        <v/>
      </c>
      <c r="Q180" s="82" t="str">
        <f t="shared" si="17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3"/>
        <v/>
      </c>
      <c r="M181" s="17"/>
      <c r="N181" s="82" t="str">
        <f t="shared" si="14"/>
        <v/>
      </c>
      <c r="O181" s="82">
        <f t="shared" si="15"/>
        <v>0</v>
      </c>
      <c r="P181" s="82" t="str">
        <f t="shared" si="16"/>
        <v/>
      </c>
      <c r="Q181" s="82" t="str">
        <f t="shared" si="17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3"/>
        <v/>
      </c>
      <c r="M182" s="17"/>
      <c r="N182" s="82" t="str">
        <f t="shared" si="14"/>
        <v/>
      </c>
      <c r="O182" s="82">
        <f t="shared" si="15"/>
        <v>0</v>
      </c>
      <c r="P182" s="82" t="str">
        <f t="shared" si="16"/>
        <v/>
      </c>
      <c r="Q182" s="82" t="str">
        <f t="shared" si="17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3"/>
        <v/>
      </c>
      <c r="M183" s="17"/>
      <c r="N183" s="82" t="str">
        <f t="shared" si="14"/>
        <v/>
      </c>
      <c r="O183" s="82">
        <f t="shared" si="15"/>
        <v>0</v>
      </c>
      <c r="P183" s="82" t="str">
        <f t="shared" si="16"/>
        <v/>
      </c>
      <c r="Q183" s="82" t="str">
        <f t="shared" si="17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3"/>
        <v/>
      </c>
      <c r="M184" s="17"/>
      <c r="N184" s="82" t="str">
        <f t="shared" si="14"/>
        <v/>
      </c>
      <c r="O184" s="82">
        <f t="shared" si="15"/>
        <v>0</v>
      </c>
      <c r="P184" s="82" t="str">
        <f t="shared" si="16"/>
        <v/>
      </c>
      <c r="Q184" s="82" t="str">
        <f t="shared" si="17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3"/>
        <v/>
      </c>
      <c r="M185" s="17"/>
      <c r="N185" s="82" t="str">
        <f t="shared" si="14"/>
        <v/>
      </c>
      <c r="O185" s="82">
        <f t="shared" si="15"/>
        <v>0</v>
      </c>
      <c r="P185" s="82" t="str">
        <f t="shared" si="16"/>
        <v/>
      </c>
      <c r="Q185" s="82" t="str">
        <f t="shared" si="17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3"/>
        <v/>
      </c>
      <c r="M186" s="17"/>
      <c r="N186" s="82" t="str">
        <f t="shared" si="14"/>
        <v/>
      </c>
      <c r="O186" s="82">
        <f t="shared" si="15"/>
        <v>0</v>
      </c>
      <c r="P186" s="82" t="str">
        <f t="shared" si="16"/>
        <v/>
      </c>
      <c r="Q186" s="82" t="str">
        <f t="shared" si="17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3"/>
        <v/>
      </c>
      <c r="M187" s="17"/>
      <c r="N187" s="82" t="str">
        <f t="shared" si="14"/>
        <v/>
      </c>
      <c r="O187" s="82">
        <f t="shared" si="15"/>
        <v>0</v>
      </c>
      <c r="P187" s="82" t="str">
        <f t="shared" si="16"/>
        <v/>
      </c>
      <c r="Q187" s="82" t="str">
        <f t="shared" si="17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3"/>
        <v/>
      </c>
      <c r="M188" s="17"/>
      <c r="N188" s="82" t="str">
        <f t="shared" si="14"/>
        <v/>
      </c>
      <c r="O188" s="82">
        <f t="shared" si="15"/>
        <v>0</v>
      </c>
      <c r="P188" s="82" t="str">
        <f t="shared" si="16"/>
        <v/>
      </c>
      <c r="Q188" s="82" t="str">
        <f t="shared" si="17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3"/>
        <v/>
      </c>
      <c r="M189" s="17"/>
      <c r="N189" s="82" t="str">
        <f t="shared" si="14"/>
        <v/>
      </c>
      <c r="O189" s="82">
        <f t="shared" si="15"/>
        <v>0</v>
      </c>
      <c r="P189" s="82" t="str">
        <f t="shared" si="16"/>
        <v/>
      </c>
      <c r="Q189" s="82" t="str">
        <f t="shared" si="17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3"/>
        <v/>
      </c>
      <c r="M190" s="17"/>
      <c r="N190" s="82" t="str">
        <f t="shared" si="14"/>
        <v/>
      </c>
      <c r="O190" s="82">
        <f t="shared" si="15"/>
        <v>0</v>
      </c>
      <c r="P190" s="82" t="str">
        <f t="shared" si="16"/>
        <v/>
      </c>
      <c r="Q190" s="82" t="str">
        <f t="shared" si="17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3"/>
        <v/>
      </c>
      <c r="M191" s="17"/>
      <c r="N191" s="82" t="str">
        <f t="shared" si="14"/>
        <v/>
      </c>
      <c r="O191" s="82">
        <f t="shared" si="15"/>
        <v>0</v>
      </c>
      <c r="P191" s="82" t="str">
        <f t="shared" si="16"/>
        <v/>
      </c>
      <c r="Q191" s="82" t="str">
        <f t="shared" si="17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3"/>
        <v/>
      </c>
      <c r="M192" s="17"/>
      <c r="N192" s="82" t="str">
        <f t="shared" si="14"/>
        <v/>
      </c>
      <c r="O192" s="82">
        <f t="shared" si="15"/>
        <v>0</v>
      </c>
      <c r="P192" s="82" t="str">
        <f t="shared" si="16"/>
        <v/>
      </c>
      <c r="Q192" s="82" t="str">
        <f t="shared" si="17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3"/>
        <v/>
      </c>
      <c r="M193" s="17"/>
      <c r="N193" s="82" t="str">
        <f t="shared" si="14"/>
        <v/>
      </c>
      <c r="O193" s="82">
        <f t="shared" si="15"/>
        <v>0</v>
      </c>
      <c r="P193" s="82" t="str">
        <f t="shared" si="16"/>
        <v/>
      </c>
      <c r="Q193" s="82" t="str">
        <f t="shared" si="17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3"/>
        <v/>
      </c>
      <c r="M194" s="17"/>
      <c r="N194" s="82" t="str">
        <f t="shared" si="14"/>
        <v/>
      </c>
      <c r="O194" s="82">
        <f t="shared" si="15"/>
        <v>0</v>
      </c>
      <c r="P194" s="82" t="str">
        <f t="shared" si="16"/>
        <v/>
      </c>
      <c r="Q194" s="82" t="str">
        <f t="shared" si="17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3"/>
        <v/>
      </c>
      <c r="M195" s="17"/>
      <c r="N195" s="82" t="str">
        <f t="shared" si="14"/>
        <v/>
      </c>
      <c r="O195" s="82">
        <f t="shared" si="15"/>
        <v>0</v>
      </c>
      <c r="P195" s="82" t="str">
        <f t="shared" si="16"/>
        <v/>
      </c>
      <c r="Q195" s="82" t="str">
        <f t="shared" si="17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3"/>
        <v/>
      </c>
      <c r="M196" s="17"/>
      <c r="N196" s="82" t="str">
        <f t="shared" si="14"/>
        <v/>
      </c>
      <c r="O196" s="82">
        <f t="shared" si="15"/>
        <v>0</v>
      </c>
      <c r="P196" s="82" t="str">
        <f t="shared" si="16"/>
        <v/>
      </c>
      <c r="Q196" s="82" t="str">
        <f t="shared" si="17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3"/>
        <v/>
      </c>
      <c r="M197" s="17"/>
      <c r="N197" s="82" t="str">
        <f t="shared" si="14"/>
        <v/>
      </c>
      <c r="O197" s="82">
        <f t="shared" si="15"/>
        <v>0</v>
      </c>
      <c r="P197" s="82" t="str">
        <f t="shared" si="16"/>
        <v/>
      </c>
      <c r="Q197" s="82" t="str">
        <f t="shared" si="17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3"/>
        <v/>
      </c>
      <c r="M198" s="17"/>
      <c r="N198" s="82" t="str">
        <f t="shared" si="14"/>
        <v/>
      </c>
      <c r="O198" s="82">
        <f t="shared" si="15"/>
        <v>0</v>
      </c>
      <c r="P198" s="82" t="str">
        <f t="shared" si="16"/>
        <v/>
      </c>
      <c r="Q198" s="82" t="str">
        <f t="shared" si="17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3"/>
        <v/>
      </c>
      <c r="M199" s="17"/>
      <c r="N199" s="82" t="str">
        <f t="shared" si="14"/>
        <v/>
      </c>
      <c r="O199" s="82">
        <f t="shared" si="15"/>
        <v>0</v>
      </c>
      <c r="P199" s="82" t="str">
        <f t="shared" si="16"/>
        <v/>
      </c>
      <c r="Q199" s="82" t="str">
        <f t="shared" si="17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3"/>
        <v/>
      </c>
      <c r="M200" s="17"/>
      <c r="N200" s="82" t="str">
        <f t="shared" si="14"/>
        <v/>
      </c>
      <c r="O200" s="82">
        <f t="shared" si="15"/>
        <v>0</v>
      </c>
      <c r="P200" s="82" t="str">
        <f t="shared" si="16"/>
        <v/>
      </c>
      <c r="Q200" s="82" t="str">
        <f t="shared" si="17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3"/>
        <v/>
      </c>
      <c r="M201" s="17"/>
      <c r="N201" s="82" t="str">
        <f t="shared" si="14"/>
        <v/>
      </c>
      <c r="O201" s="82">
        <f t="shared" si="15"/>
        <v>0</v>
      </c>
      <c r="P201" s="82" t="str">
        <f t="shared" si="16"/>
        <v/>
      </c>
      <c r="Q201" s="82" t="str">
        <f t="shared" si="17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3"/>
        <v/>
      </c>
      <c r="M202" s="17"/>
      <c r="N202" s="82" t="str">
        <f t="shared" si="14"/>
        <v/>
      </c>
      <c r="O202" s="82">
        <f t="shared" si="15"/>
        <v>0</v>
      </c>
      <c r="P202" s="82" t="str">
        <f t="shared" si="16"/>
        <v/>
      </c>
      <c r="Q202" s="82" t="str">
        <f t="shared" si="17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3"/>
        <v/>
      </c>
      <c r="M203" s="17"/>
      <c r="N203" s="82" t="str">
        <f t="shared" si="14"/>
        <v/>
      </c>
      <c r="O203" s="82">
        <f t="shared" si="15"/>
        <v>0</v>
      </c>
      <c r="P203" s="82" t="str">
        <f t="shared" si="16"/>
        <v/>
      </c>
      <c r="Q203" s="82" t="str">
        <f t="shared" si="17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3"/>
        <v/>
      </c>
      <c r="M204" s="17"/>
      <c r="N204" s="82" t="str">
        <f t="shared" si="14"/>
        <v/>
      </c>
      <c r="O204" s="82">
        <f t="shared" si="15"/>
        <v>0</v>
      </c>
      <c r="P204" s="82" t="str">
        <f t="shared" si="16"/>
        <v/>
      </c>
      <c r="Q204" s="82" t="str">
        <f t="shared" si="17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3"/>
        <v/>
      </c>
      <c r="M205" s="17"/>
      <c r="N205" s="82" t="str">
        <f t="shared" si="14"/>
        <v/>
      </c>
      <c r="O205" s="82">
        <f t="shared" si="15"/>
        <v>0</v>
      </c>
      <c r="P205" s="82" t="str">
        <f t="shared" si="16"/>
        <v/>
      </c>
      <c r="Q205" s="82" t="str">
        <f t="shared" si="17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3"/>
        <v/>
      </c>
      <c r="M206" s="17"/>
      <c r="N206" s="82" t="str">
        <f t="shared" si="14"/>
        <v/>
      </c>
      <c r="O206" s="82">
        <f t="shared" si="15"/>
        <v>0</v>
      </c>
      <c r="P206" s="82" t="str">
        <f t="shared" si="16"/>
        <v/>
      </c>
      <c r="Q206" s="82" t="str">
        <f t="shared" si="17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3"/>
        <v/>
      </c>
      <c r="M207" s="17"/>
      <c r="N207" s="82" t="str">
        <f t="shared" si="14"/>
        <v/>
      </c>
      <c r="O207" s="82">
        <f t="shared" si="15"/>
        <v>0</v>
      </c>
      <c r="P207" s="82" t="str">
        <f t="shared" si="16"/>
        <v/>
      </c>
      <c r="Q207" s="82" t="str">
        <f t="shared" si="17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8">IF(F208&amp;H208&amp;I208&amp;J208&amp;K208="","",F208+H208+I208-J208-K208)</f>
        <v/>
      </c>
      <c r="M208" s="17"/>
      <c r="N208" s="82" t="str">
        <f t="shared" ref="N208:N271" si="19">IF($G208="E",F208,"")</f>
        <v/>
      </c>
      <c r="O208" s="82">
        <f t="shared" si="15"/>
        <v>0</v>
      </c>
      <c r="P208" s="82" t="str">
        <f t="shared" si="16"/>
        <v/>
      </c>
      <c r="Q208" s="82" t="str">
        <f t="shared" si="17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8"/>
        <v/>
      </c>
      <c r="M209" s="17"/>
      <c r="N209" s="82" t="str">
        <f t="shared" si="19"/>
        <v/>
      </c>
      <c r="O209" s="82">
        <f t="shared" ref="O209:O272" si="20">IF($G209=0%,F209,"")</f>
        <v>0</v>
      </c>
      <c r="P209" s="82" t="str">
        <f t="shared" ref="P209:P272" si="21">IF(OR($G209=8%,$G209=11%),$H209/$G209,"")</f>
        <v/>
      </c>
      <c r="Q209" s="82" t="str">
        <f t="shared" ref="Q209:Q272" si="22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8"/>
        <v/>
      </c>
      <c r="M210" s="17"/>
      <c r="N210" s="82" t="str">
        <f t="shared" si="19"/>
        <v/>
      </c>
      <c r="O210" s="82">
        <f t="shared" si="20"/>
        <v>0</v>
      </c>
      <c r="P210" s="82" t="str">
        <f t="shared" si="21"/>
        <v/>
      </c>
      <c r="Q210" s="82" t="str">
        <f t="shared" si="22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8"/>
        <v/>
      </c>
      <c r="M211" s="17"/>
      <c r="N211" s="82" t="str">
        <f t="shared" si="19"/>
        <v/>
      </c>
      <c r="O211" s="82">
        <f t="shared" si="20"/>
        <v>0</v>
      </c>
      <c r="P211" s="82" t="str">
        <f t="shared" si="21"/>
        <v/>
      </c>
      <c r="Q211" s="82" t="str">
        <f t="shared" si="22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8"/>
        <v/>
      </c>
      <c r="M212" s="17"/>
      <c r="N212" s="82" t="str">
        <f t="shared" si="19"/>
        <v/>
      </c>
      <c r="O212" s="82">
        <f t="shared" si="20"/>
        <v>0</v>
      </c>
      <c r="P212" s="82" t="str">
        <f t="shared" si="21"/>
        <v/>
      </c>
      <c r="Q212" s="82" t="str">
        <f t="shared" si="22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8"/>
        <v/>
      </c>
      <c r="M213" s="17"/>
      <c r="N213" s="82" t="str">
        <f t="shared" si="19"/>
        <v/>
      </c>
      <c r="O213" s="82">
        <f t="shared" si="20"/>
        <v>0</v>
      </c>
      <c r="P213" s="82" t="str">
        <f t="shared" si="21"/>
        <v/>
      </c>
      <c r="Q213" s="82" t="str">
        <f t="shared" si="22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8"/>
        <v/>
      </c>
      <c r="M214" s="17"/>
      <c r="N214" s="82" t="str">
        <f t="shared" si="19"/>
        <v/>
      </c>
      <c r="O214" s="82">
        <f t="shared" si="20"/>
        <v>0</v>
      </c>
      <c r="P214" s="82" t="str">
        <f t="shared" si="21"/>
        <v/>
      </c>
      <c r="Q214" s="82" t="str">
        <f t="shared" si="22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8"/>
        <v/>
      </c>
      <c r="M215" s="17"/>
      <c r="N215" s="82" t="str">
        <f t="shared" si="19"/>
        <v/>
      </c>
      <c r="O215" s="82">
        <f t="shared" si="20"/>
        <v>0</v>
      </c>
      <c r="P215" s="82" t="str">
        <f t="shared" si="21"/>
        <v/>
      </c>
      <c r="Q215" s="82" t="str">
        <f t="shared" si="22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8"/>
        <v/>
      </c>
      <c r="M216" s="17"/>
      <c r="N216" s="82" t="str">
        <f t="shared" si="19"/>
        <v/>
      </c>
      <c r="O216" s="82">
        <f t="shared" si="20"/>
        <v>0</v>
      </c>
      <c r="P216" s="82" t="str">
        <f t="shared" si="21"/>
        <v/>
      </c>
      <c r="Q216" s="82" t="str">
        <f t="shared" si="22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8"/>
        <v/>
      </c>
      <c r="M217" s="17"/>
      <c r="N217" s="82" t="str">
        <f t="shared" si="19"/>
        <v/>
      </c>
      <c r="O217" s="82">
        <f t="shared" si="20"/>
        <v>0</v>
      </c>
      <c r="P217" s="82" t="str">
        <f t="shared" si="21"/>
        <v/>
      </c>
      <c r="Q217" s="82" t="str">
        <f t="shared" si="22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8"/>
        <v/>
      </c>
      <c r="M218" s="17"/>
      <c r="N218" s="82" t="str">
        <f t="shared" si="19"/>
        <v/>
      </c>
      <c r="O218" s="82">
        <f t="shared" si="20"/>
        <v>0</v>
      </c>
      <c r="P218" s="82" t="str">
        <f t="shared" si="21"/>
        <v/>
      </c>
      <c r="Q218" s="82" t="str">
        <f t="shared" si="22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8"/>
        <v/>
      </c>
      <c r="M219" s="17"/>
      <c r="N219" s="82" t="str">
        <f t="shared" si="19"/>
        <v/>
      </c>
      <c r="O219" s="82">
        <f t="shared" si="20"/>
        <v>0</v>
      </c>
      <c r="P219" s="82" t="str">
        <f t="shared" si="21"/>
        <v/>
      </c>
      <c r="Q219" s="82" t="str">
        <f t="shared" si="22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8"/>
        <v/>
      </c>
      <c r="M220" s="17"/>
      <c r="N220" s="82" t="str">
        <f t="shared" si="19"/>
        <v/>
      </c>
      <c r="O220" s="82">
        <f t="shared" si="20"/>
        <v>0</v>
      </c>
      <c r="P220" s="82" t="str">
        <f t="shared" si="21"/>
        <v/>
      </c>
      <c r="Q220" s="82" t="str">
        <f t="shared" si="22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8"/>
        <v/>
      </c>
      <c r="M221" s="17"/>
      <c r="N221" s="82" t="str">
        <f t="shared" si="19"/>
        <v/>
      </c>
      <c r="O221" s="82">
        <f t="shared" si="20"/>
        <v>0</v>
      </c>
      <c r="P221" s="82" t="str">
        <f t="shared" si="21"/>
        <v/>
      </c>
      <c r="Q221" s="82" t="str">
        <f t="shared" si="22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8"/>
        <v/>
      </c>
      <c r="M222" s="17"/>
      <c r="N222" s="82" t="str">
        <f t="shared" si="19"/>
        <v/>
      </c>
      <c r="O222" s="82">
        <f t="shared" si="20"/>
        <v>0</v>
      </c>
      <c r="P222" s="82" t="str">
        <f t="shared" si="21"/>
        <v/>
      </c>
      <c r="Q222" s="82" t="str">
        <f t="shared" si="22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8"/>
        <v/>
      </c>
      <c r="M223" s="17"/>
      <c r="N223" s="82" t="str">
        <f t="shared" si="19"/>
        <v/>
      </c>
      <c r="O223" s="82">
        <f t="shared" si="20"/>
        <v>0</v>
      </c>
      <c r="P223" s="82" t="str">
        <f t="shared" si="21"/>
        <v/>
      </c>
      <c r="Q223" s="82" t="str">
        <f t="shared" si="22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8"/>
        <v/>
      </c>
      <c r="M224" s="17"/>
      <c r="N224" s="82" t="str">
        <f t="shared" si="19"/>
        <v/>
      </c>
      <c r="O224" s="82">
        <f t="shared" si="20"/>
        <v>0</v>
      </c>
      <c r="P224" s="82" t="str">
        <f t="shared" si="21"/>
        <v/>
      </c>
      <c r="Q224" s="82" t="str">
        <f t="shared" si="22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8"/>
        <v/>
      </c>
      <c r="M225" s="17"/>
      <c r="N225" s="82" t="str">
        <f t="shared" si="19"/>
        <v/>
      </c>
      <c r="O225" s="82">
        <f t="shared" si="20"/>
        <v>0</v>
      </c>
      <c r="P225" s="82" t="str">
        <f t="shared" si="21"/>
        <v/>
      </c>
      <c r="Q225" s="82" t="str">
        <f t="shared" si="22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8"/>
        <v/>
      </c>
      <c r="M226" s="17"/>
      <c r="N226" s="82" t="str">
        <f t="shared" si="19"/>
        <v/>
      </c>
      <c r="O226" s="82">
        <f t="shared" si="20"/>
        <v>0</v>
      </c>
      <c r="P226" s="82" t="str">
        <f t="shared" si="21"/>
        <v/>
      </c>
      <c r="Q226" s="82" t="str">
        <f t="shared" si="22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8"/>
        <v/>
      </c>
      <c r="M227" s="17"/>
      <c r="N227" s="82" t="str">
        <f t="shared" si="19"/>
        <v/>
      </c>
      <c r="O227" s="82">
        <f t="shared" si="20"/>
        <v>0</v>
      </c>
      <c r="P227" s="82" t="str">
        <f t="shared" si="21"/>
        <v/>
      </c>
      <c r="Q227" s="82" t="str">
        <f t="shared" si="22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8"/>
        <v/>
      </c>
      <c r="M228" s="17"/>
      <c r="N228" s="82" t="str">
        <f t="shared" si="19"/>
        <v/>
      </c>
      <c r="O228" s="82">
        <f t="shared" si="20"/>
        <v>0</v>
      </c>
      <c r="P228" s="82" t="str">
        <f t="shared" si="21"/>
        <v/>
      </c>
      <c r="Q228" s="82" t="str">
        <f t="shared" si="22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8"/>
        <v/>
      </c>
      <c r="M229" s="17"/>
      <c r="N229" s="82" t="str">
        <f t="shared" si="19"/>
        <v/>
      </c>
      <c r="O229" s="82">
        <f t="shared" si="20"/>
        <v>0</v>
      </c>
      <c r="P229" s="82" t="str">
        <f t="shared" si="21"/>
        <v/>
      </c>
      <c r="Q229" s="82" t="str">
        <f t="shared" si="22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8"/>
        <v/>
      </c>
      <c r="M230" s="17"/>
      <c r="N230" s="82" t="str">
        <f t="shared" si="19"/>
        <v/>
      </c>
      <c r="O230" s="82">
        <f t="shared" si="20"/>
        <v>0</v>
      </c>
      <c r="P230" s="82" t="str">
        <f t="shared" si="21"/>
        <v/>
      </c>
      <c r="Q230" s="82" t="str">
        <f t="shared" si="22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8"/>
        <v/>
      </c>
      <c r="M231" s="17"/>
      <c r="N231" s="82" t="str">
        <f t="shared" si="19"/>
        <v/>
      </c>
      <c r="O231" s="82">
        <f t="shared" si="20"/>
        <v>0</v>
      </c>
      <c r="P231" s="82" t="str">
        <f t="shared" si="21"/>
        <v/>
      </c>
      <c r="Q231" s="82" t="str">
        <f t="shared" si="22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8"/>
        <v/>
      </c>
      <c r="M232" s="17"/>
      <c r="N232" s="82" t="str">
        <f t="shared" si="19"/>
        <v/>
      </c>
      <c r="O232" s="82">
        <f t="shared" si="20"/>
        <v>0</v>
      </c>
      <c r="P232" s="82" t="str">
        <f t="shared" si="21"/>
        <v/>
      </c>
      <c r="Q232" s="82" t="str">
        <f t="shared" si="22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8"/>
        <v/>
      </c>
      <c r="M233" s="17"/>
      <c r="N233" s="82" t="str">
        <f t="shared" si="19"/>
        <v/>
      </c>
      <c r="O233" s="82">
        <f t="shared" si="20"/>
        <v>0</v>
      </c>
      <c r="P233" s="82" t="str">
        <f t="shared" si="21"/>
        <v/>
      </c>
      <c r="Q233" s="82" t="str">
        <f t="shared" si="22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8"/>
        <v/>
      </c>
      <c r="M234" s="17"/>
      <c r="N234" s="82" t="str">
        <f t="shared" si="19"/>
        <v/>
      </c>
      <c r="O234" s="82">
        <f t="shared" si="20"/>
        <v>0</v>
      </c>
      <c r="P234" s="82" t="str">
        <f t="shared" si="21"/>
        <v/>
      </c>
      <c r="Q234" s="82" t="str">
        <f t="shared" si="22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8"/>
        <v/>
      </c>
      <c r="M235" s="17"/>
      <c r="N235" s="82" t="str">
        <f t="shared" si="19"/>
        <v/>
      </c>
      <c r="O235" s="82">
        <f t="shared" si="20"/>
        <v>0</v>
      </c>
      <c r="P235" s="82" t="str">
        <f t="shared" si="21"/>
        <v/>
      </c>
      <c r="Q235" s="82" t="str">
        <f t="shared" si="22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8"/>
        <v/>
      </c>
      <c r="M236" s="17"/>
      <c r="N236" s="82" t="str">
        <f t="shared" si="19"/>
        <v/>
      </c>
      <c r="O236" s="82">
        <f t="shared" si="20"/>
        <v>0</v>
      </c>
      <c r="P236" s="82" t="str">
        <f t="shared" si="21"/>
        <v/>
      </c>
      <c r="Q236" s="82" t="str">
        <f t="shared" si="22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8"/>
        <v/>
      </c>
      <c r="M237" s="17"/>
      <c r="N237" s="82" t="str">
        <f t="shared" si="19"/>
        <v/>
      </c>
      <c r="O237" s="82">
        <f t="shared" si="20"/>
        <v>0</v>
      </c>
      <c r="P237" s="82" t="str">
        <f t="shared" si="21"/>
        <v/>
      </c>
      <c r="Q237" s="82" t="str">
        <f t="shared" si="22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8"/>
        <v/>
      </c>
      <c r="M238" s="17"/>
      <c r="N238" s="82" t="str">
        <f t="shared" si="19"/>
        <v/>
      </c>
      <c r="O238" s="82">
        <f t="shared" si="20"/>
        <v>0</v>
      </c>
      <c r="P238" s="82" t="str">
        <f t="shared" si="21"/>
        <v/>
      </c>
      <c r="Q238" s="82" t="str">
        <f t="shared" si="22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8"/>
        <v/>
      </c>
      <c r="M239" s="17"/>
      <c r="N239" s="82" t="str">
        <f t="shared" si="19"/>
        <v/>
      </c>
      <c r="O239" s="82">
        <f t="shared" si="20"/>
        <v>0</v>
      </c>
      <c r="P239" s="82" t="str">
        <f t="shared" si="21"/>
        <v/>
      </c>
      <c r="Q239" s="82" t="str">
        <f t="shared" si="22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8"/>
        <v/>
      </c>
      <c r="M240" s="17"/>
      <c r="N240" s="82" t="str">
        <f t="shared" si="19"/>
        <v/>
      </c>
      <c r="O240" s="82">
        <f t="shared" si="20"/>
        <v>0</v>
      </c>
      <c r="P240" s="82" t="str">
        <f t="shared" si="21"/>
        <v/>
      </c>
      <c r="Q240" s="82" t="str">
        <f t="shared" si="22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8"/>
        <v/>
      </c>
      <c r="M241" s="17"/>
      <c r="N241" s="82" t="str">
        <f t="shared" si="19"/>
        <v/>
      </c>
      <c r="O241" s="82">
        <f t="shared" si="20"/>
        <v>0</v>
      </c>
      <c r="P241" s="82" t="str">
        <f t="shared" si="21"/>
        <v/>
      </c>
      <c r="Q241" s="82" t="str">
        <f t="shared" si="22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8"/>
        <v/>
      </c>
      <c r="M242" s="17"/>
      <c r="N242" s="82" t="str">
        <f t="shared" si="19"/>
        <v/>
      </c>
      <c r="O242" s="82">
        <f t="shared" si="20"/>
        <v>0</v>
      </c>
      <c r="P242" s="82" t="str">
        <f t="shared" si="21"/>
        <v/>
      </c>
      <c r="Q242" s="82" t="str">
        <f t="shared" si="22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8"/>
        <v/>
      </c>
      <c r="M243" s="17"/>
      <c r="N243" s="82" t="str">
        <f t="shared" si="19"/>
        <v/>
      </c>
      <c r="O243" s="82">
        <f t="shared" si="20"/>
        <v>0</v>
      </c>
      <c r="P243" s="82" t="str">
        <f t="shared" si="21"/>
        <v/>
      </c>
      <c r="Q243" s="82" t="str">
        <f t="shared" si="22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8"/>
        <v/>
      </c>
      <c r="M244" s="17"/>
      <c r="N244" s="82" t="str">
        <f t="shared" si="19"/>
        <v/>
      </c>
      <c r="O244" s="82">
        <f t="shared" si="20"/>
        <v>0</v>
      </c>
      <c r="P244" s="82" t="str">
        <f t="shared" si="21"/>
        <v/>
      </c>
      <c r="Q244" s="82" t="str">
        <f t="shared" si="22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8"/>
        <v/>
      </c>
      <c r="M245" s="17"/>
      <c r="N245" s="82" t="str">
        <f t="shared" si="19"/>
        <v/>
      </c>
      <c r="O245" s="82">
        <f t="shared" si="20"/>
        <v>0</v>
      </c>
      <c r="P245" s="82" t="str">
        <f t="shared" si="21"/>
        <v/>
      </c>
      <c r="Q245" s="82" t="str">
        <f t="shared" si="22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8"/>
        <v/>
      </c>
      <c r="M246" s="17"/>
      <c r="N246" s="82" t="str">
        <f t="shared" si="19"/>
        <v/>
      </c>
      <c r="O246" s="82">
        <f t="shared" si="20"/>
        <v>0</v>
      </c>
      <c r="P246" s="82" t="str">
        <f t="shared" si="21"/>
        <v/>
      </c>
      <c r="Q246" s="82" t="str">
        <f t="shared" si="22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8"/>
        <v/>
      </c>
      <c r="M247" s="17"/>
      <c r="N247" s="82" t="str">
        <f t="shared" si="19"/>
        <v/>
      </c>
      <c r="O247" s="82">
        <f t="shared" si="20"/>
        <v>0</v>
      </c>
      <c r="P247" s="82" t="str">
        <f t="shared" si="21"/>
        <v/>
      </c>
      <c r="Q247" s="82" t="str">
        <f t="shared" si="22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8"/>
        <v/>
      </c>
      <c r="M248" s="17"/>
      <c r="N248" s="82" t="str">
        <f t="shared" si="19"/>
        <v/>
      </c>
      <c r="O248" s="82">
        <f t="shared" si="20"/>
        <v>0</v>
      </c>
      <c r="P248" s="82" t="str">
        <f t="shared" si="21"/>
        <v/>
      </c>
      <c r="Q248" s="82" t="str">
        <f t="shared" si="22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8"/>
        <v/>
      </c>
      <c r="M249" s="17"/>
      <c r="N249" s="82" t="str">
        <f t="shared" si="19"/>
        <v/>
      </c>
      <c r="O249" s="82">
        <f t="shared" si="20"/>
        <v>0</v>
      </c>
      <c r="P249" s="82" t="str">
        <f t="shared" si="21"/>
        <v/>
      </c>
      <c r="Q249" s="82" t="str">
        <f t="shared" si="22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8"/>
        <v/>
      </c>
      <c r="M250" s="17"/>
      <c r="N250" s="82" t="str">
        <f t="shared" si="19"/>
        <v/>
      </c>
      <c r="O250" s="82">
        <f t="shared" si="20"/>
        <v>0</v>
      </c>
      <c r="P250" s="82" t="str">
        <f t="shared" si="21"/>
        <v/>
      </c>
      <c r="Q250" s="82" t="str">
        <f t="shared" si="22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8"/>
        <v/>
      </c>
      <c r="M251" s="17"/>
      <c r="N251" s="82" t="str">
        <f t="shared" si="19"/>
        <v/>
      </c>
      <c r="O251" s="82">
        <f t="shared" si="20"/>
        <v>0</v>
      </c>
      <c r="P251" s="82" t="str">
        <f t="shared" si="21"/>
        <v/>
      </c>
      <c r="Q251" s="82" t="str">
        <f t="shared" si="22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8"/>
        <v/>
      </c>
      <c r="M252" s="17"/>
      <c r="N252" s="82" t="str">
        <f t="shared" si="19"/>
        <v/>
      </c>
      <c r="O252" s="82">
        <f t="shared" si="20"/>
        <v>0</v>
      </c>
      <c r="P252" s="82" t="str">
        <f t="shared" si="21"/>
        <v/>
      </c>
      <c r="Q252" s="82" t="str">
        <f t="shared" si="22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8"/>
        <v/>
      </c>
      <c r="M253" s="17"/>
      <c r="N253" s="82" t="str">
        <f t="shared" si="19"/>
        <v/>
      </c>
      <c r="O253" s="82">
        <f t="shared" si="20"/>
        <v>0</v>
      </c>
      <c r="P253" s="82" t="str">
        <f t="shared" si="21"/>
        <v/>
      </c>
      <c r="Q253" s="82" t="str">
        <f t="shared" si="22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8"/>
        <v/>
      </c>
      <c r="M254" s="17"/>
      <c r="N254" s="82" t="str">
        <f t="shared" si="19"/>
        <v/>
      </c>
      <c r="O254" s="82">
        <f t="shared" si="20"/>
        <v>0</v>
      </c>
      <c r="P254" s="82" t="str">
        <f t="shared" si="21"/>
        <v/>
      </c>
      <c r="Q254" s="82" t="str">
        <f t="shared" si="22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8"/>
        <v/>
      </c>
      <c r="M255" s="17"/>
      <c r="N255" s="82" t="str">
        <f t="shared" si="19"/>
        <v/>
      </c>
      <c r="O255" s="82">
        <f t="shared" si="20"/>
        <v>0</v>
      </c>
      <c r="P255" s="82" t="str">
        <f t="shared" si="21"/>
        <v/>
      </c>
      <c r="Q255" s="82" t="str">
        <f t="shared" si="22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8"/>
        <v/>
      </c>
      <c r="M256" s="17"/>
      <c r="N256" s="82" t="str">
        <f t="shared" si="19"/>
        <v/>
      </c>
      <c r="O256" s="82">
        <f t="shared" si="20"/>
        <v>0</v>
      </c>
      <c r="P256" s="82" t="str">
        <f t="shared" si="21"/>
        <v/>
      </c>
      <c r="Q256" s="82" t="str">
        <f t="shared" si="22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8"/>
        <v/>
      </c>
      <c r="M257" s="17"/>
      <c r="N257" s="82" t="str">
        <f t="shared" si="19"/>
        <v/>
      </c>
      <c r="O257" s="82">
        <f t="shared" si="20"/>
        <v>0</v>
      </c>
      <c r="P257" s="82" t="str">
        <f t="shared" si="21"/>
        <v/>
      </c>
      <c r="Q257" s="82" t="str">
        <f t="shared" si="22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8"/>
        <v/>
      </c>
      <c r="M258" s="17"/>
      <c r="N258" s="82" t="str">
        <f t="shared" si="19"/>
        <v/>
      </c>
      <c r="O258" s="82">
        <f t="shared" si="20"/>
        <v>0</v>
      </c>
      <c r="P258" s="82" t="str">
        <f t="shared" si="21"/>
        <v/>
      </c>
      <c r="Q258" s="82" t="str">
        <f t="shared" si="22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8"/>
        <v/>
      </c>
      <c r="M259" s="17"/>
      <c r="N259" s="82" t="str">
        <f t="shared" si="19"/>
        <v/>
      </c>
      <c r="O259" s="82">
        <f t="shared" si="20"/>
        <v>0</v>
      </c>
      <c r="P259" s="82" t="str">
        <f t="shared" si="21"/>
        <v/>
      </c>
      <c r="Q259" s="82" t="str">
        <f t="shared" si="22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8"/>
        <v/>
      </c>
      <c r="M260" s="17"/>
      <c r="N260" s="82" t="str">
        <f t="shared" si="19"/>
        <v/>
      </c>
      <c r="O260" s="82">
        <f t="shared" si="20"/>
        <v>0</v>
      </c>
      <c r="P260" s="82" t="str">
        <f t="shared" si="21"/>
        <v/>
      </c>
      <c r="Q260" s="82" t="str">
        <f t="shared" si="22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8"/>
        <v/>
      </c>
      <c r="M261" s="17"/>
      <c r="N261" s="82" t="str">
        <f t="shared" si="19"/>
        <v/>
      </c>
      <c r="O261" s="82">
        <f t="shared" si="20"/>
        <v>0</v>
      </c>
      <c r="P261" s="82" t="str">
        <f t="shared" si="21"/>
        <v/>
      </c>
      <c r="Q261" s="82" t="str">
        <f t="shared" si="22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8"/>
        <v/>
      </c>
      <c r="M262" s="17"/>
      <c r="N262" s="82" t="str">
        <f t="shared" si="19"/>
        <v/>
      </c>
      <c r="O262" s="82">
        <f t="shared" si="20"/>
        <v>0</v>
      </c>
      <c r="P262" s="82" t="str">
        <f t="shared" si="21"/>
        <v/>
      </c>
      <c r="Q262" s="82" t="str">
        <f t="shared" si="22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8"/>
        <v/>
      </c>
      <c r="M263" s="17"/>
      <c r="N263" s="82" t="str">
        <f t="shared" si="19"/>
        <v/>
      </c>
      <c r="O263" s="82">
        <f t="shared" si="20"/>
        <v>0</v>
      </c>
      <c r="P263" s="82" t="str">
        <f t="shared" si="21"/>
        <v/>
      </c>
      <c r="Q263" s="82" t="str">
        <f t="shared" si="22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8"/>
        <v/>
      </c>
      <c r="M264" s="17"/>
      <c r="N264" s="82" t="str">
        <f t="shared" si="19"/>
        <v/>
      </c>
      <c r="O264" s="82">
        <f t="shared" si="20"/>
        <v>0</v>
      </c>
      <c r="P264" s="82" t="str">
        <f t="shared" si="21"/>
        <v/>
      </c>
      <c r="Q264" s="82" t="str">
        <f t="shared" si="22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8"/>
        <v/>
      </c>
      <c r="M265" s="17"/>
      <c r="N265" s="82" t="str">
        <f t="shared" si="19"/>
        <v/>
      </c>
      <c r="O265" s="82">
        <f t="shared" si="20"/>
        <v>0</v>
      </c>
      <c r="P265" s="82" t="str">
        <f t="shared" si="21"/>
        <v/>
      </c>
      <c r="Q265" s="82" t="str">
        <f t="shared" si="22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8"/>
        <v/>
      </c>
      <c r="M266" s="17"/>
      <c r="N266" s="82" t="str">
        <f t="shared" si="19"/>
        <v/>
      </c>
      <c r="O266" s="82">
        <f t="shared" si="20"/>
        <v>0</v>
      </c>
      <c r="P266" s="82" t="str">
        <f t="shared" si="21"/>
        <v/>
      </c>
      <c r="Q266" s="82" t="str">
        <f t="shared" si="22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8"/>
        <v/>
      </c>
      <c r="M267" s="17"/>
      <c r="N267" s="82" t="str">
        <f t="shared" si="19"/>
        <v/>
      </c>
      <c r="O267" s="82">
        <f t="shared" si="20"/>
        <v>0</v>
      </c>
      <c r="P267" s="82" t="str">
        <f t="shared" si="21"/>
        <v/>
      </c>
      <c r="Q267" s="82" t="str">
        <f t="shared" si="22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8"/>
        <v/>
      </c>
      <c r="M268" s="17"/>
      <c r="N268" s="82" t="str">
        <f t="shared" si="19"/>
        <v/>
      </c>
      <c r="O268" s="82">
        <f t="shared" si="20"/>
        <v>0</v>
      </c>
      <c r="P268" s="82" t="str">
        <f t="shared" si="21"/>
        <v/>
      </c>
      <c r="Q268" s="82" t="str">
        <f t="shared" si="22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8"/>
        <v/>
      </c>
      <c r="M269" s="17"/>
      <c r="N269" s="82" t="str">
        <f t="shared" si="19"/>
        <v/>
      </c>
      <c r="O269" s="82">
        <f t="shared" si="20"/>
        <v>0</v>
      </c>
      <c r="P269" s="82" t="str">
        <f t="shared" si="21"/>
        <v/>
      </c>
      <c r="Q269" s="82" t="str">
        <f t="shared" si="22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8"/>
        <v/>
      </c>
      <c r="M270" s="17"/>
      <c r="N270" s="82" t="str">
        <f t="shared" si="19"/>
        <v/>
      </c>
      <c r="O270" s="82">
        <f t="shared" si="20"/>
        <v>0</v>
      </c>
      <c r="P270" s="82" t="str">
        <f t="shared" si="21"/>
        <v/>
      </c>
      <c r="Q270" s="82" t="str">
        <f t="shared" si="22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8"/>
        <v/>
      </c>
      <c r="M271" s="17"/>
      <c r="N271" s="82" t="str">
        <f t="shared" si="19"/>
        <v/>
      </c>
      <c r="O271" s="82">
        <f t="shared" si="20"/>
        <v>0</v>
      </c>
      <c r="P271" s="82" t="str">
        <f t="shared" si="21"/>
        <v/>
      </c>
      <c r="Q271" s="82" t="str">
        <f t="shared" si="22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3">IF(F272&amp;H272&amp;I272&amp;J272&amp;K272="","",F272+H272+I272-J272-K272)</f>
        <v/>
      </c>
      <c r="M272" s="17"/>
      <c r="N272" s="82" t="str">
        <f t="shared" ref="N272:N335" si="24">IF($G272="E",F272,"")</f>
        <v/>
      </c>
      <c r="O272" s="82">
        <f t="shared" si="20"/>
        <v>0</v>
      </c>
      <c r="P272" s="82" t="str">
        <f t="shared" si="21"/>
        <v/>
      </c>
      <c r="Q272" s="82" t="str">
        <f t="shared" si="22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3"/>
        <v/>
      </c>
      <c r="M273" s="17"/>
      <c r="N273" s="82" t="str">
        <f t="shared" si="24"/>
        <v/>
      </c>
      <c r="O273" s="82">
        <f t="shared" ref="O273:O336" si="25">IF($G273=0%,F273,"")</f>
        <v>0</v>
      </c>
      <c r="P273" s="82" t="str">
        <f t="shared" ref="P273:P336" si="26">IF(OR($G273=8%,$G273=11%),$H273/$G273,"")</f>
        <v/>
      </c>
      <c r="Q273" s="82" t="str">
        <f t="shared" ref="Q273:Q336" si="27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3"/>
        <v/>
      </c>
      <c r="M274" s="17"/>
      <c r="N274" s="82" t="str">
        <f t="shared" si="24"/>
        <v/>
      </c>
      <c r="O274" s="82">
        <f t="shared" si="25"/>
        <v>0</v>
      </c>
      <c r="P274" s="82" t="str">
        <f t="shared" si="26"/>
        <v/>
      </c>
      <c r="Q274" s="82" t="str">
        <f t="shared" si="27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3"/>
        <v/>
      </c>
      <c r="M275" s="17"/>
      <c r="N275" s="82" t="str">
        <f t="shared" si="24"/>
        <v/>
      </c>
      <c r="O275" s="82">
        <f t="shared" si="25"/>
        <v>0</v>
      </c>
      <c r="P275" s="82" t="str">
        <f t="shared" si="26"/>
        <v/>
      </c>
      <c r="Q275" s="82" t="str">
        <f t="shared" si="27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3"/>
        <v/>
      </c>
      <c r="M276" s="17"/>
      <c r="N276" s="82" t="str">
        <f t="shared" si="24"/>
        <v/>
      </c>
      <c r="O276" s="82">
        <f t="shared" si="25"/>
        <v>0</v>
      </c>
      <c r="P276" s="82" t="str">
        <f t="shared" si="26"/>
        <v/>
      </c>
      <c r="Q276" s="82" t="str">
        <f t="shared" si="27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3"/>
        <v/>
      </c>
      <c r="M277" s="17"/>
      <c r="N277" s="82" t="str">
        <f t="shared" si="24"/>
        <v/>
      </c>
      <c r="O277" s="82">
        <f t="shared" si="25"/>
        <v>0</v>
      </c>
      <c r="P277" s="82" t="str">
        <f t="shared" si="26"/>
        <v/>
      </c>
      <c r="Q277" s="82" t="str">
        <f t="shared" si="27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3"/>
        <v/>
      </c>
      <c r="M278" s="17"/>
      <c r="N278" s="82" t="str">
        <f t="shared" si="24"/>
        <v/>
      </c>
      <c r="O278" s="82">
        <f t="shared" si="25"/>
        <v>0</v>
      </c>
      <c r="P278" s="82" t="str">
        <f t="shared" si="26"/>
        <v/>
      </c>
      <c r="Q278" s="82" t="str">
        <f t="shared" si="27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3"/>
        <v/>
      </c>
      <c r="M279" s="17"/>
      <c r="N279" s="82" t="str">
        <f t="shared" si="24"/>
        <v/>
      </c>
      <c r="O279" s="82">
        <f t="shared" si="25"/>
        <v>0</v>
      </c>
      <c r="P279" s="82" t="str">
        <f t="shared" si="26"/>
        <v/>
      </c>
      <c r="Q279" s="82" t="str">
        <f t="shared" si="27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3"/>
        <v/>
      </c>
      <c r="M280" s="17"/>
      <c r="N280" s="82" t="str">
        <f t="shared" si="24"/>
        <v/>
      </c>
      <c r="O280" s="82">
        <f t="shared" si="25"/>
        <v>0</v>
      </c>
      <c r="P280" s="82" t="str">
        <f t="shared" si="26"/>
        <v/>
      </c>
      <c r="Q280" s="82" t="str">
        <f t="shared" si="27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3"/>
        <v/>
      </c>
      <c r="M281" s="17"/>
      <c r="N281" s="82" t="str">
        <f t="shared" si="24"/>
        <v/>
      </c>
      <c r="O281" s="82">
        <f t="shared" si="25"/>
        <v>0</v>
      </c>
      <c r="P281" s="82" t="str">
        <f t="shared" si="26"/>
        <v/>
      </c>
      <c r="Q281" s="82" t="str">
        <f t="shared" si="27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3"/>
        <v/>
      </c>
      <c r="M282" s="17"/>
      <c r="N282" s="82" t="str">
        <f t="shared" si="24"/>
        <v/>
      </c>
      <c r="O282" s="82">
        <f t="shared" si="25"/>
        <v>0</v>
      </c>
      <c r="P282" s="82" t="str">
        <f t="shared" si="26"/>
        <v/>
      </c>
      <c r="Q282" s="82" t="str">
        <f t="shared" si="27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3"/>
        <v/>
      </c>
      <c r="M283" s="17"/>
      <c r="N283" s="82" t="str">
        <f t="shared" si="24"/>
        <v/>
      </c>
      <c r="O283" s="82">
        <f t="shared" si="25"/>
        <v>0</v>
      </c>
      <c r="P283" s="82" t="str">
        <f t="shared" si="26"/>
        <v/>
      </c>
      <c r="Q283" s="82" t="str">
        <f t="shared" si="27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3"/>
        <v/>
      </c>
      <c r="M284" s="17"/>
      <c r="N284" s="82" t="str">
        <f t="shared" si="24"/>
        <v/>
      </c>
      <c r="O284" s="82">
        <f t="shared" si="25"/>
        <v>0</v>
      </c>
      <c r="P284" s="82" t="str">
        <f t="shared" si="26"/>
        <v/>
      </c>
      <c r="Q284" s="82" t="str">
        <f t="shared" si="27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3"/>
        <v/>
      </c>
      <c r="M285" s="17"/>
      <c r="N285" s="82" t="str">
        <f t="shared" si="24"/>
        <v/>
      </c>
      <c r="O285" s="82">
        <f t="shared" si="25"/>
        <v>0</v>
      </c>
      <c r="P285" s="82" t="str">
        <f t="shared" si="26"/>
        <v/>
      </c>
      <c r="Q285" s="82" t="str">
        <f t="shared" si="27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3"/>
        <v/>
      </c>
      <c r="M286" s="17"/>
      <c r="N286" s="82" t="str">
        <f t="shared" si="24"/>
        <v/>
      </c>
      <c r="O286" s="82">
        <f t="shared" si="25"/>
        <v>0</v>
      </c>
      <c r="P286" s="82" t="str">
        <f t="shared" si="26"/>
        <v/>
      </c>
      <c r="Q286" s="82" t="str">
        <f t="shared" si="27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3"/>
        <v/>
      </c>
      <c r="M287" s="17"/>
      <c r="N287" s="82" t="str">
        <f t="shared" si="24"/>
        <v/>
      </c>
      <c r="O287" s="82">
        <f t="shared" si="25"/>
        <v>0</v>
      </c>
      <c r="P287" s="82" t="str">
        <f t="shared" si="26"/>
        <v/>
      </c>
      <c r="Q287" s="82" t="str">
        <f t="shared" si="27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3"/>
        <v/>
      </c>
      <c r="M288" s="17"/>
      <c r="N288" s="82" t="str">
        <f t="shared" si="24"/>
        <v/>
      </c>
      <c r="O288" s="82">
        <f t="shared" si="25"/>
        <v>0</v>
      </c>
      <c r="P288" s="82" t="str">
        <f t="shared" si="26"/>
        <v/>
      </c>
      <c r="Q288" s="82" t="str">
        <f t="shared" si="27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3"/>
        <v/>
      </c>
      <c r="M289" s="17"/>
      <c r="N289" s="82" t="str">
        <f t="shared" si="24"/>
        <v/>
      </c>
      <c r="O289" s="82">
        <f t="shared" si="25"/>
        <v>0</v>
      </c>
      <c r="P289" s="82" t="str">
        <f t="shared" si="26"/>
        <v/>
      </c>
      <c r="Q289" s="82" t="str">
        <f t="shared" si="27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3"/>
        <v/>
      </c>
      <c r="M290" s="17"/>
      <c r="N290" s="82" t="str">
        <f t="shared" si="24"/>
        <v/>
      </c>
      <c r="O290" s="82">
        <f t="shared" si="25"/>
        <v>0</v>
      </c>
      <c r="P290" s="82" t="str">
        <f t="shared" si="26"/>
        <v/>
      </c>
      <c r="Q290" s="82" t="str">
        <f t="shared" si="27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3"/>
        <v/>
      </c>
      <c r="M291" s="17"/>
      <c r="N291" s="82" t="str">
        <f t="shared" si="24"/>
        <v/>
      </c>
      <c r="O291" s="82">
        <f t="shared" si="25"/>
        <v>0</v>
      </c>
      <c r="P291" s="82" t="str">
        <f t="shared" si="26"/>
        <v/>
      </c>
      <c r="Q291" s="82" t="str">
        <f t="shared" si="27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3"/>
        <v/>
      </c>
      <c r="M292" s="17"/>
      <c r="N292" s="82" t="str">
        <f t="shared" si="24"/>
        <v/>
      </c>
      <c r="O292" s="82">
        <f t="shared" si="25"/>
        <v>0</v>
      </c>
      <c r="P292" s="82" t="str">
        <f t="shared" si="26"/>
        <v/>
      </c>
      <c r="Q292" s="82" t="str">
        <f t="shared" si="27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3"/>
        <v/>
      </c>
      <c r="M293" s="17"/>
      <c r="N293" s="82" t="str">
        <f t="shared" si="24"/>
        <v/>
      </c>
      <c r="O293" s="82">
        <f t="shared" si="25"/>
        <v>0</v>
      </c>
      <c r="P293" s="82" t="str">
        <f t="shared" si="26"/>
        <v/>
      </c>
      <c r="Q293" s="82" t="str">
        <f t="shared" si="27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3"/>
        <v/>
      </c>
      <c r="M294" s="17"/>
      <c r="N294" s="82" t="str">
        <f t="shared" si="24"/>
        <v/>
      </c>
      <c r="O294" s="82">
        <f t="shared" si="25"/>
        <v>0</v>
      </c>
      <c r="P294" s="82" t="str">
        <f t="shared" si="26"/>
        <v/>
      </c>
      <c r="Q294" s="82" t="str">
        <f t="shared" si="27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3"/>
        <v/>
      </c>
      <c r="M295" s="17"/>
      <c r="N295" s="82" t="str">
        <f t="shared" si="24"/>
        <v/>
      </c>
      <c r="O295" s="82">
        <f t="shared" si="25"/>
        <v>0</v>
      </c>
      <c r="P295" s="82" t="str">
        <f t="shared" si="26"/>
        <v/>
      </c>
      <c r="Q295" s="82" t="str">
        <f t="shared" si="27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3"/>
        <v/>
      </c>
      <c r="M296" s="17"/>
      <c r="N296" s="82" t="str">
        <f t="shared" si="24"/>
        <v/>
      </c>
      <c r="O296" s="82">
        <f t="shared" si="25"/>
        <v>0</v>
      </c>
      <c r="P296" s="82" t="str">
        <f t="shared" si="26"/>
        <v/>
      </c>
      <c r="Q296" s="82" t="str">
        <f t="shared" si="27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3"/>
        <v/>
      </c>
      <c r="M297" s="17"/>
      <c r="N297" s="82" t="str">
        <f t="shared" si="24"/>
        <v/>
      </c>
      <c r="O297" s="82">
        <f t="shared" si="25"/>
        <v>0</v>
      </c>
      <c r="P297" s="82" t="str">
        <f t="shared" si="26"/>
        <v/>
      </c>
      <c r="Q297" s="82" t="str">
        <f t="shared" si="27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3"/>
        <v/>
      </c>
      <c r="M298" s="17"/>
      <c r="N298" s="82" t="str">
        <f t="shared" si="24"/>
        <v/>
      </c>
      <c r="O298" s="82">
        <f t="shared" si="25"/>
        <v>0</v>
      </c>
      <c r="P298" s="82" t="str">
        <f t="shared" si="26"/>
        <v/>
      </c>
      <c r="Q298" s="82" t="str">
        <f t="shared" si="27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3"/>
        <v/>
      </c>
      <c r="M299" s="17"/>
      <c r="N299" s="82" t="str">
        <f t="shared" si="24"/>
        <v/>
      </c>
      <c r="O299" s="82">
        <f t="shared" si="25"/>
        <v>0</v>
      </c>
      <c r="P299" s="82" t="str">
        <f t="shared" si="26"/>
        <v/>
      </c>
      <c r="Q299" s="82" t="str">
        <f t="shared" si="27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3"/>
        <v/>
      </c>
      <c r="M300" s="17"/>
      <c r="N300" s="82" t="str">
        <f t="shared" si="24"/>
        <v/>
      </c>
      <c r="O300" s="82">
        <f t="shared" si="25"/>
        <v>0</v>
      </c>
      <c r="P300" s="82" t="str">
        <f t="shared" si="26"/>
        <v/>
      </c>
      <c r="Q300" s="82" t="str">
        <f t="shared" si="27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3"/>
        <v/>
      </c>
      <c r="M301" s="17"/>
      <c r="N301" s="82" t="str">
        <f t="shared" si="24"/>
        <v/>
      </c>
      <c r="O301" s="82">
        <f t="shared" si="25"/>
        <v>0</v>
      </c>
      <c r="P301" s="82" t="str">
        <f t="shared" si="26"/>
        <v/>
      </c>
      <c r="Q301" s="82" t="str">
        <f t="shared" si="27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3"/>
        <v/>
      </c>
      <c r="M302" s="17"/>
      <c r="N302" s="82" t="str">
        <f t="shared" si="24"/>
        <v/>
      </c>
      <c r="O302" s="82">
        <f t="shared" si="25"/>
        <v>0</v>
      </c>
      <c r="P302" s="82" t="str">
        <f t="shared" si="26"/>
        <v/>
      </c>
      <c r="Q302" s="82" t="str">
        <f t="shared" si="27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3"/>
        <v/>
      </c>
      <c r="M303" s="17"/>
      <c r="N303" s="82" t="str">
        <f t="shared" si="24"/>
        <v/>
      </c>
      <c r="O303" s="82">
        <f t="shared" si="25"/>
        <v>0</v>
      </c>
      <c r="P303" s="82" t="str">
        <f t="shared" si="26"/>
        <v/>
      </c>
      <c r="Q303" s="82" t="str">
        <f t="shared" si="27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3"/>
        <v/>
      </c>
      <c r="M304" s="17"/>
      <c r="N304" s="82" t="str">
        <f t="shared" si="24"/>
        <v/>
      </c>
      <c r="O304" s="82">
        <f t="shared" si="25"/>
        <v>0</v>
      </c>
      <c r="P304" s="82" t="str">
        <f t="shared" si="26"/>
        <v/>
      </c>
      <c r="Q304" s="82" t="str">
        <f t="shared" si="27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3"/>
        <v/>
      </c>
      <c r="M305" s="17"/>
      <c r="N305" s="82" t="str">
        <f t="shared" si="24"/>
        <v/>
      </c>
      <c r="O305" s="82">
        <f t="shared" si="25"/>
        <v>0</v>
      </c>
      <c r="P305" s="82" t="str">
        <f t="shared" si="26"/>
        <v/>
      </c>
      <c r="Q305" s="82" t="str">
        <f t="shared" si="27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3"/>
        <v/>
      </c>
      <c r="M306" s="17"/>
      <c r="N306" s="82" t="str">
        <f t="shared" si="24"/>
        <v/>
      </c>
      <c r="O306" s="82">
        <f t="shared" si="25"/>
        <v>0</v>
      </c>
      <c r="P306" s="82" t="str">
        <f t="shared" si="26"/>
        <v/>
      </c>
      <c r="Q306" s="82" t="str">
        <f t="shared" si="27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3"/>
        <v/>
      </c>
      <c r="M307" s="17"/>
      <c r="N307" s="82" t="str">
        <f t="shared" si="24"/>
        <v/>
      </c>
      <c r="O307" s="82">
        <f t="shared" si="25"/>
        <v>0</v>
      </c>
      <c r="P307" s="82" t="str">
        <f t="shared" si="26"/>
        <v/>
      </c>
      <c r="Q307" s="82" t="str">
        <f t="shared" si="27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3"/>
        <v/>
      </c>
      <c r="M308" s="17"/>
      <c r="N308" s="82" t="str">
        <f t="shared" si="24"/>
        <v/>
      </c>
      <c r="O308" s="82">
        <f t="shared" si="25"/>
        <v>0</v>
      </c>
      <c r="P308" s="82" t="str">
        <f t="shared" si="26"/>
        <v/>
      </c>
      <c r="Q308" s="82" t="str">
        <f t="shared" si="27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3"/>
        <v/>
      </c>
      <c r="M309" s="17"/>
      <c r="N309" s="82" t="str">
        <f t="shared" si="24"/>
        <v/>
      </c>
      <c r="O309" s="82">
        <f t="shared" si="25"/>
        <v>0</v>
      </c>
      <c r="P309" s="82" t="str">
        <f t="shared" si="26"/>
        <v/>
      </c>
      <c r="Q309" s="82" t="str">
        <f t="shared" si="27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3"/>
        <v/>
      </c>
      <c r="M310" s="17"/>
      <c r="N310" s="82" t="str">
        <f t="shared" si="24"/>
        <v/>
      </c>
      <c r="O310" s="82">
        <f t="shared" si="25"/>
        <v>0</v>
      </c>
      <c r="P310" s="82" t="str">
        <f t="shared" si="26"/>
        <v/>
      </c>
      <c r="Q310" s="82" t="str">
        <f t="shared" si="27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3"/>
        <v/>
      </c>
      <c r="M311" s="17"/>
      <c r="N311" s="82" t="str">
        <f t="shared" si="24"/>
        <v/>
      </c>
      <c r="O311" s="82">
        <f t="shared" si="25"/>
        <v>0</v>
      </c>
      <c r="P311" s="82" t="str">
        <f t="shared" si="26"/>
        <v/>
      </c>
      <c r="Q311" s="82" t="str">
        <f t="shared" si="27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3"/>
        <v/>
      </c>
      <c r="M312" s="17"/>
      <c r="N312" s="82" t="str">
        <f t="shared" si="24"/>
        <v/>
      </c>
      <c r="O312" s="82">
        <f t="shared" si="25"/>
        <v>0</v>
      </c>
      <c r="P312" s="82" t="str">
        <f t="shared" si="26"/>
        <v/>
      </c>
      <c r="Q312" s="82" t="str">
        <f t="shared" si="27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3"/>
        <v/>
      </c>
      <c r="M313" s="17"/>
      <c r="N313" s="82" t="str">
        <f t="shared" si="24"/>
        <v/>
      </c>
      <c r="O313" s="82">
        <f t="shared" si="25"/>
        <v>0</v>
      </c>
      <c r="P313" s="82" t="str">
        <f t="shared" si="26"/>
        <v/>
      </c>
      <c r="Q313" s="82" t="str">
        <f t="shared" si="27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3"/>
        <v/>
      </c>
      <c r="M314" s="17"/>
      <c r="N314" s="82" t="str">
        <f t="shared" si="24"/>
        <v/>
      </c>
      <c r="O314" s="82">
        <f t="shared" si="25"/>
        <v>0</v>
      </c>
      <c r="P314" s="82" t="str">
        <f t="shared" si="26"/>
        <v/>
      </c>
      <c r="Q314" s="82" t="str">
        <f t="shared" si="27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3"/>
        <v/>
      </c>
      <c r="M315" s="17"/>
      <c r="N315" s="82" t="str">
        <f t="shared" si="24"/>
        <v/>
      </c>
      <c r="O315" s="82">
        <f t="shared" si="25"/>
        <v>0</v>
      </c>
      <c r="P315" s="82" t="str">
        <f t="shared" si="26"/>
        <v/>
      </c>
      <c r="Q315" s="82" t="str">
        <f t="shared" si="27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3"/>
        <v/>
      </c>
      <c r="M316" s="17"/>
      <c r="N316" s="82" t="str">
        <f t="shared" si="24"/>
        <v/>
      </c>
      <c r="O316" s="82">
        <f t="shared" si="25"/>
        <v>0</v>
      </c>
      <c r="P316" s="82" t="str">
        <f t="shared" si="26"/>
        <v/>
      </c>
      <c r="Q316" s="82" t="str">
        <f t="shared" si="27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3"/>
        <v/>
      </c>
      <c r="M317" s="17"/>
      <c r="N317" s="82" t="str">
        <f t="shared" si="24"/>
        <v/>
      </c>
      <c r="O317" s="82">
        <f t="shared" si="25"/>
        <v>0</v>
      </c>
      <c r="P317" s="82" t="str">
        <f t="shared" si="26"/>
        <v/>
      </c>
      <c r="Q317" s="82" t="str">
        <f t="shared" si="27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3"/>
        <v/>
      </c>
      <c r="M318" s="17"/>
      <c r="N318" s="82" t="str">
        <f t="shared" si="24"/>
        <v/>
      </c>
      <c r="O318" s="82">
        <f t="shared" si="25"/>
        <v>0</v>
      </c>
      <c r="P318" s="82" t="str">
        <f t="shared" si="26"/>
        <v/>
      </c>
      <c r="Q318" s="82" t="str">
        <f t="shared" si="27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3"/>
        <v/>
      </c>
      <c r="M319" s="17"/>
      <c r="N319" s="82" t="str">
        <f t="shared" si="24"/>
        <v/>
      </c>
      <c r="O319" s="82">
        <f t="shared" si="25"/>
        <v>0</v>
      </c>
      <c r="P319" s="82" t="str">
        <f t="shared" si="26"/>
        <v/>
      </c>
      <c r="Q319" s="82" t="str">
        <f t="shared" si="27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3"/>
        <v/>
      </c>
      <c r="M320" s="17"/>
      <c r="N320" s="82" t="str">
        <f t="shared" si="24"/>
        <v/>
      </c>
      <c r="O320" s="82">
        <f t="shared" si="25"/>
        <v>0</v>
      </c>
      <c r="P320" s="82" t="str">
        <f t="shared" si="26"/>
        <v/>
      </c>
      <c r="Q320" s="82" t="str">
        <f t="shared" si="27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3"/>
        <v/>
      </c>
      <c r="M321" s="17"/>
      <c r="N321" s="82" t="str">
        <f t="shared" si="24"/>
        <v/>
      </c>
      <c r="O321" s="82">
        <f t="shared" si="25"/>
        <v>0</v>
      </c>
      <c r="P321" s="82" t="str">
        <f t="shared" si="26"/>
        <v/>
      </c>
      <c r="Q321" s="82" t="str">
        <f t="shared" si="27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3"/>
        <v/>
      </c>
      <c r="M322" s="17"/>
      <c r="N322" s="82" t="str">
        <f t="shared" si="24"/>
        <v/>
      </c>
      <c r="O322" s="82">
        <f t="shared" si="25"/>
        <v>0</v>
      </c>
      <c r="P322" s="82" t="str">
        <f t="shared" si="26"/>
        <v/>
      </c>
      <c r="Q322" s="82" t="str">
        <f t="shared" si="27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3"/>
        <v/>
      </c>
      <c r="M323" s="17"/>
      <c r="N323" s="82" t="str">
        <f t="shared" si="24"/>
        <v/>
      </c>
      <c r="O323" s="82">
        <f t="shared" si="25"/>
        <v>0</v>
      </c>
      <c r="P323" s="82" t="str">
        <f t="shared" si="26"/>
        <v/>
      </c>
      <c r="Q323" s="82" t="str">
        <f t="shared" si="27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3"/>
        <v/>
      </c>
      <c r="M324" s="17"/>
      <c r="N324" s="82" t="str">
        <f t="shared" si="24"/>
        <v/>
      </c>
      <c r="O324" s="82">
        <f t="shared" si="25"/>
        <v>0</v>
      </c>
      <c r="P324" s="82" t="str">
        <f t="shared" si="26"/>
        <v/>
      </c>
      <c r="Q324" s="82" t="str">
        <f t="shared" si="27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3"/>
        <v/>
      </c>
      <c r="M325" s="17"/>
      <c r="N325" s="82" t="str">
        <f t="shared" si="24"/>
        <v/>
      </c>
      <c r="O325" s="82">
        <f t="shared" si="25"/>
        <v>0</v>
      </c>
      <c r="P325" s="82" t="str">
        <f t="shared" si="26"/>
        <v/>
      </c>
      <c r="Q325" s="82" t="str">
        <f t="shared" si="27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3"/>
        <v/>
      </c>
      <c r="M326" s="17"/>
      <c r="N326" s="82" t="str">
        <f t="shared" si="24"/>
        <v/>
      </c>
      <c r="O326" s="82">
        <f t="shared" si="25"/>
        <v>0</v>
      </c>
      <c r="P326" s="82" t="str">
        <f t="shared" si="26"/>
        <v/>
      </c>
      <c r="Q326" s="82" t="str">
        <f t="shared" si="27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3"/>
        <v/>
      </c>
      <c r="M327" s="17"/>
      <c r="N327" s="82" t="str">
        <f t="shared" si="24"/>
        <v/>
      </c>
      <c r="O327" s="82">
        <f t="shared" si="25"/>
        <v>0</v>
      </c>
      <c r="P327" s="82" t="str">
        <f t="shared" si="26"/>
        <v/>
      </c>
      <c r="Q327" s="82" t="str">
        <f t="shared" si="27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3"/>
        <v/>
      </c>
      <c r="M328" s="17"/>
      <c r="N328" s="82" t="str">
        <f t="shared" si="24"/>
        <v/>
      </c>
      <c r="O328" s="82">
        <f t="shared" si="25"/>
        <v>0</v>
      </c>
      <c r="P328" s="82" t="str">
        <f t="shared" si="26"/>
        <v/>
      </c>
      <c r="Q328" s="82" t="str">
        <f t="shared" si="27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3"/>
        <v/>
      </c>
      <c r="M329" s="17"/>
      <c r="N329" s="82" t="str">
        <f t="shared" si="24"/>
        <v/>
      </c>
      <c r="O329" s="82">
        <f t="shared" si="25"/>
        <v>0</v>
      </c>
      <c r="P329" s="82" t="str">
        <f t="shared" si="26"/>
        <v/>
      </c>
      <c r="Q329" s="82" t="str">
        <f t="shared" si="27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3"/>
        <v/>
      </c>
      <c r="M330" s="17"/>
      <c r="N330" s="82" t="str">
        <f t="shared" si="24"/>
        <v/>
      </c>
      <c r="O330" s="82">
        <f t="shared" si="25"/>
        <v>0</v>
      </c>
      <c r="P330" s="82" t="str">
        <f t="shared" si="26"/>
        <v/>
      </c>
      <c r="Q330" s="82" t="str">
        <f t="shared" si="27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3"/>
        <v/>
      </c>
      <c r="M331" s="17"/>
      <c r="N331" s="82" t="str">
        <f t="shared" si="24"/>
        <v/>
      </c>
      <c r="O331" s="82">
        <f t="shared" si="25"/>
        <v>0</v>
      </c>
      <c r="P331" s="82" t="str">
        <f t="shared" si="26"/>
        <v/>
      </c>
      <c r="Q331" s="82" t="str">
        <f t="shared" si="27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3"/>
        <v/>
      </c>
      <c r="M332" s="17"/>
      <c r="N332" s="82" t="str">
        <f t="shared" si="24"/>
        <v/>
      </c>
      <c r="O332" s="82">
        <f t="shared" si="25"/>
        <v>0</v>
      </c>
      <c r="P332" s="82" t="str">
        <f t="shared" si="26"/>
        <v/>
      </c>
      <c r="Q332" s="82" t="str">
        <f t="shared" si="27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3"/>
        <v/>
      </c>
      <c r="M333" s="17"/>
      <c r="N333" s="82" t="str">
        <f t="shared" si="24"/>
        <v/>
      </c>
      <c r="O333" s="82">
        <f t="shared" si="25"/>
        <v>0</v>
      </c>
      <c r="P333" s="82" t="str">
        <f t="shared" si="26"/>
        <v/>
      </c>
      <c r="Q333" s="82" t="str">
        <f t="shared" si="27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3"/>
        <v/>
      </c>
      <c r="M334" s="17"/>
      <c r="N334" s="82" t="str">
        <f t="shared" si="24"/>
        <v/>
      </c>
      <c r="O334" s="82">
        <f t="shared" si="25"/>
        <v>0</v>
      </c>
      <c r="P334" s="82" t="str">
        <f t="shared" si="26"/>
        <v/>
      </c>
      <c r="Q334" s="82" t="str">
        <f t="shared" si="27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3"/>
        <v/>
      </c>
      <c r="M335" s="17"/>
      <c r="N335" s="82" t="str">
        <f t="shared" si="24"/>
        <v/>
      </c>
      <c r="O335" s="82">
        <f t="shared" si="25"/>
        <v>0</v>
      </c>
      <c r="P335" s="82" t="str">
        <f t="shared" si="26"/>
        <v/>
      </c>
      <c r="Q335" s="82" t="str">
        <f t="shared" si="27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8">IF(F336&amp;H336&amp;I336&amp;J336&amp;K336="","",F336+H336+I336-J336-K336)</f>
        <v/>
      </c>
      <c r="M336" s="17"/>
      <c r="N336" s="82" t="str">
        <f t="shared" ref="N336:N399" si="29">IF($G336="E",F336,"")</f>
        <v/>
      </c>
      <c r="O336" s="82">
        <f t="shared" si="25"/>
        <v>0</v>
      </c>
      <c r="P336" s="82" t="str">
        <f t="shared" si="26"/>
        <v/>
      </c>
      <c r="Q336" s="82" t="str">
        <f t="shared" si="27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8"/>
        <v/>
      </c>
      <c r="M337" s="17"/>
      <c r="N337" s="82" t="str">
        <f t="shared" si="29"/>
        <v/>
      </c>
      <c r="O337" s="82">
        <f t="shared" ref="O337:O400" si="30">IF($G337=0%,F337,"")</f>
        <v>0</v>
      </c>
      <c r="P337" s="82" t="str">
        <f t="shared" ref="P337:P400" si="31">IF(OR($G337=8%,$G337=11%),$H337/$G337,"")</f>
        <v/>
      </c>
      <c r="Q337" s="82" t="str">
        <f t="shared" ref="Q337:Q400" si="32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8"/>
        <v/>
      </c>
      <c r="M338" s="17"/>
      <c r="N338" s="82" t="str">
        <f t="shared" si="29"/>
        <v/>
      </c>
      <c r="O338" s="82">
        <f t="shared" si="30"/>
        <v>0</v>
      </c>
      <c r="P338" s="82" t="str">
        <f t="shared" si="31"/>
        <v/>
      </c>
      <c r="Q338" s="82" t="str">
        <f t="shared" si="32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8"/>
        <v/>
      </c>
      <c r="M339" s="17"/>
      <c r="N339" s="82" t="str">
        <f t="shared" si="29"/>
        <v/>
      </c>
      <c r="O339" s="82">
        <f t="shared" si="30"/>
        <v>0</v>
      </c>
      <c r="P339" s="82" t="str">
        <f t="shared" si="31"/>
        <v/>
      </c>
      <c r="Q339" s="82" t="str">
        <f t="shared" si="32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8"/>
        <v/>
      </c>
      <c r="M340" s="17"/>
      <c r="N340" s="82" t="str">
        <f t="shared" si="29"/>
        <v/>
      </c>
      <c r="O340" s="82">
        <f t="shared" si="30"/>
        <v>0</v>
      </c>
      <c r="P340" s="82" t="str">
        <f t="shared" si="31"/>
        <v/>
      </c>
      <c r="Q340" s="82" t="str">
        <f t="shared" si="32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8"/>
        <v/>
      </c>
      <c r="M341" s="17"/>
      <c r="N341" s="82" t="str">
        <f t="shared" si="29"/>
        <v/>
      </c>
      <c r="O341" s="82">
        <f t="shared" si="30"/>
        <v>0</v>
      </c>
      <c r="P341" s="82" t="str">
        <f t="shared" si="31"/>
        <v/>
      </c>
      <c r="Q341" s="82" t="str">
        <f t="shared" si="32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8"/>
        <v/>
      </c>
      <c r="M342" s="17"/>
      <c r="N342" s="82" t="str">
        <f t="shared" si="29"/>
        <v/>
      </c>
      <c r="O342" s="82">
        <f t="shared" si="30"/>
        <v>0</v>
      </c>
      <c r="P342" s="82" t="str">
        <f t="shared" si="31"/>
        <v/>
      </c>
      <c r="Q342" s="82" t="str">
        <f t="shared" si="32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8"/>
        <v/>
      </c>
      <c r="M343" s="17"/>
      <c r="N343" s="82" t="str">
        <f t="shared" si="29"/>
        <v/>
      </c>
      <c r="O343" s="82">
        <f t="shared" si="30"/>
        <v>0</v>
      </c>
      <c r="P343" s="82" t="str">
        <f t="shared" si="31"/>
        <v/>
      </c>
      <c r="Q343" s="82" t="str">
        <f t="shared" si="32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8"/>
        <v/>
      </c>
      <c r="M344" s="17"/>
      <c r="N344" s="82" t="str">
        <f t="shared" si="29"/>
        <v/>
      </c>
      <c r="O344" s="82">
        <f t="shared" si="30"/>
        <v>0</v>
      </c>
      <c r="P344" s="82" t="str">
        <f t="shared" si="31"/>
        <v/>
      </c>
      <c r="Q344" s="82" t="str">
        <f t="shared" si="32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8"/>
        <v/>
      </c>
      <c r="M345" s="17"/>
      <c r="N345" s="82" t="str">
        <f t="shared" si="29"/>
        <v/>
      </c>
      <c r="O345" s="82">
        <f t="shared" si="30"/>
        <v>0</v>
      </c>
      <c r="P345" s="82" t="str">
        <f t="shared" si="31"/>
        <v/>
      </c>
      <c r="Q345" s="82" t="str">
        <f t="shared" si="32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8"/>
        <v/>
      </c>
      <c r="M346" s="17"/>
      <c r="N346" s="82" t="str">
        <f t="shared" si="29"/>
        <v/>
      </c>
      <c r="O346" s="82">
        <f t="shared" si="30"/>
        <v>0</v>
      </c>
      <c r="P346" s="82" t="str">
        <f t="shared" si="31"/>
        <v/>
      </c>
      <c r="Q346" s="82" t="str">
        <f t="shared" si="32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8"/>
        <v/>
      </c>
      <c r="M347" s="17"/>
      <c r="N347" s="82" t="str">
        <f t="shared" si="29"/>
        <v/>
      </c>
      <c r="O347" s="82">
        <f t="shared" si="30"/>
        <v>0</v>
      </c>
      <c r="P347" s="82" t="str">
        <f t="shared" si="31"/>
        <v/>
      </c>
      <c r="Q347" s="82" t="str">
        <f t="shared" si="32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8"/>
        <v/>
      </c>
      <c r="M348" s="17"/>
      <c r="N348" s="82" t="str">
        <f t="shared" si="29"/>
        <v/>
      </c>
      <c r="O348" s="82">
        <f t="shared" si="30"/>
        <v>0</v>
      </c>
      <c r="P348" s="82" t="str">
        <f t="shared" si="31"/>
        <v/>
      </c>
      <c r="Q348" s="82" t="str">
        <f t="shared" si="32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8"/>
        <v/>
      </c>
      <c r="M349" s="17"/>
      <c r="N349" s="82" t="str">
        <f t="shared" si="29"/>
        <v/>
      </c>
      <c r="O349" s="82">
        <f t="shared" si="30"/>
        <v>0</v>
      </c>
      <c r="P349" s="82" t="str">
        <f t="shared" si="31"/>
        <v/>
      </c>
      <c r="Q349" s="82" t="str">
        <f t="shared" si="32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8"/>
        <v/>
      </c>
      <c r="M350" s="17"/>
      <c r="N350" s="82" t="str">
        <f t="shared" si="29"/>
        <v/>
      </c>
      <c r="O350" s="82">
        <f t="shared" si="30"/>
        <v>0</v>
      </c>
      <c r="P350" s="82" t="str">
        <f t="shared" si="31"/>
        <v/>
      </c>
      <c r="Q350" s="82" t="str">
        <f t="shared" si="32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8"/>
        <v/>
      </c>
      <c r="M351" s="17"/>
      <c r="N351" s="82" t="str">
        <f t="shared" si="29"/>
        <v/>
      </c>
      <c r="O351" s="82">
        <f t="shared" si="30"/>
        <v>0</v>
      </c>
      <c r="P351" s="82" t="str">
        <f t="shared" si="31"/>
        <v/>
      </c>
      <c r="Q351" s="82" t="str">
        <f t="shared" si="32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8"/>
        <v/>
      </c>
      <c r="M352" s="17"/>
      <c r="N352" s="82" t="str">
        <f t="shared" si="29"/>
        <v/>
      </c>
      <c r="O352" s="82">
        <f t="shared" si="30"/>
        <v>0</v>
      </c>
      <c r="P352" s="82" t="str">
        <f t="shared" si="31"/>
        <v/>
      </c>
      <c r="Q352" s="82" t="str">
        <f t="shared" si="32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8"/>
        <v/>
      </c>
      <c r="M353" s="17"/>
      <c r="N353" s="82" t="str">
        <f t="shared" si="29"/>
        <v/>
      </c>
      <c r="O353" s="82">
        <f t="shared" si="30"/>
        <v>0</v>
      </c>
      <c r="P353" s="82" t="str">
        <f t="shared" si="31"/>
        <v/>
      </c>
      <c r="Q353" s="82" t="str">
        <f t="shared" si="32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8"/>
        <v/>
      </c>
      <c r="M354" s="17"/>
      <c r="N354" s="82" t="str">
        <f t="shared" si="29"/>
        <v/>
      </c>
      <c r="O354" s="82">
        <f t="shared" si="30"/>
        <v>0</v>
      </c>
      <c r="P354" s="82" t="str">
        <f t="shared" si="31"/>
        <v/>
      </c>
      <c r="Q354" s="82" t="str">
        <f t="shared" si="32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8"/>
        <v/>
      </c>
      <c r="M355" s="17"/>
      <c r="N355" s="82" t="str">
        <f t="shared" si="29"/>
        <v/>
      </c>
      <c r="O355" s="82">
        <f t="shared" si="30"/>
        <v>0</v>
      </c>
      <c r="P355" s="82" t="str">
        <f t="shared" si="31"/>
        <v/>
      </c>
      <c r="Q355" s="82" t="str">
        <f t="shared" si="32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8"/>
        <v/>
      </c>
      <c r="M356" s="17"/>
      <c r="N356" s="82" t="str">
        <f t="shared" si="29"/>
        <v/>
      </c>
      <c r="O356" s="82">
        <f t="shared" si="30"/>
        <v>0</v>
      </c>
      <c r="P356" s="82" t="str">
        <f t="shared" si="31"/>
        <v/>
      </c>
      <c r="Q356" s="82" t="str">
        <f t="shared" si="32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8"/>
        <v/>
      </c>
      <c r="M357" s="17"/>
      <c r="N357" s="82" t="str">
        <f t="shared" si="29"/>
        <v/>
      </c>
      <c r="O357" s="82">
        <f t="shared" si="30"/>
        <v>0</v>
      </c>
      <c r="P357" s="82" t="str">
        <f t="shared" si="31"/>
        <v/>
      </c>
      <c r="Q357" s="82" t="str">
        <f t="shared" si="32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8"/>
        <v/>
      </c>
      <c r="M358" s="17"/>
      <c r="N358" s="82" t="str">
        <f t="shared" si="29"/>
        <v/>
      </c>
      <c r="O358" s="82">
        <f t="shared" si="30"/>
        <v>0</v>
      </c>
      <c r="P358" s="82" t="str">
        <f t="shared" si="31"/>
        <v/>
      </c>
      <c r="Q358" s="82" t="str">
        <f t="shared" si="32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8"/>
        <v/>
      </c>
      <c r="M359" s="17"/>
      <c r="N359" s="82" t="str">
        <f t="shared" si="29"/>
        <v/>
      </c>
      <c r="O359" s="82">
        <f t="shared" si="30"/>
        <v>0</v>
      </c>
      <c r="P359" s="82" t="str">
        <f t="shared" si="31"/>
        <v/>
      </c>
      <c r="Q359" s="82" t="str">
        <f t="shared" si="32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8"/>
        <v/>
      </c>
      <c r="M360" s="17"/>
      <c r="N360" s="82" t="str">
        <f t="shared" si="29"/>
        <v/>
      </c>
      <c r="O360" s="82">
        <f t="shared" si="30"/>
        <v>0</v>
      </c>
      <c r="P360" s="82" t="str">
        <f t="shared" si="31"/>
        <v/>
      </c>
      <c r="Q360" s="82" t="str">
        <f t="shared" si="32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8"/>
        <v/>
      </c>
      <c r="M361" s="17"/>
      <c r="N361" s="82" t="str">
        <f t="shared" si="29"/>
        <v/>
      </c>
      <c r="O361" s="82">
        <f t="shared" si="30"/>
        <v>0</v>
      </c>
      <c r="P361" s="82" t="str">
        <f t="shared" si="31"/>
        <v/>
      </c>
      <c r="Q361" s="82" t="str">
        <f t="shared" si="32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8"/>
        <v/>
      </c>
      <c r="M362" s="17"/>
      <c r="N362" s="82" t="str">
        <f t="shared" si="29"/>
        <v/>
      </c>
      <c r="O362" s="82">
        <f t="shared" si="30"/>
        <v>0</v>
      </c>
      <c r="P362" s="82" t="str">
        <f t="shared" si="31"/>
        <v/>
      </c>
      <c r="Q362" s="82" t="str">
        <f t="shared" si="32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8"/>
        <v/>
      </c>
      <c r="M363" s="17"/>
      <c r="N363" s="82" t="str">
        <f t="shared" si="29"/>
        <v/>
      </c>
      <c r="O363" s="82">
        <f t="shared" si="30"/>
        <v>0</v>
      </c>
      <c r="P363" s="82" t="str">
        <f t="shared" si="31"/>
        <v/>
      </c>
      <c r="Q363" s="82" t="str">
        <f t="shared" si="32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8"/>
        <v/>
      </c>
      <c r="M364" s="17"/>
      <c r="N364" s="82" t="str">
        <f t="shared" si="29"/>
        <v/>
      </c>
      <c r="O364" s="82">
        <f t="shared" si="30"/>
        <v>0</v>
      </c>
      <c r="P364" s="82" t="str">
        <f t="shared" si="31"/>
        <v/>
      </c>
      <c r="Q364" s="82" t="str">
        <f t="shared" si="32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8"/>
        <v/>
      </c>
      <c r="M365" s="17"/>
      <c r="N365" s="82" t="str">
        <f t="shared" si="29"/>
        <v/>
      </c>
      <c r="O365" s="82">
        <f t="shared" si="30"/>
        <v>0</v>
      </c>
      <c r="P365" s="82" t="str">
        <f t="shared" si="31"/>
        <v/>
      </c>
      <c r="Q365" s="82" t="str">
        <f t="shared" si="32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8"/>
        <v/>
      </c>
      <c r="M366" s="17"/>
      <c r="N366" s="82" t="str">
        <f t="shared" si="29"/>
        <v/>
      </c>
      <c r="O366" s="82">
        <f t="shared" si="30"/>
        <v>0</v>
      </c>
      <c r="P366" s="82" t="str">
        <f t="shared" si="31"/>
        <v/>
      </c>
      <c r="Q366" s="82" t="str">
        <f t="shared" si="32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8"/>
        <v/>
      </c>
      <c r="M367" s="17"/>
      <c r="N367" s="82" t="str">
        <f t="shared" si="29"/>
        <v/>
      </c>
      <c r="O367" s="82">
        <f t="shared" si="30"/>
        <v>0</v>
      </c>
      <c r="P367" s="82" t="str">
        <f t="shared" si="31"/>
        <v/>
      </c>
      <c r="Q367" s="82" t="str">
        <f t="shared" si="32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8"/>
        <v/>
      </c>
      <c r="M368" s="17"/>
      <c r="N368" s="82" t="str">
        <f t="shared" si="29"/>
        <v/>
      </c>
      <c r="O368" s="82">
        <f t="shared" si="30"/>
        <v>0</v>
      </c>
      <c r="P368" s="82" t="str">
        <f t="shared" si="31"/>
        <v/>
      </c>
      <c r="Q368" s="82" t="str">
        <f t="shared" si="32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8"/>
        <v/>
      </c>
      <c r="M369" s="17"/>
      <c r="N369" s="82" t="str">
        <f t="shared" si="29"/>
        <v/>
      </c>
      <c r="O369" s="82">
        <f t="shared" si="30"/>
        <v>0</v>
      </c>
      <c r="P369" s="82" t="str">
        <f t="shared" si="31"/>
        <v/>
      </c>
      <c r="Q369" s="82" t="str">
        <f t="shared" si="32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8"/>
        <v/>
      </c>
      <c r="M370" s="17"/>
      <c r="N370" s="82" t="str">
        <f t="shared" si="29"/>
        <v/>
      </c>
      <c r="O370" s="82">
        <f t="shared" si="30"/>
        <v>0</v>
      </c>
      <c r="P370" s="82" t="str">
        <f t="shared" si="31"/>
        <v/>
      </c>
      <c r="Q370" s="82" t="str">
        <f t="shared" si="32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8"/>
        <v/>
      </c>
      <c r="M371" s="17"/>
      <c r="N371" s="82" t="str">
        <f t="shared" si="29"/>
        <v/>
      </c>
      <c r="O371" s="82">
        <f t="shared" si="30"/>
        <v>0</v>
      </c>
      <c r="P371" s="82" t="str">
        <f t="shared" si="31"/>
        <v/>
      </c>
      <c r="Q371" s="82" t="str">
        <f t="shared" si="32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8"/>
        <v/>
      </c>
      <c r="M372" s="17"/>
      <c r="N372" s="82" t="str">
        <f t="shared" si="29"/>
        <v/>
      </c>
      <c r="O372" s="82">
        <f t="shared" si="30"/>
        <v>0</v>
      </c>
      <c r="P372" s="82" t="str">
        <f t="shared" si="31"/>
        <v/>
      </c>
      <c r="Q372" s="82" t="str">
        <f t="shared" si="32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8"/>
        <v/>
      </c>
      <c r="M373" s="17"/>
      <c r="N373" s="82" t="str">
        <f t="shared" si="29"/>
        <v/>
      </c>
      <c r="O373" s="82">
        <f t="shared" si="30"/>
        <v>0</v>
      </c>
      <c r="P373" s="82" t="str">
        <f t="shared" si="31"/>
        <v/>
      </c>
      <c r="Q373" s="82" t="str">
        <f t="shared" si="32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8"/>
        <v/>
      </c>
      <c r="M374" s="17"/>
      <c r="N374" s="82" t="str">
        <f t="shared" si="29"/>
        <v/>
      </c>
      <c r="O374" s="82">
        <f t="shared" si="30"/>
        <v>0</v>
      </c>
      <c r="P374" s="82" t="str">
        <f t="shared" si="31"/>
        <v/>
      </c>
      <c r="Q374" s="82" t="str">
        <f t="shared" si="32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8"/>
        <v/>
      </c>
      <c r="M375" s="17"/>
      <c r="N375" s="82" t="str">
        <f t="shared" si="29"/>
        <v/>
      </c>
      <c r="O375" s="82">
        <f t="shared" si="30"/>
        <v>0</v>
      </c>
      <c r="P375" s="82" t="str">
        <f t="shared" si="31"/>
        <v/>
      </c>
      <c r="Q375" s="82" t="str">
        <f t="shared" si="32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8"/>
        <v/>
      </c>
      <c r="M376" s="17"/>
      <c r="N376" s="82" t="str">
        <f t="shared" si="29"/>
        <v/>
      </c>
      <c r="O376" s="82">
        <f t="shared" si="30"/>
        <v>0</v>
      </c>
      <c r="P376" s="82" t="str">
        <f t="shared" si="31"/>
        <v/>
      </c>
      <c r="Q376" s="82" t="str">
        <f t="shared" si="32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8"/>
        <v/>
      </c>
      <c r="M377" s="17"/>
      <c r="N377" s="82" t="str">
        <f t="shared" si="29"/>
        <v/>
      </c>
      <c r="O377" s="82">
        <f t="shared" si="30"/>
        <v>0</v>
      </c>
      <c r="P377" s="82" t="str">
        <f t="shared" si="31"/>
        <v/>
      </c>
      <c r="Q377" s="82" t="str">
        <f t="shared" si="32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8"/>
        <v/>
      </c>
      <c r="M378" s="17"/>
      <c r="N378" s="82" t="str">
        <f t="shared" si="29"/>
        <v/>
      </c>
      <c r="O378" s="82">
        <f t="shared" si="30"/>
        <v>0</v>
      </c>
      <c r="P378" s="82" t="str">
        <f t="shared" si="31"/>
        <v/>
      </c>
      <c r="Q378" s="82" t="str">
        <f t="shared" si="32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8"/>
        <v/>
      </c>
      <c r="M379" s="17"/>
      <c r="N379" s="82" t="str">
        <f t="shared" si="29"/>
        <v/>
      </c>
      <c r="O379" s="82">
        <f t="shared" si="30"/>
        <v>0</v>
      </c>
      <c r="P379" s="82" t="str">
        <f t="shared" si="31"/>
        <v/>
      </c>
      <c r="Q379" s="82" t="str">
        <f t="shared" si="32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8"/>
        <v/>
      </c>
      <c r="M380" s="17"/>
      <c r="N380" s="82" t="str">
        <f t="shared" si="29"/>
        <v/>
      </c>
      <c r="O380" s="82">
        <f t="shared" si="30"/>
        <v>0</v>
      </c>
      <c r="P380" s="82" t="str">
        <f t="shared" si="31"/>
        <v/>
      </c>
      <c r="Q380" s="82" t="str">
        <f t="shared" si="32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8"/>
        <v/>
      </c>
      <c r="M381" s="17"/>
      <c r="N381" s="82" t="str">
        <f t="shared" si="29"/>
        <v/>
      </c>
      <c r="O381" s="82">
        <f t="shared" si="30"/>
        <v>0</v>
      </c>
      <c r="P381" s="82" t="str">
        <f t="shared" si="31"/>
        <v/>
      </c>
      <c r="Q381" s="82" t="str">
        <f t="shared" si="32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8"/>
        <v/>
      </c>
      <c r="M382" s="17"/>
      <c r="N382" s="82" t="str">
        <f t="shared" si="29"/>
        <v/>
      </c>
      <c r="O382" s="82">
        <f t="shared" si="30"/>
        <v>0</v>
      </c>
      <c r="P382" s="82" t="str">
        <f t="shared" si="31"/>
        <v/>
      </c>
      <c r="Q382" s="82" t="str">
        <f t="shared" si="32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8"/>
        <v/>
      </c>
      <c r="M383" s="17"/>
      <c r="N383" s="82" t="str">
        <f t="shared" si="29"/>
        <v/>
      </c>
      <c r="O383" s="82">
        <f t="shared" si="30"/>
        <v>0</v>
      </c>
      <c r="P383" s="82" t="str">
        <f t="shared" si="31"/>
        <v/>
      </c>
      <c r="Q383" s="82" t="str">
        <f t="shared" si="32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8"/>
        <v/>
      </c>
      <c r="M384" s="17"/>
      <c r="N384" s="82" t="str">
        <f t="shared" si="29"/>
        <v/>
      </c>
      <c r="O384" s="82">
        <f t="shared" si="30"/>
        <v>0</v>
      </c>
      <c r="P384" s="82" t="str">
        <f t="shared" si="31"/>
        <v/>
      </c>
      <c r="Q384" s="82" t="str">
        <f t="shared" si="32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8"/>
        <v/>
      </c>
      <c r="M385" s="17"/>
      <c r="N385" s="82" t="str">
        <f t="shared" si="29"/>
        <v/>
      </c>
      <c r="O385" s="82">
        <f t="shared" si="30"/>
        <v>0</v>
      </c>
      <c r="P385" s="82" t="str">
        <f t="shared" si="31"/>
        <v/>
      </c>
      <c r="Q385" s="82" t="str">
        <f t="shared" si="32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8"/>
        <v/>
      </c>
      <c r="M386" s="17"/>
      <c r="N386" s="82" t="str">
        <f t="shared" si="29"/>
        <v/>
      </c>
      <c r="O386" s="82">
        <f t="shared" si="30"/>
        <v>0</v>
      </c>
      <c r="P386" s="82" t="str">
        <f t="shared" si="31"/>
        <v/>
      </c>
      <c r="Q386" s="82" t="str">
        <f t="shared" si="32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8"/>
        <v/>
      </c>
      <c r="M387" s="17"/>
      <c r="N387" s="82" t="str">
        <f t="shared" si="29"/>
        <v/>
      </c>
      <c r="O387" s="82">
        <f t="shared" si="30"/>
        <v>0</v>
      </c>
      <c r="P387" s="82" t="str">
        <f t="shared" si="31"/>
        <v/>
      </c>
      <c r="Q387" s="82" t="str">
        <f t="shared" si="32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8"/>
        <v/>
      </c>
      <c r="M388" s="17"/>
      <c r="N388" s="82" t="str">
        <f t="shared" si="29"/>
        <v/>
      </c>
      <c r="O388" s="82">
        <f t="shared" si="30"/>
        <v>0</v>
      </c>
      <c r="P388" s="82" t="str">
        <f t="shared" si="31"/>
        <v/>
      </c>
      <c r="Q388" s="82" t="str">
        <f t="shared" si="32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8"/>
        <v/>
      </c>
      <c r="M389" s="17"/>
      <c r="N389" s="82" t="str">
        <f t="shared" si="29"/>
        <v/>
      </c>
      <c r="O389" s="82">
        <f t="shared" si="30"/>
        <v>0</v>
      </c>
      <c r="P389" s="82" t="str">
        <f t="shared" si="31"/>
        <v/>
      </c>
      <c r="Q389" s="82" t="str">
        <f t="shared" si="32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8"/>
        <v/>
      </c>
      <c r="M390" s="17"/>
      <c r="N390" s="82" t="str">
        <f t="shared" si="29"/>
        <v/>
      </c>
      <c r="O390" s="82">
        <f t="shared" si="30"/>
        <v>0</v>
      </c>
      <c r="P390" s="82" t="str">
        <f t="shared" si="31"/>
        <v/>
      </c>
      <c r="Q390" s="82" t="str">
        <f t="shared" si="32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8"/>
        <v/>
      </c>
      <c r="M391" s="17"/>
      <c r="N391" s="82" t="str">
        <f t="shared" si="29"/>
        <v/>
      </c>
      <c r="O391" s="82">
        <f t="shared" si="30"/>
        <v>0</v>
      </c>
      <c r="P391" s="82" t="str">
        <f t="shared" si="31"/>
        <v/>
      </c>
      <c r="Q391" s="82" t="str">
        <f t="shared" si="32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8"/>
        <v/>
      </c>
      <c r="M392" s="17"/>
      <c r="N392" s="82" t="str">
        <f t="shared" si="29"/>
        <v/>
      </c>
      <c r="O392" s="82">
        <f t="shared" si="30"/>
        <v>0</v>
      </c>
      <c r="P392" s="82" t="str">
        <f t="shared" si="31"/>
        <v/>
      </c>
      <c r="Q392" s="82" t="str">
        <f t="shared" si="32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8"/>
        <v/>
      </c>
      <c r="M393" s="17"/>
      <c r="N393" s="82" t="str">
        <f t="shared" si="29"/>
        <v/>
      </c>
      <c r="O393" s="82">
        <f t="shared" si="30"/>
        <v>0</v>
      </c>
      <c r="P393" s="82" t="str">
        <f t="shared" si="31"/>
        <v/>
      </c>
      <c r="Q393" s="82" t="str">
        <f t="shared" si="32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8"/>
        <v/>
      </c>
      <c r="M394" s="17"/>
      <c r="N394" s="82" t="str">
        <f t="shared" si="29"/>
        <v/>
      </c>
      <c r="O394" s="82">
        <f t="shared" si="30"/>
        <v>0</v>
      </c>
      <c r="P394" s="82" t="str">
        <f t="shared" si="31"/>
        <v/>
      </c>
      <c r="Q394" s="82" t="str">
        <f t="shared" si="32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8"/>
        <v/>
      </c>
      <c r="M395" s="17"/>
      <c r="N395" s="82" t="str">
        <f t="shared" si="29"/>
        <v/>
      </c>
      <c r="O395" s="82">
        <f t="shared" si="30"/>
        <v>0</v>
      </c>
      <c r="P395" s="82" t="str">
        <f t="shared" si="31"/>
        <v/>
      </c>
      <c r="Q395" s="82" t="str">
        <f t="shared" si="32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8"/>
        <v/>
      </c>
      <c r="M396" s="17"/>
      <c r="N396" s="82" t="str">
        <f t="shared" si="29"/>
        <v/>
      </c>
      <c r="O396" s="82">
        <f t="shared" si="30"/>
        <v>0</v>
      </c>
      <c r="P396" s="82" t="str">
        <f t="shared" si="31"/>
        <v/>
      </c>
      <c r="Q396" s="82" t="str">
        <f t="shared" si="32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8"/>
        <v/>
      </c>
      <c r="M397" s="17"/>
      <c r="N397" s="82" t="str">
        <f t="shared" si="29"/>
        <v/>
      </c>
      <c r="O397" s="82">
        <f t="shared" si="30"/>
        <v>0</v>
      </c>
      <c r="P397" s="82" t="str">
        <f t="shared" si="31"/>
        <v/>
      </c>
      <c r="Q397" s="82" t="str">
        <f t="shared" si="32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8"/>
        <v/>
      </c>
      <c r="M398" s="17"/>
      <c r="N398" s="82" t="str">
        <f t="shared" si="29"/>
        <v/>
      </c>
      <c r="O398" s="82">
        <f t="shared" si="30"/>
        <v>0</v>
      </c>
      <c r="P398" s="82" t="str">
        <f t="shared" si="31"/>
        <v/>
      </c>
      <c r="Q398" s="82" t="str">
        <f t="shared" si="32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8"/>
        <v/>
      </c>
      <c r="M399" s="17"/>
      <c r="N399" s="82" t="str">
        <f t="shared" si="29"/>
        <v/>
      </c>
      <c r="O399" s="82">
        <f t="shared" si="30"/>
        <v>0</v>
      </c>
      <c r="P399" s="82" t="str">
        <f t="shared" si="31"/>
        <v/>
      </c>
      <c r="Q399" s="82" t="str">
        <f t="shared" si="32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3">IF(F400&amp;H400&amp;I400&amp;J400&amp;K400="","",F400+H400+I400-J400-K400)</f>
        <v/>
      </c>
      <c r="M400" s="17"/>
      <c r="N400" s="82" t="str">
        <f t="shared" ref="N400:N463" si="34">IF($G400="E",F400,"")</f>
        <v/>
      </c>
      <c r="O400" s="82">
        <f t="shared" si="30"/>
        <v>0</v>
      </c>
      <c r="P400" s="82" t="str">
        <f t="shared" si="31"/>
        <v/>
      </c>
      <c r="Q400" s="82" t="str">
        <f t="shared" si="32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3"/>
        <v/>
      </c>
      <c r="M401" s="17"/>
      <c r="N401" s="82" t="str">
        <f t="shared" si="34"/>
        <v/>
      </c>
      <c r="O401" s="82">
        <f t="shared" ref="O401:O464" si="35">IF($G401=0%,F401,"")</f>
        <v>0</v>
      </c>
      <c r="P401" s="82" t="str">
        <f t="shared" ref="P401:P464" si="36">IF(OR($G401=8%,$G401=11%),$H401/$G401,"")</f>
        <v/>
      </c>
      <c r="Q401" s="82" t="str">
        <f t="shared" ref="Q401:Q464" si="37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3"/>
        <v/>
      </c>
      <c r="M402" s="17"/>
      <c r="N402" s="82" t="str">
        <f t="shared" si="34"/>
        <v/>
      </c>
      <c r="O402" s="82">
        <f t="shared" si="35"/>
        <v>0</v>
      </c>
      <c r="P402" s="82" t="str">
        <f t="shared" si="36"/>
        <v/>
      </c>
      <c r="Q402" s="82" t="str">
        <f t="shared" si="37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3"/>
        <v/>
      </c>
      <c r="M403" s="17"/>
      <c r="N403" s="82" t="str">
        <f t="shared" si="34"/>
        <v/>
      </c>
      <c r="O403" s="82">
        <f t="shared" si="35"/>
        <v>0</v>
      </c>
      <c r="P403" s="82" t="str">
        <f t="shared" si="36"/>
        <v/>
      </c>
      <c r="Q403" s="82" t="str">
        <f t="shared" si="37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3"/>
        <v/>
      </c>
      <c r="M404" s="17"/>
      <c r="N404" s="82" t="str">
        <f t="shared" si="34"/>
        <v/>
      </c>
      <c r="O404" s="82">
        <f t="shared" si="35"/>
        <v>0</v>
      </c>
      <c r="P404" s="82" t="str">
        <f t="shared" si="36"/>
        <v/>
      </c>
      <c r="Q404" s="82" t="str">
        <f t="shared" si="37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3"/>
        <v/>
      </c>
      <c r="M405" s="17"/>
      <c r="N405" s="82" t="str">
        <f t="shared" si="34"/>
        <v/>
      </c>
      <c r="O405" s="82">
        <f t="shared" si="35"/>
        <v>0</v>
      </c>
      <c r="P405" s="82" t="str">
        <f t="shared" si="36"/>
        <v/>
      </c>
      <c r="Q405" s="82" t="str">
        <f t="shared" si="37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3"/>
        <v/>
      </c>
      <c r="M406" s="17"/>
      <c r="N406" s="82" t="str">
        <f t="shared" si="34"/>
        <v/>
      </c>
      <c r="O406" s="82">
        <f t="shared" si="35"/>
        <v>0</v>
      </c>
      <c r="P406" s="82" t="str">
        <f t="shared" si="36"/>
        <v/>
      </c>
      <c r="Q406" s="82" t="str">
        <f t="shared" si="37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3"/>
        <v/>
      </c>
      <c r="M407" s="17"/>
      <c r="N407" s="82" t="str">
        <f t="shared" si="34"/>
        <v/>
      </c>
      <c r="O407" s="82">
        <f t="shared" si="35"/>
        <v>0</v>
      </c>
      <c r="P407" s="82" t="str">
        <f t="shared" si="36"/>
        <v/>
      </c>
      <c r="Q407" s="82" t="str">
        <f t="shared" si="37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3"/>
        <v/>
      </c>
      <c r="M408" s="17"/>
      <c r="N408" s="82" t="str">
        <f t="shared" si="34"/>
        <v/>
      </c>
      <c r="O408" s="82">
        <f t="shared" si="35"/>
        <v>0</v>
      </c>
      <c r="P408" s="82" t="str">
        <f t="shared" si="36"/>
        <v/>
      </c>
      <c r="Q408" s="82" t="str">
        <f t="shared" si="37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3"/>
        <v/>
      </c>
      <c r="M409" s="17"/>
      <c r="N409" s="82" t="str">
        <f t="shared" si="34"/>
        <v/>
      </c>
      <c r="O409" s="82">
        <f t="shared" si="35"/>
        <v>0</v>
      </c>
      <c r="P409" s="82" t="str">
        <f t="shared" si="36"/>
        <v/>
      </c>
      <c r="Q409" s="82" t="str">
        <f t="shared" si="37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3"/>
        <v/>
      </c>
      <c r="M410" s="17"/>
      <c r="N410" s="82" t="str">
        <f t="shared" si="34"/>
        <v/>
      </c>
      <c r="O410" s="82">
        <f t="shared" si="35"/>
        <v>0</v>
      </c>
      <c r="P410" s="82" t="str">
        <f t="shared" si="36"/>
        <v/>
      </c>
      <c r="Q410" s="82" t="str">
        <f t="shared" si="37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3"/>
        <v/>
      </c>
      <c r="M411" s="17"/>
      <c r="N411" s="82" t="str">
        <f t="shared" si="34"/>
        <v/>
      </c>
      <c r="O411" s="82">
        <f t="shared" si="35"/>
        <v>0</v>
      </c>
      <c r="P411" s="82" t="str">
        <f t="shared" si="36"/>
        <v/>
      </c>
      <c r="Q411" s="82" t="str">
        <f t="shared" si="37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3"/>
        <v/>
      </c>
      <c r="M412" s="17"/>
      <c r="N412" s="82" t="str">
        <f t="shared" si="34"/>
        <v/>
      </c>
      <c r="O412" s="82">
        <f t="shared" si="35"/>
        <v>0</v>
      </c>
      <c r="P412" s="82" t="str">
        <f t="shared" si="36"/>
        <v/>
      </c>
      <c r="Q412" s="82" t="str">
        <f t="shared" si="37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3"/>
        <v/>
      </c>
      <c r="M413" s="17"/>
      <c r="N413" s="82" t="str">
        <f t="shared" si="34"/>
        <v/>
      </c>
      <c r="O413" s="82">
        <f t="shared" si="35"/>
        <v>0</v>
      </c>
      <c r="P413" s="82" t="str">
        <f t="shared" si="36"/>
        <v/>
      </c>
      <c r="Q413" s="82" t="str">
        <f t="shared" si="37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3"/>
        <v/>
      </c>
      <c r="M414" s="17"/>
      <c r="N414" s="82" t="str">
        <f t="shared" si="34"/>
        <v/>
      </c>
      <c r="O414" s="82">
        <f t="shared" si="35"/>
        <v>0</v>
      </c>
      <c r="P414" s="82" t="str">
        <f t="shared" si="36"/>
        <v/>
      </c>
      <c r="Q414" s="82" t="str">
        <f t="shared" si="37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3"/>
        <v/>
      </c>
      <c r="M415" s="17"/>
      <c r="N415" s="82" t="str">
        <f t="shared" si="34"/>
        <v/>
      </c>
      <c r="O415" s="82">
        <f t="shared" si="35"/>
        <v>0</v>
      </c>
      <c r="P415" s="82" t="str">
        <f t="shared" si="36"/>
        <v/>
      </c>
      <c r="Q415" s="82" t="str">
        <f t="shared" si="37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3"/>
        <v/>
      </c>
      <c r="M416" s="17"/>
      <c r="N416" s="82" t="str">
        <f t="shared" si="34"/>
        <v/>
      </c>
      <c r="O416" s="82">
        <f t="shared" si="35"/>
        <v>0</v>
      </c>
      <c r="P416" s="82" t="str">
        <f t="shared" si="36"/>
        <v/>
      </c>
      <c r="Q416" s="82" t="str">
        <f t="shared" si="37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3"/>
        <v/>
      </c>
      <c r="M417" s="17"/>
      <c r="N417" s="82" t="str">
        <f t="shared" si="34"/>
        <v/>
      </c>
      <c r="O417" s="82">
        <f t="shared" si="35"/>
        <v>0</v>
      </c>
      <c r="P417" s="82" t="str">
        <f t="shared" si="36"/>
        <v/>
      </c>
      <c r="Q417" s="82" t="str">
        <f t="shared" si="37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3"/>
        <v/>
      </c>
      <c r="M418" s="17"/>
      <c r="N418" s="82" t="str">
        <f t="shared" si="34"/>
        <v/>
      </c>
      <c r="O418" s="82">
        <f t="shared" si="35"/>
        <v>0</v>
      </c>
      <c r="P418" s="82" t="str">
        <f t="shared" si="36"/>
        <v/>
      </c>
      <c r="Q418" s="82" t="str">
        <f t="shared" si="37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3"/>
        <v/>
      </c>
      <c r="M419" s="17"/>
      <c r="N419" s="82" t="str">
        <f t="shared" si="34"/>
        <v/>
      </c>
      <c r="O419" s="82">
        <f t="shared" si="35"/>
        <v>0</v>
      </c>
      <c r="P419" s="82" t="str">
        <f t="shared" si="36"/>
        <v/>
      </c>
      <c r="Q419" s="82" t="str">
        <f t="shared" si="37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3"/>
        <v/>
      </c>
      <c r="M420" s="17"/>
      <c r="N420" s="82" t="str">
        <f t="shared" si="34"/>
        <v/>
      </c>
      <c r="O420" s="82">
        <f t="shared" si="35"/>
        <v>0</v>
      </c>
      <c r="P420" s="82" t="str">
        <f t="shared" si="36"/>
        <v/>
      </c>
      <c r="Q420" s="82" t="str">
        <f t="shared" si="37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3"/>
        <v/>
      </c>
      <c r="M421" s="17"/>
      <c r="N421" s="82" t="str">
        <f t="shared" si="34"/>
        <v/>
      </c>
      <c r="O421" s="82">
        <f t="shared" si="35"/>
        <v>0</v>
      </c>
      <c r="P421" s="82" t="str">
        <f t="shared" si="36"/>
        <v/>
      </c>
      <c r="Q421" s="82" t="str">
        <f t="shared" si="37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3"/>
        <v/>
      </c>
      <c r="M422" s="17"/>
      <c r="N422" s="82" t="str">
        <f t="shared" si="34"/>
        <v/>
      </c>
      <c r="O422" s="82">
        <f t="shared" si="35"/>
        <v>0</v>
      </c>
      <c r="P422" s="82" t="str">
        <f t="shared" si="36"/>
        <v/>
      </c>
      <c r="Q422" s="82" t="str">
        <f t="shared" si="37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3"/>
        <v/>
      </c>
      <c r="M423" s="17"/>
      <c r="N423" s="82" t="str">
        <f t="shared" si="34"/>
        <v/>
      </c>
      <c r="O423" s="82">
        <f t="shared" si="35"/>
        <v>0</v>
      </c>
      <c r="P423" s="82" t="str">
        <f t="shared" si="36"/>
        <v/>
      </c>
      <c r="Q423" s="82" t="str">
        <f t="shared" si="37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3"/>
        <v/>
      </c>
      <c r="M424" s="17"/>
      <c r="N424" s="82" t="str">
        <f t="shared" si="34"/>
        <v/>
      </c>
      <c r="O424" s="82">
        <f t="shared" si="35"/>
        <v>0</v>
      </c>
      <c r="P424" s="82" t="str">
        <f t="shared" si="36"/>
        <v/>
      </c>
      <c r="Q424" s="82" t="str">
        <f t="shared" si="37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3"/>
        <v/>
      </c>
      <c r="M425" s="17"/>
      <c r="N425" s="82" t="str">
        <f t="shared" si="34"/>
        <v/>
      </c>
      <c r="O425" s="82">
        <f t="shared" si="35"/>
        <v>0</v>
      </c>
      <c r="P425" s="82" t="str">
        <f t="shared" si="36"/>
        <v/>
      </c>
      <c r="Q425" s="82" t="str">
        <f t="shared" si="37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3"/>
        <v/>
      </c>
      <c r="M426" s="17"/>
      <c r="N426" s="82" t="str">
        <f t="shared" si="34"/>
        <v/>
      </c>
      <c r="O426" s="82">
        <f t="shared" si="35"/>
        <v>0</v>
      </c>
      <c r="P426" s="82" t="str">
        <f t="shared" si="36"/>
        <v/>
      </c>
      <c r="Q426" s="82" t="str">
        <f t="shared" si="37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3"/>
        <v/>
      </c>
      <c r="M427" s="17"/>
      <c r="N427" s="82" t="str">
        <f t="shared" si="34"/>
        <v/>
      </c>
      <c r="O427" s="82">
        <f t="shared" si="35"/>
        <v>0</v>
      </c>
      <c r="P427" s="82" t="str">
        <f t="shared" si="36"/>
        <v/>
      </c>
      <c r="Q427" s="82" t="str">
        <f t="shared" si="37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3"/>
        <v/>
      </c>
      <c r="M428" s="17"/>
      <c r="N428" s="82" t="str">
        <f t="shared" si="34"/>
        <v/>
      </c>
      <c r="O428" s="82">
        <f t="shared" si="35"/>
        <v>0</v>
      </c>
      <c r="P428" s="82" t="str">
        <f t="shared" si="36"/>
        <v/>
      </c>
      <c r="Q428" s="82" t="str">
        <f t="shared" si="37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3"/>
        <v/>
      </c>
      <c r="M429" s="17"/>
      <c r="N429" s="82" t="str">
        <f t="shared" si="34"/>
        <v/>
      </c>
      <c r="O429" s="82">
        <f t="shared" si="35"/>
        <v>0</v>
      </c>
      <c r="P429" s="82" t="str">
        <f t="shared" si="36"/>
        <v/>
      </c>
      <c r="Q429" s="82" t="str">
        <f t="shared" si="37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3"/>
        <v/>
      </c>
      <c r="M430" s="17"/>
      <c r="N430" s="82" t="str">
        <f t="shared" si="34"/>
        <v/>
      </c>
      <c r="O430" s="82">
        <f t="shared" si="35"/>
        <v>0</v>
      </c>
      <c r="P430" s="82" t="str">
        <f t="shared" si="36"/>
        <v/>
      </c>
      <c r="Q430" s="82" t="str">
        <f t="shared" si="37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3"/>
        <v/>
      </c>
      <c r="M431" s="17"/>
      <c r="N431" s="82" t="str">
        <f t="shared" si="34"/>
        <v/>
      </c>
      <c r="O431" s="82">
        <f t="shared" si="35"/>
        <v>0</v>
      </c>
      <c r="P431" s="82" t="str">
        <f t="shared" si="36"/>
        <v/>
      </c>
      <c r="Q431" s="82" t="str">
        <f t="shared" si="37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3"/>
        <v/>
      </c>
      <c r="M432" s="17"/>
      <c r="N432" s="82" t="str">
        <f t="shared" si="34"/>
        <v/>
      </c>
      <c r="O432" s="82">
        <f t="shared" si="35"/>
        <v>0</v>
      </c>
      <c r="P432" s="82" t="str">
        <f t="shared" si="36"/>
        <v/>
      </c>
      <c r="Q432" s="82" t="str">
        <f t="shared" si="37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3"/>
        <v/>
      </c>
      <c r="M433" s="17"/>
      <c r="N433" s="82" t="str">
        <f t="shared" si="34"/>
        <v/>
      </c>
      <c r="O433" s="82">
        <f t="shared" si="35"/>
        <v>0</v>
      </c>
      <c r="P433" s="82" t="str">
        <f t="shared" si="36"/>
        <v/>
      </c>
      <c r="Q433" s="82" t="str">
        <f t="shared" si="37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3"/>
        <v/>
      </c>
      <c r="M434" s="17"/>
      <c r="N434" s="82" t="str">
        <f t="shared" si="34"/>
        <v/>
      </c>
      <c r="O434" s="82">
        <f t="shared" si="35"/>
        <v>0</v>
      </c>
      <c r="P434" s="82" t="str">
        <f t="shared" si="36"/>
        <v/>
      </c>
      <c r="Q434" s="82" t="str">
        <f t="shared" si="37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3"/>
        <v/>
      </c>
      <c r="M435" s="17"/>
      <c r="N435" s="82" t="str">
        <f t="shared" si="34"/>
        <v/>
      </c>
      <c r="O435" s="82">
        <f t="shared" si="35"/>
        <v>0</v>
      </c>
      <c r="P435" s="82" t="str">
        <f t="shared" si="36"/>
        <v/>
      </c>
      <c r="Q435" s="82" t="str">
        <f t="shared" si="37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3"/>
        <v/>
      </c>
      <c r="M436" s="17"/>
      <c r="N436" s="82" t="str">
        <f t="shared" si="34"/>
        <v/>
      </c>
      <c r="O436" s="82">
        <f t="shared" si="35"/>
        <v>0</v>
      </c>
      <c r="P436" s="82" t="str">
        <f t="shared" si="36"/>
        <v/>
      </c>
      <c r="Q436" s="82" t="str">
        <f t="shared" si="37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3"/>
        <v/>
      </c>
      <c r="M437" s="17"/>
      <c r="N437" s="82" t="str">
        <f t="shared" si="34"/>
        <v/>
      </c>
      <c r="O437" s="82">
        <f t="shared" si="35"/>
        <v>0</v>
      </c>
      <c r="P437" s="82" t="str">
        <f t="shared" si="36"/>
        <v/>
      </c>
      <c r="Q437" s="82" t="str">
        <f t="shared" si="37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3"/>
        <v/>
      </c>
      <c r="M438" s="17"/>
      <c r="N438" s="82" t="str">
        <f t="shared" si="34"/>
        <v/>
      </c>
      <c r="O438" s="82">
        <f t="shared" si="35"/>
        <v>0</v>
      </c>
      <c r="P438" s="82" t="str">
        <f t="shared" si="36"/>
        <v/>
      </c>
      <c r="Q438" s="82" t="str">
        <f t="shared" si="37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3"/>
        <v/>
      </c>
      <c r="M439" s="17"/>
      <c r="N439" s="82" t="str">
        <f t="shared" si="34"/>
        <v/>
      </c>
      <c r="O439" s="82">
        <f t="shared" si="35"/>
        <v>0</v>
      </c>
      <c r="P439" s="82" t="str">
        <f t="shared" si="36"/>
        <v/>
      </c>
      <c r="Q439" s="82" t="str">
        <f t="shared" si="37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3"/>
        <v/>
      </c>
      <c r="M440" s="17"/>
      <c r="N440" s="82" t="str">
        <f t="shared" si="34"/>
        <v/>
      </c>
      <c r="O440" s="82">
        <f t="shared" si="35"/>
        <v>0</v>
      </c>
      <c r="P440" s="82" t="str">
        <f t="shared" si="36"/>
        <v/>
      </c>
      <c r="Q440" s="82" t="str">
        <f t="shared" si="37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3"/>
        <v/>
      </c>
      <c r="M441" s="17"/>
      <c r="N441" s="82" t="str">
        <f t="shared" si="34"/>
        <v/>
      </c>
      <c r="O441" s="82">
        <f t="shared" si="35"/>
        <v>0</v>
      </c>
      <c r="P441" s="82" t="str">
        <f t="shared" si="36"/>
        <v/>
      </c>
      <c r="Q441" s="82" t="str">
        <f t="shared" si="37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3"/>
        <v/>
      </c>
      <c r="M442" s="17"/>
      <c r="N442" s="82" t="str">
        <f t="shared" si="34"/>
        <v/>
      </c>
      <c r="O442" s="82">
        <f t="shared" si="35"/>
        <v>0</v>
      </c>
      <c r="P442" s="82" t="str">
        <f t="shared" si="36"/>
        <v/>
      </c>
      <c r="Q442" s="82" t="str">
        <f t="shared" si="37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3"/>
        <v/>
      </c>
      <c r="M443" s="17"/>
      <c r="N443" s="82" t="str">
        <f t="shared" si="34"/>
        <v/>
      </c>
      <c r="O443" s="82">
        <f t="shared" si="35"/>
        <v>0</v>
      </c>
      <c r="P443" s="82" t="str">
        <f t="shared" si="36"/>
        <v/>
      </c>
      <c r="Q443" s="82" t="str">
        <f t="shared" si="37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3"/>
        <v/>
      </c>
      <c r="M444" s="17"/>
      <c r="N444" s="82" t="str">
        <f t="shared" si="34"/>
        <v/>
      </c>
      <c r="O444" s="82">
        <f t="shared" si="35"/>
        <v>0</v>
      </c>
      <c r="P444" s="82" t="str">
        <f t="shared" si="36"/>
        <v/>
      </c>
      <c r="Q444" s="82" t="str">
        <f t="shared" si="37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3"/>
        <v/>
      </c>
      <c r="M445" s="17"/>
      <c r="N445" s="82" t="str">
        <f t="shared" si="34"/>
        <v/>
      </c>
      <c r="O445" s="82">
        <f t="shared" si="35"/>
        <v>0</v>
      </c>
      <c r="P445" s="82" t="str">
        <f t="shared" si="36"/>
        <v/>
      </c>
      <c r="Q445" s="82" t="str">
        <f t="shared" si="37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3"/>
        <v/>
      </c>
      <c r="M446" s="17"/>
      <c r="N446" s="82" t="str">
        <f t="shared" si="34"/>
        <v/>
      </c>
      <c r="O446" s="82">
        <f t="shared" si="35"/>
        <v>0</v>
      </c>
      <c r="P446" s="82" t="str">
        <f t="shared" si="36"/>
        <v/>
      </c>
      <c r="Q446" s="82" t="str">
        <f t="shared" si="37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3"/>
        <v/>
      </c>
      <c r="M447" s="17"/>
      <c r="N447" s="82" t="str">
        <f t="shared" si="34"/>
        <v/>
      </c>
      <c r="O447" s="82">
        <f t="shared" si="35"/>
        <v>0</v>
      </c>
      <c r="P447" s="82" t="str">
        <f t="shared" si="36"/>
        <v/>
      </c>
      <c r="Q447" s="82" t="str">
        <f t="shared" si="37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3"/>
        <v/>
      </c>
      <c r="M448" s="17"/>
      <c r="N448" s="82" t="str">
        <f t="shared" si="34"/>
        <v/>
      </c>
      <c r="O448" s="82">
        <f t="shared" si="35"/>
        <v>0</v>
      </c>
      <c r="P448" s="82" t="str">
        <f t="shared" si="36"/>
        <v/>
      </c>
      <c r="Q448" s="82" t="str">
        <f t="shared" si="37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3"/>
        <v/>
      </c>
      <c r="M449" s="17"/>
      <c r="N449" s="82" t="str">
        <f t="shared" si="34"/>
        <v/>
      </c>
      <c r="O449" s="82">
        <f t="shared" si="35"/>
        <v>0</v>
      </c>
      <c r="P449" s="82" t="str">
        <f t="shared" si="36"/>
        <v/>
      </c>
      <c r="Q449" s="82" t="str">
        <f t="shared" si="37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3"/>
        <v/>
      </c>
      <c r="M450" s="17"/>
      <c r="N450" s="82" t="str">
        <f t="shared" si="34"/>
        <v/>
      </c>
      <c r="O450" s="82">
        <f t="shared" si="35"/>
        <v>0</v>
      </c>
      <c r="P450" s="82" t="str">
        <f t="shared" si="36"/>
        <v/>
      </c>
      <c r="Q450" s="82" t="str">
        <f t="shared" si="37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3"/>
        <v/>
      </c>
      <c r="M451" s="17"/>
      <c r="N451" s="82" t="str">
        <f t="shared" si="34"/>
        <v/>
      </c>
      <c r="O451" s="82">
        <f t="shared" si="35"/>
        <v>0</v>
      </c>
      <c r="P451" s="82" t="str">
        <f t="shared" si="36"/>
        <v/>
      </c>
      <c r="Q451" s="82" t="str">
        <f t="shared" si="37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3"/>
        <v/>
      </c>
      <c r="M452" s="17"/>
      <c r="N452" s="82" t="str">
        <f t="shared" si="34"/>
        <v/>
      </c>
      <c r="O452" s="82">
        <f t="shared" si="35"/>
        <v>0</v>
      </c>
      <c r="P452" s="82" t="str">
        <f t="shared" si="36"/>
        <v/>
      </c>
      <c r="Q452" s="82" t="str">
        <f t="shared" si="37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3"/>
        <v/>
      </c>
      <c r="M453" s="17"/>
      <c r="N453" s="82" t="str">
        <f t="shared" si="34"/>
        <v/>
      </c>
      <c r="O453" s="82">
        <f t="shared" si="35"/>
        <v>0</v>
      </c>
      <c r="P453" s="82" t="str">
        <f t="shared" si="36"/>
        <v/>
      </c>
      <c r="Q453" s="82" t="str">
        <f t="shared" si="37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3"/>
        <v/>
      </c>
      <c r="M454" s="17"/>
      <c r="N454" s="82" t="str">
        <f t="shared" si="34"/>
        <v/>
      </c>
      <c r="O454" s="82">
        <f t="shared" si="35"/>
        <v>0</v>
      </c>
      <c r="P454" s="82" t="str">
        <f t="shared" si="36"/>
        <v/>
      </c>
      <c r="Q454" s="82" t="str">
        <f t="shared" si="37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3"/>
        <v/>
      </c>
      <c r="M455" s="17"/>
      <c r="N455" s="82" t="str">
        <f t="shared" si="34"/>
        <v/>
      </c>
      <c r="O455" s="82">
        <f t="shared" si="35"/>
        <v>0</v>
      </c>
      <c r="P455" s="82" t="str">
        <f t="shared" si="36"/>
        <v/>
      </c>
      <c r="Q455" s="82" t="str">
        <f t="shared" si="37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3"/>
        <v/>
      </c>
      <c r="M456" s="17"/>
      <c r="N456" s="82" t="str">
        <f t="shared" si="34"/>
        <v/>
      </c>
      <c r="O456" s="82">
        <f t="shared" si="35"/>
        <v>0</v>
      </c>
      <c r="P456" s="82" t="str">
        <f t="shared" si="36"/>
        <v/>
      </c>
      <c r="Q456" s="82" t="str">
        <f t="shared" si="37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3"/>
        <v/>
      </c>
      <c r="M457" s="17"/>
      <c r="N457" s="82" t="str">
        <f t="shared" si="34"/>
        <v/>
      </c>
      <c r="O457" s="82">
        <f t="shared" si="35"/>
        <v>0</v>
      </c>
      <c r="P457" s="82" t="str">
        <f t="shared" si="36"/>
        <v/>
      </c>
      <c r="Q457" s="82" t="str">
        <f t="shared" si="37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3"/>
        <v/>
      </c>
      <c r="M458" s="17"/>
      <c r="N458" s="82" t="str">
        <f t="shared" si="34"/>
        <v/>
      </c>
      <c r="O458" s="82">
        <f t="shared" si="35"/>
        <v>0</v>
      </c>
      <c r="P458" s="82" t="str">
        <f t="shared" si="36"/>
        <v/>
      </c>
      <c r="Q458" s="82" t="str">
        <f t="shared" si="37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3"/>
        <v/>
      </c>
      <c r="M459" s="17"/>
      <c r="N459" s="82" t="str">
        <f t="shared" si="34"/>
        <v/>
      </c>
      <c r="O459" s="82">
        <f t="shared" si="35"/>
        <v>0</v>
      </c>
      <c r="P459" s="82" t="str">
        <f t="shared" si="36"/>
        <v/>
      </c>
      <c r="Q459" s="82" t="str">
        <f t="shared" si="37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3"/>
        <v/>
      </c>
      <c r="M460" s="17"/>
      <c r="N460" s="82" t="str">
        <f t="shared" si="34"/>
        <v/>
      </c>
      <c r="O460" s="82">
        <f t="shared" si="35"/>
        <v>0</v>
      </c>
      <c r="P460" s="82" t="str">
        <f t="shared" si="36"/>
        <v/>
      </c>
      <c r="Q460" s="82" t="str">
        <f t="shared" si="37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3"/>
        <v/>
      </c>
      <c r="M461" s="17"/>
      <c r="N461" s="82" t="str">
        <f t="shared" si="34"/>
        <v/>
      </c>
      <c r="O461" s="82">
        <f t="shared" si="35"/>
        <v>0</v>
      </c>
      <c r="P461" s="82" t="str">
        <f t="shared" si="36"/>
        <v/>
      </c>
      <c r="Q461" s="82" t="str">
        <f t="shared" si="37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3"/>
        <v/>
      </c>
      <c r="M462" s="17"/>
      <c r="N462" s="82" t="str">
        <f t="shared" si="34"/>
        <v/>
      </c>
      <c r="O462" s="82">
        <f t="shared" si="35"/>
        <v>0</v>
      </c>
      <c r="P462" s="82" t="str">
        <f t="shared" si="36"/>
        <v/>
      </c>
      <c r="Q462" s="82" t="str">
        <f t="shared" si="37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3"/>
        <v/>
      </c>
      <c r="M463" s="17"/>
      <c r="N463" s="82" t="str">
        <f t="shared" si="34"/>
        <v/>
      </c>
      <c r="O463" s="82">
        <f t="shared" si="35"/>
        <v>0</v>
      </c>
      <c r="P463" s="82" t="str">
        <f t="shared" si="36"/>
        <v/>
      </c>
      <c r="Q463" s="82" t="str">
        <f t="shared" si="37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8">IF(F464&amp;H464&amp;I464&amp;J464&amp;K464="","",F464+H464+I464-J464-K464)</f>
        <v/>
      </c>
      <c r="M464" s="17"/>
      <c r="N464" s="82" t="str">
        <f t="shared" ref="N464:N514" si="39">IF($G464="E",F464,"")</f>
        <v/>
      </c>
      <c r="O464" s="82">
        <f t="shared" si="35"/>
        <v>0</v>
      </c>
      <c r="P464" s="82" t="str">
        <f t="shared" si="36"/>
        <v/>
      </c>
      <c r="Q464" s="82" t="str">
        <f t="shared" si="37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8"/>
        <v/>
      </c>
      <c r="M465" s="17"/>
      <c r="N465" s="82" t="str">
        <f t="shared" si="39"/>
        <v/>
      </c>
      <c r="O465" s="82">
        <f t="shared" ref="O465:O514" si="40">IF($G465=0%,F465,"")</f>
        <v>0</v>
      </c>
      <c r="P465" s="82" t="str">
        <f t="shared" ref="P465:P514" si="41">IF(OR($G465=8%,$G465=11%),$H465/$G465,"")</f>
        <v/>
      </c>
      <c r="Q465" s="82" t="str">
        <f t="shared" ref="Q465:Q514" si="42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8"/>
        <v/>
      </c>
      <c r="M466" s="17"/>
      <c r="N466" s="82" t="str">
        <f t="shared" si="39"/>
        <v/>
      </c>
      <c r="O466" s="82">
        <f t="shared" si="40"/>
        <v>0</v>
      </c>
      <c r="P466" s="82" t="str">
        <f t="shared" si="41"/>
        <v/>
      </c>
      <c r="Q466" s="82" t="str">
        <f t="shared" si="42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8"/>
        <v/>
      </c>
      <c r="M467" s="17"/>
      <c r="N467" s="82" t="str">
        <f t="shared" si="39"/>
        <v/>
      </c>
      <c r="O467" s="82">
        <f t="shared" si="40"/>
        <v>0</v>
      </c>
      <c r="P467" s="82" t="str">
        <f t="shared" si="41"/>
        <v/>
      </c>
      <c r="Q467" s="82" t="str">
        <f t="shared" si="42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8"/>
        <v/>
      </c>
      <c r="M468" s="17"/>
      <c r="N468" s="82" t="str">
        <f t="shared" si="39"/>
        <v/>
      </c>
      <c r="O468" s="82">
        <f t="shared" si="40"/>
        <v>0</v>
      </c>
      <c r="P468" s="82" t="str">
        <f t="shared" si="41"/>
        <v/>
      </c>
      <c r="Q468" s="82" t="str">
        <f t="shared" si="42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8"/>
        <v/>
      </c>
      <c r="M469" s="17"/>
      <c r="N469" s="82" t="str">
        <f t="shared" si="39"/>
        <v/>
      </c>
      <c r="O469" s="82">
        <f t="shared" si="40"/>
        <v>0</v>
      </c>
      <c r="P469" s="82" t="str">
        <f t="shared" si="41"/>
        <v/>
      </c>
      <c r="Q469" s="82" t="str">
        <f t="shared" si="42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8"/>
        <v/>
      </c>
      <c r="M470" s="17"/>
      <c r="N470" s="82" t="str">
        <f t="shared" si="39"/>
        <v/>
      </c>
      <c r="O470" s="82">
        <f t="shared" si="40"/>
        <v>0</v>
      </c>
      <c r="P470" s="82" t="str">
        <f t="shared" si="41"/>
        <v/>
      </c>
      <c r="Q470" s="82" t="str">
        <f t="shared" si="42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8"/>
        <v/>
      </c>
      <c r="M471" s="17"/>
      <c r="N471" s="82" t="str">
        <f t="shared" si="39"/>
        <v/>
      </c>
      <c r="O471" s="82">
        <f t="shared" si="40"/>
        <v>0</v>
      </c>
      <c r="P471" s="82" t="str">
        <f t="shared" si="41"/>
        <v/>
      </c>
      <c r="Q471" s="82" t="str">
        <f t="shared" si="42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8"/>
        <v/>
      </c>
      <c r="M472" s="17"/>
      <c r="N472" s="82" t="str">
        <f t="shared" si="39"/>
        <v/>
      </c>
      <c r="O472" s="82">
        <f t="shared" si="40"/>
        <v>0</v>
      </c>
      <c r="P472" s="82" t="str">
        <f t="shared" si="41"/>
        <v/>
      </c>
      <c r="Q472" s="82" t="str">
        <f t="shared" si="42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8"/>
        <v/>
      </c>
      <c r="M473" s="17"/>
      <c r="N473" s="82" t="str">
        <f t="shared" si="39"/>
        <v/>
      </c>
      <c r="O473" s="82">
        <f t="shared" si="40"/>
        <v>0</v>
      </c>
      <c r="P473" s="82" t="str">
        <f t="shared" si="41"/>
        <v/>
      </c>
      <c r="Q473" s="82" t="str">
        <f t="shared" si="42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8"/>
        <v/>
      </c>
      <c r="M474" s="17"/>
      <c r="N474" s="82" t="str">
        <f t="shared" si="39"/>
        <v/>
      </c>
      <c r="O474" s="82">
        <f t="shared" si="40"/>
        <v>0</v>
      </c>
      <c r="P474" s="82" t="str">
        <f t="shared" si="41"/>
        <v/>
      </c>
      <c r="Q474" s="82" t="str">
        <f t="shared" si="42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8"/>
        <v/>
      </c>
      <c r="M475" s="17"/>
      <c r="N475" s="82" t="str">
        <f t="shared" si="39"/>
        <v/>
      </c>
      <c r="O475" s="82">
        <f t="shared" si="40"/>
        <v>0</v>
      </c>
      <c r="P475" s="82" t="str">
        <f t="shared" si="41"/>
        <v/>
      </c>
      <c r="Q475" s="82" t="str">
        <f t="shared" si="42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8"/>
        <v/>
      </c>
      <c r="M476" s="17"/>
      <c r="N476" s="82" t="str">
        <f t="shared" si="39"/>
        <v/>
      </c>
      <c r="O476" s="82">
        <f t="shared" si="40"/>
        <v>0</v>
      </c>
      <c r="P476" s="82" t="str">
        <f t="shared" si="41"/>
        <v/>
      </c>
      <c r="Q476" s="82" t="str">
        <f t="shared" si="42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8"/>
        <v/>
      </c>
      <c r="M477" s="17"/>
      <c r="N477" s="82" t="str">
        <f t="shared" si="39"/>
        <v/>
      </c>
      <c r="O477" s="82">
        <f t="shared" si="40"/>
        <v>0</v>
      </c>
      <c r="P477" s="82" t="str">
        <f t="shared" si="41"/>
        <v/>
      </c>
      <c r="Q477" s="82" t="str">
        <f t="shared" si="42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8"/>
        <v/>
      </c>
      <c r="M478" s="17"/>
      <c r="N478" s="82" t="str">
        <f t="shared" si="39"/>
        <v/>
      </c>
      <c r="O478" s="82">
        <f t="shared" si="40"/>
        <v>0</v>
      </c>
      <c r="P478" s="82" t="str">
        <f t="shared" si="41"/>
        <v/>
      </c>
      <c r="Q478" s="82" t="str">
        <f t="shared" si="42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8"/>
        <v/>
      </c>
      <c r="M479" s="17"/>
      <c r="N479" s="82" t="str">
        <f t="shared" si="39"/>
        <v/>
      </c>
      <c r="O479" s="82">
        <f t="shared" si="40"/>
        <v>0</v>
      </c>
      <c r="P479" s="82" t="str">
        <f t="shared" si="41"/>
        <v/>
      </c>
      <c r="Q479" s="82" t="str">
        <f t="shared" si="42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8"/>
        <v/>
      </c>
      <c r="M480" s="17"/>
      <c r="N480" s="82" t="str">
        <f t="shared" si="39"/>
        <v/>
      </c>
      <c r="O480" s="82">
        <f t="shared" si="40"/>
        <v>0</v>
      </c>
      <c r="P480" s="82" t="str">
        <f t="shared" si="41"/>
        <v/>
      </c>
      <c r="Q480" s="82" t="str">
        <f t="shared" si="42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8"/>
        <v/>
      </c>
      <c r="M481" s="17"/>
      <c r="N481" s="82" t="str">
        <f t="shared" si="39"/>
        <v/>
      </c>
      <c r="O481" s="82">
        <f t="shared" si="40"/>
        <v>0</v>
      </c>
      <c r="P481" s="82" t="str">
        <f t="shared" si="41"/>
        <v/>
      </c>
      <c r="Q481" s="82" t="str">
        <f t="shared" si="42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8"/>
        <v/>
      </c>
      <c r="M482" s="17"/>
      <c r="N482" s="82" t="str">
        <f t="shared" si="39"/>
        <v/>
      </c>
      <c r="O482" s="82">
        <f t="shared" si="40"/>
        <v>0</v>
      </c>
      <c r="P482" s="82" t="str">
        <f t="shared" si="41"/>
        <v/>
      </c>
      <c r="Q482" s="82" t="str">
        <f t="shared" si="42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8"/>
        <v/>
      </c>
      <c r="M483" s="17"/>
      <c r="N483" s="82" t="str">
        <f t="shared" si="39"/>
        <v/>
      </c>
      <c r="O483" s="82">
        <f t="shared" si="40"/>
        <v>0</v>
      </c>
      <c r="P483" s="82" t="str">
        <f t="shared" si="41"/>
        <v/>
      </c>
      <c r="Q483" s="82" t="str">
        <f t="shared" si="42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8"/>
        <v/>
      </c>
      <c r="M484" s="17"/>
      <c r="N484" s="82" t="str">
        <f t="shared" si="39"/>
        <v/>
      </c>
      <c r="O484" s="82">
        <f t="shared" si="40"/>
        <v>0</v>
      </c>
      <c r="P484" s="82" t="str">
        <f t="shared" si="41"/>
        <v/>
      </c>
      <c r="Q484" s="82" t="str">
        <f t="shared" si="42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8"/>
        <v/>
      </c>
      <c r="M485" s="17"/>
      <c r="N485" s="82" t="str">
        <f t="shared" si="39"/>
        <v/>
      </c>
      <c r="O485" s="82">
        <f t="shared" si="40"/>
        <v>0</v>
      </c>
      <c r="P485" s="82" t="str">
        <f t="shared" si="41"/>
        <v/>
      </c>
      <c r="Q485" s="82" t="str">
        <f t="shared" si="42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8"/>
        <v/>
      </c>
      <c r="M486" s="17"/>
      <c r="N486" s="82" t="str">
        <f t="shared" si="39"/>
        <v/>
      </c>
      <c r="O486" s="82">
        <f t="shared" si="40"/>
        <v>0</v>
      </c>
      <c r="P486" s="82" t="str">
        <f t="shared" si="41"/>
        <v/>
      </c>
      <c r="Q486" s="82" t="str">
        <f t="shared" si="42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8"/>
        <v/>
      </c>
      <c r="M487" s="17"/>
      <c r="N487" s="82" t="str">
        <f t="shared" si="39"/>
        <v/>
      </c>
      <c r="O487" s="82">
        <f t="shared" si="40"/>
        <v>0</v>
      </c>
      <c r="P487" s="82" t="str">
        <f t="shared" si="41"/>
        <v/>
      </c>
      <c r="Q487" s="82" t="str">
        <f t="shared" si="42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8"/>
        <v/>
      </c>
      <c r="M488" s="17"/>
      <c r="N488" s="82" t="str">
        <f t="shared" si="39"/>
        <v/>
      </c>
      <c r="O488" s="82">
        <f t="shared" si="40"/>
        <v>0</v>
      </c>
      <c r="P488" s="82" t="str">
        <f t="shared" si="41"/>
        <v/>
      </c>
      <c r="Q488" s="82" t="str">
        <f t="shared" si="42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8"/>
        <v/>
      </c>
      <c r="M489" s="17"/>
      <c r="N489" s="82" t="str">
        <f t="shared" si="39"/>
        <v/>
      </c>
      <c r="O489" s="82">
        <f t="shared" si="40"/>
        <v>0</v>
      </c>
      <c r="P489" s="82" t="str">
        <f t="shared" si="41"/>
        <v/>
      </c>
      <c r="Q489" s="82" t="str">
        <f t="shared" si="42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8"/>
        <v/>
      </c>
      <c r="M490" s="17"/>
      <c r="N490" s="82" t="str">
        <f t="shared" si="39"/>
        <v/>
      </c>
      <c r="O490" s="82">
        <f t="shared" si="40"/>
        <v>0</v>
      </c>
      <c r="P490" s="82" t="str">
        <f t="shared" si="41"/>
        <v/>
      </c>
      <c r="Q490" s="82" t="str">
        <f t="shared" si="42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8"/>
        <v/>
      </c>
      <c r="M491" s="17"/>
      <c r="N491" s="82" t="str">
        <f t="shared" si="39"/>
        <v/>
      </c>
      <c r="O491" s="82">
        <f t="shared" si="40"/>
        <v>0</v>
      </c>
      <c r="P491" s="82" t="str">
        <f t="shared" si="41"/>
        <v/>
      </c>
      <c r="Q491" s="82" t="str">
        <f t="shared" si="42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8"/>
        <v/>
      </c>
      <c r="M492" s="17"/>
      <c r="N492" s="82" t="str">
        <f t="shared" si="39"/>
        <v/>
      </c>
      <c r="O492" s="82">
        <f t="shared" si="40"/>
        <v>0</v>
      </c>
      <c r="P492" s="82" t="str">
        <f t="shared" si="41"/>
        <v/>
      </c>
      <c r="Q492" s="82" t="str">
        <f t="shared" si="42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8"/>
        <v/>
      </c>
      <c r="M493" s="17"/>
      <c r="N493" s="82" t="str">
        <f t="shared" si="39"/>
        <v/>
      </c>
      <c r="O493" s="82">
        <f t="shared" si="40"/>
        <v>0</v>
      </c>
      <c r="P493" s="82" t="str">
        <f t="shared" si="41"/>
        <v/>
      </c>
      <c r="Q493" s="82" t="str">
        <f t="shared" si="42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8"/>
        <v/>
      </c>
      <c r="M494" s="17"/>
      <c r="N494" s="82" t="str">
        <f t="shared" si="39"/>
        <v/>
      </c>
      <c r="O494" s="82">
        <f t="shared" si="40"/>
        <v>0</v>
      </c>
      <c r="P494" s="82" t="str">
        <f t="shared" si="41"/>
        <v/>
      </c>
      <c r="Q494" s="82" t="str">
        <f t="shared" si="42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8"/>
        <v/>
      </c>
      <c r="M495" s="17"/>
      <c r="N495" s="82" t="str">
        <f t="shared" si="39"/>
        <v/>
      </c>
      <c r="O495" s="82">
        <f t="shared" si="40"/>
        <v>0</v>
      </c>
      <c r="P495" s="82" t="str">
        <f t="shared" si="41"/>
        <v/>
      </c>
      <c r="Q495" s="82" t="str">
        <f t="shared" si="42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8"/>
        <v/>
      </c>
      <c r="M496" s="17"/>
      <c r="N496" s="82" t="str">
        <f t="shared" si="39"/>
        <v/>
      </c>
      <c r="O496" s="82">
        <f t="shared" si="40"/>
        <v>0</v>
      </c>
      <c r="P496" s="82" t="str">
        <f t="shared" si="41"/>
        <v/>
      </c>
      <c r="Q496" s="82" t="str">
        <f t="shared" si="42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8"/>
        <v/>
      </c>
      <c r="M497" s="17"/>
      <c r="N497" s="82" t="str">
        <f t="shared" si="39"/>
        <v/>
      </c>
      <c r="O497" s="82">
        <f t="shared" si="40"/>
        <v>0</v>
      </c>
      <c r="P497" s="82" t="str">
        <f t="shared" si="41"/>
        <v/>
      </c>
      <c r="Q497" s="82" t="str">
        <f t="shared" si="42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8"/>
        <v/>
      </c>
      <c r="M498" s="17"/>
      <c r="N498" s="82" t="str">
        <f t="shared" si="39"/>
        <v/>
      </c>
      <c r="O498" s="82">
        <f t="shared" si="40"/>
        <v>0</v>
      </c>
      <c r="P498" s="82" t="str">
        <f t="shared" si="41"/>
        <v/>
      </c>
      <c r="Q498" s="82" t="str">
        <f t="shared" si="42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8"/>
        <v/>
      </c>
      <c r="M499" s="17"/>
      <c r="N499" s="82" t="str">
        <f t="shared" si="39"/>
        <v/>
      </c>
      <c r="O499" s="82">
        <f t="shared" si="40"/>
        <v>0</v>
      </c>
      <c r="P499" s="82" t="str">
        <f t="shared" si="41"/>
        <v/>
      </c>
      <c r="Q499" s="82" t="str">
        <f t="shared" si="42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8"/>
        <v/>
      </c>
      <c r="M500" s="17"/>
      <c r="N500" s="82" t="str">
        <f t="shared" si="39"/>
        <v/>
      </c>
      <c r="O500" s="82">
        <f t="shared" si="40"/>
        <v>0</v>
      </c>
      <c r="P500" s="82" t="str">
        <f t="shared" si="41"/>
        <v/>
      </c>
      <c r="Q500" s="82" t="str">
        <f t="shared" si="42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8"/>
        <v/>
      </c>
      <c r="M501" s="17"/>
      <c r="N501" s="82" t="str">
        <f t="shared" si="39"/>
        <v/>
      </c>
      <c r="O501" s="82">
        <f t="shared" si="40"/>
        <v>0</v>
      </c>
      <c r="P501" s="82" t="str">
        <f t="shared" si="41"/>
        <v/>
      </c>
      <c r="Q501" s="82" t="str">
        <f t="shared" si="42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8"/>
        <v/>
      </c>
      <c r="M502" s="17"/>
      <c r="N502" s="82" t="str">
        <f t="shared" si="39"/>
        <v/>
      </c>
      <c r="O502" s="82">
        <f t="shared" si="40"/>
        <v>0</v>
      </c>
      <c r="P502" s="82" t="str">
        <f t="shared" si="41"/>
        <v/>
      </c>
      <c r="Q502" s="82" t="str">
        <f t="shared" si="42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8"/>
        <v/>
      </c>
      <c r="M503" s="17"/>
      <c r="N503" s="82" t="str">
        <f t="shared" si="39"/>
        <v/>
      </c>
      <c r="O503" s="82">
        <f t="shared" si="40"/>
        <v>0</v>
      </c>
      <c r="P503" s="82" t="str">
        <f t="shared" si="41"/>
        <v/>
      </c>
      <c r="Q503" s="82" t="str">
        <f t="shared" si="42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8"/>
        <v/>
      </c>
      <c r="M504" s="17"/>
      <c r="N504" s="82" t="str">
        <f t="shared" si="39"/>
        <v/>
      </c>
      <c r="O504" s="82">
        <f t="shared" si="40"/>
        <v>0</v>
      </c>
      <c r="P504" s="82" t="str">
        <f t="shared" si="41"/>
        <v/>
      </c>
      <c r="Q504" s="82" t="str">
        <f t="shared" si="42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8"/>
        <v/>
      </c>
      <c r="M505" s="17"/>
      <c r="N505" s="82" t="str">
        <f t="shared" si="39"/>
        <v/>
      </c>
      <c r="O505" s="82">
        <f t="shared" si="40"/>
        <v>0</v>
      </c>
      <c r="P505" s="82" t="str">
        <f t="shared" si="41"/>
        <v/>
      </c>
      <c r="Q505" s="82" t="str">
        <f t="shared" si="42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8"/>
        <v/>
      </c>
      <c r="M506" s="17"/>
      <c r="N506" s="82" t="str">
        <f t="shared" si="39"/>
        <v/>
      </c>
      <c r="O506" s="82">
        <f t="shared" si="40"/>
        <v>0</v>
      </c>
      <c r="P506" s="82" t="str">
        <f t="shared" si="41"/>
        <v/>
      </c>
      <c r="Q506" s="82" t="str">
        <f t="shared" si="42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8"/>
        <v/>
      </c>
      <c r="M507" s="17"/>
      <c r="N507" s="82" t="str">
        <f t="shared" si="39"/>
        <v/>
      </c>
      <c r="O507" s="82">
        <f t="shared" si="40"/>
        <v>0</v>
      </c>
      <c r="P507" s="82" t="str">
        <f t="shared" si="41"/>
        <v/>
      </c>
      <c r="Q507" s="82" t="str">
        <f t="shared" si="42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8"/>
        <v/>
      </c>
      <c r="M508" s="17"/>
      <c r="N508" s="82" t="str">
        <f t="shared" si="39"/>
        <v/>
      </c>
      <c r="O508" s="82">
        <f t="shared" si="40"/>
        <v>0</v>
      </c>
      <c r="P508" s="82" t="str">
        <f t="shared" si="41"/>
        <v/>
      </c>
      <c r="Q508" s="82" t="str">
        <f t="shared" si="42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8"/>
        <v/>
      </c>
      <c r="M509" s="17"/>
      <c r="N509" s="82" t="str">
        <f t="shared" si="39"/>
        <v/>
      </c>
      <c r="O509" s="82">
        <f t="shared" si="40"/>
        <v>0</v>
      </c>
      <c r="P509" s="82" t="str">
        <f t="shared" si="41"/>
        <v/>
      </c>
      <c r="Q509" s="82" t="str">
        <f t="shared" si="42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8"/>
        <v/>
      </c>
      <c r="M510" s="17"/>
      <c r="N510" s="82" t="str">
        <f t="shared" si="39"/>
        <v/>
      </c>
      <c r="O510" s="82">
        <f t="shared" si="40"/>
        <v>0</v>
      </c>
      <c r="P510" s="82" t="str">
        <f t="shared" si="41"/>
        <v/>
      </c>
      <c r="Q510" s="82" t="str">
        <f t="shared" si="42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8"/>
        <v/>
      </c>
      <c r="M511" s="17"/>
      <c r="N511" s="82" t="str">
        <f t="shared" si="39"/>
        <v/>
      </c>
      <c r="O511" s="82">
        <f t="shared" si="40"/>
        <v>0</v>
      </c>
      <c r="P511" s="82" t="str">
        <f t="shared" si="41"/>
        <v/>
      </c>
      <c r="Q511" s="82" t="str">
        <f t="shared" si="42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8"/>
        <v/>
      </c>
      <c r="M512" s="17"/>
      <c r="N512" s="82" t="str">
        <f t="shared" si="39"/>
        <v/>
      </c>
      <c r="O512" s="82">
        <f t="shared" si="40"/>
        <v>0</v>
      </c>
      <c r="P512" s="82" t="str">
        <f t="shared" si="41"/>
        <v/>
      </c>
      <c r="Q512" s="82" t="str">
        <f t="shared" si="42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8"/>
        <v/>
      </c>
      <c r="M513" s="17"/>
      <c r="N513" s="82" t="str">
        <f t="shared" si="39"/>
        <v/>
      </c>
      <c r="O513" s="82">
        <f t="shared" si="40"/>
        <v>0</v>
      </c>
      <c r="P513" s="82" t="str">
        <f t="shared" si="41"/>
        <v/>
      </c>
      <c r="Q513" s="82" t="str">
        <f t="shared" si="42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8"/>
        <v/>
      </c>
      <c r="M514" s="17"/>
      <c r="N514" s="82" t="str">
        <f t="shared" si="39"/>
        <v/>
      </c>
      <c r="O514" s="82">
        <f t="shared" si="40"/>
        <v>0</v>
      </c>
      <c r="P514" s="82" t="str">
        <f t="shared" si="41"/>
        <v/>
      </c>
      <c r="Q514" s="82" t="str">
        <f t="shared" si="42"/>
        <v/>
      </c>
    </row>
  </sheetData>
  <sheetProtection algorithmName="SHA-512" hashValue="Vqo2DeBQrOu20Vq1QnOkhTut6WT09sAM1W6yt8zz8nAMMMoODI/Xed9IE+t3Um3MFbD/pPiQpmuJCUhc+w4n8A==" saltValue="deTMv+oXTL5BUq+xdoSjNQ==" spinCount="100000" sheet="1" formatColumns="0" formatRows="0" autoFilter="0"/>
  <autoFilter ref="K14:L14" xr:uid="{00000000-0009-0000-0000-000023000000}"/>
  <mergeCells count="19">
    <mergeCell ref="A15:A16"/>
    <mergeCell ref="Q6:Q7"/>
    <mergeCell ref="G6:G7"/>
    <mergeCell ref="C6:C7"/>
    <mergeCell ref="D6:D7"/>
    <mergeCell ref="F6:F7"/>
    <mergeCell ref="N6:N7"/>
    <mergeCell ref="O6:O7"/>
    <mergeCell ref="P6:P7"/>
    <mergeCell ref="E6:E7"/>
    <mergeCell ref="A1:A4"/>
    <mergeCell ref="A5:A6"/>
    <mergeCell ref="H6:H7"/>
    <mergeCell ref="L6:L7"/>
    <mergeCell ref="J6:J7"/>
    <mergeCell ref="K6:K7"/>
    <mergeCell ref="I6:I7"/>
    <mergeCell ref="J1:L1"/>
    <mergeCell ref="J4:L4"/>
  </mergeCells>
  <phoneticPr fontId="13" type="noConversion"/>
  <dataValidations count="1">
    <dataValidation type="list" allowBlank="1" showInputMessage="1" showErrorMessage="1" sqref="G15:G514" xr:uid="{F88612E9-BDFD-4730-9782-57EAC248BCDF}">
      <formula1>"E, 0%, 8%, 16%"</formula1>
    </dataValidation>
  </dataValidations>
  <hyperlinks>
    <hyperlink ref="A15:A16" location="CONTACTO!A1" display="Contacto" xr:uid="{2BF1C5F2-6601-4628-A2BE-9FC2CFC60A50}"/>
    <hyperlink ref="A5:A6" location="MENU!A1" display="M e n ú" xr:uid="{CF4A4A2E-77D4-4DAE-BD36-6FDBDFC49056}"/>
    <hyperlink ref="A8" location="'INGRESOS Y EGRESOS'!A1" display="Ingresos y Egresos" xr:uid="{235DFEE4-61D1-4225-9F50-39B62458D2CF}"/>
    <hyperlink ref="A7" location="DATOS!A1" display="Datos de la Empresa" xr:uid="{882F60B0-378C-406D-9B2E-FBB99CC5C865}"/>
    <hyperlink ref="A10" location="TARIFAS!A1" display="Tablas y Tarifas de ISR" xr:uid="{A9E48AC0-FDB2-4CA0-B1BC-881DB9342B6E}"/>
    <hyperlink ref="A9" location="IMPUESTOS!A1" display="Impuestos" xr:uid="{A7C00F09-BDE9-4145-B5BF-4431FADB3D23}"/>
    <hyperlink ref="A1:A4" location="MENU!A1" display="PROGRAMA REGIMEN SIMPLIFICADO DE CONFIANZA" xr:uid="{74050E94-C426-4F07-8994-9776A83DD93E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2"/>
  <dimension ref="A1:Q530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8.7109375" style="11" customWidth="1"/>
    <col min="5" max="5" width="40.7109375" style="11" customWidth="1"/>
    <col min="6" max="6" width="12.28515625" style="17" customWidth="1"/>
    <col min="7" max="7" width="4.7109375" style="17" customWidth="1"/>
    <col min="8" max="12" width="12.28515625" style="17" customWidth="1"/>
    <col min="13" max="13" width="0.85546875" style="17" customWidth="1"/>
    <col min="14" max="17" width="11.7109375" style="17" customWidth="1"/>
    <col min="18" max="18" width="10.7109375" style="11" customWidth="1"/>
    <col min="19" max="19" width="30.7109375" style="11" customWidth="1"/>
    <col min="20" max="20" width="11.7109375" style="11" customWidth="1"/>
    <col min="21" max="23" width="10.7109375" style="11" customWidth="1"/>
    <col min="24" max="25" width="11.7109375" style="11" customWidth="1"/>
    <col min="26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F1" s="29"/>
      <c r="J1" s="161" t="s">
        <v>102</v>
      </c>
      <c r="K1" s="161"/>
      <c r="L1" s="161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</row>
    <row r="3" spans="1:17" ht="17.45" customHeight="1" x14ac:dyDescent="0.2">
      <c r="A3" s="118"/>
      <c r="C3" s="18"/>
    </row>
    <row r="4" spans="1:17" ht="17.45" customHeight="1" x14ac:dyDescent="0.3">
      <c r="A4" s="119"/>
      <c r="C4" s="46" t="s">
        <v>68</v>
      </c>
      <c r="J4" s="162" t="str">
        <f>"SEPTIEMBRE "&amp;DATOS!$E$10</f>
        <v>SEPTIEMBRE 2023</v>
      </c>
      <c r="K4" s="162"/>
      <c r="L4" s="162"/>
      <c r="M4" s="35"/>
      <c r="N4" s="34"/>
      <c r="O4" s="34"/>
      <c r="P4" s="34"/>
      <c r="Q4" s="34"/>
    </row>
    <row r="5" spans="1:17" ht="17.45" customHeight="1" x14ac:dyDescent="0.2">
      <c r="A5" s="120" t="s">
        <v>1</v>
      </c>
      <c r="C5" s="18"/>
    </row>
    <row r="6" spans="1:17" ht="17.45" customHeight="1" x14ac:dyDescent="0.2">
      <c r="A6" s="120"/>
      <c r="C6" s="143" t="s">
        <v>69</v>
      </c>
      <c r="D6" s="143" t="s">
        <v>70</v>
      </c>
      <c r="E6" s="143" t="s">
        <v>71</v>
      </c>
      <c r="F6" s="158" t="s">
        <v>72</v>
      </c>
      <c r="G6" s="143" t="s">
        <v>73</v>
      </c>
      <c r="H6" s="143" t="s">
        <v>52</v>
      </c>
      <c r="I6" s="143" t="s">
        <v>74</v>
      </c>
      <c r="J6" s="158" t="s">
        <v>75</v>
      </c>
      <c r="K6" s="158" t="s">
        <v>76</v>
      </c>
      <c r="L6" s="143" t="s">
        <v>77</v>
      </c>
      <c r="N6" s="158" t="s">
        <v>78</v>
      </c>
      <c r="O6" s="158" t="s">
        <v>79</v>
      </c>
      <c r="P6" s="158" t="s">
        <v>80</v>
      </c>
      <c r="Q6" s="158" t="s">
        <v>81</v>
      </c>
    </row>
    <row r="7" spans="1:17" ht="17.45" customHeight="1" x14ac:dyDescent="0.2">
      <c r="A7" s="53" t="s">
        <v>5</v>
      </c>
      <c r="C7" s="143"/>
      <c r="D7" s="143"/>
      <c r="E7" s="143"/>
      <c r="F7" s="158"/>
      <c r="G7" s="143"/>
      <c r="H7" s="160"/>
      <c r="I7" s="160"/>
      <c r="J7" s="158"/>
      <c r="K7" s="158"/>
      <c r="L7" s="160"/>
      <c r="N7" s="159"/>
      <c r="O7" s="159"/>
      <c r="P7" s="159"/>
      <c r="Q7" s="159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164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'ING-AGO'!F11+'ING-SEP'!F9</f>
        <v>0</v>
      </c>
      <c r="G11" s="69"/>
      <c r="H11" s="69">
        <f>'ING-AGO'!H11+'ING-SEP'!H9</f>
        <v>0</v>
      </c>
      <c r="I11" s="69">
        <f>'ING-AGO'!I11+'ING-SEP'!I9</f>
        <v>0</v>
      </c>
      <c r="J11" s="69">
        <f>'ING-AGO'!J11+'ING-SEP'!J9</f>
        <v>0</v>
      </c>
      <c r="K11" s="69">
        <f>'ING-AGO'!K11+'ING-SEP'!K9</f>
        <v>0</v>
      </c>
      <c r="L11" s="69">
        <f>F11+H11+I11-J11-K11</f>
        <v>0</v>
      </c>
      <c r="N11" s="69">
        <f>'ING-AGO'!N11+'ING-SEP'!N9</f>
        <v>0</v>
      </c>
      <c r="O11" s="69">
        <f>'ING-AGO'!O11+'ING-SEP'!O9</f>
        <v>0</v>
      </c>
      <c r="P11" s="69">
        <f>'ING-AGO'!P11+'ING-SEP'!P9</f>
        <v>0</v>
      </c>
      <c r="Q11" s="69">
        <f>'ING-AGO'!Q11+'ING-SEP'!Q9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99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4"/>
      <c r="N15" s="82" t="str">
        <f>IF($G15="E",F15,"")</f>
        <v/>
      </c>
      <c r="O15" s="82">
        <f t="shared" ref="O15:O78" si="0">IF($G15=0%,F15,"")</f>
        <v>0</v>
      </c>
      <c r="P15" s="82" t="str">
        <f>IF(OR($G15=8%,$G15=11%),$H15/$G15,"")</f>
        <v/>
      </c>
      <c r="Q15" s="82" t="str">
        <f t="shared" ref="Q15:Q80" si="1">IF(OR($G15=15%,$G15=16%),$H15/$G15,"")</f>
        <v/>
      </c>
    </row>
    <row r="16" spans="1:17" ht="17.45" customHeight="1" x14ac:dyDescent="0.2">
      <c r="A16" s="117"/>
      <c r="C16" s="99"/>
      <c r="D16" s="100"/>
      <c r="E16" s="90"/>
      <c r="F16" s="90"/>
      <c r="G16" s="101"/>
      <c r="H16" s="90"/>
      <c r="I16" s="90"/>
      <c r="J16" s="90"/>
      <c r="K16" s="90"/>
      <c r="L16" s="82" t="str">
        <f t="shared" ref="L16:L79" si="2">IF(F16&amp;H16&amp;I16&amp;J16&amp;K16="","",F16+H16+I16-J16-K16)</f>
        <v/>
      </c>
      <c r="M16" s="14"/>
      <c r="N16" s="82" t="str">
        <f t="shared" ref="N16:N79" si="3">IF($G16="E",F16,"")</f>
        <v/>
      </c>
      <c r="O16" s="82">
        <f t="shared" si="0"/>
        <v>0</v>
      </c>
      <c r="P16" s="82" t="str">
        <f t="shared" ref="P16:P79" si="4">IF(OR($G16=8%,$G16=11%),$H16/$G16,"")</f>
        <v/>
      </c>
      <c r="Q16" s="82" t="str">
        <f t="shared" si="1"/>
        <v/>
      </c>
    </row>
    <row r="17" spans="1:17" ht="17.45" customHeight="1" x14ac:dyDescent="0.2">
      <c r="A17" s="49"/>
      <c r="C17" s="99"/>
      <c r="D17" s="100"/>
      <c r="E17" s="90"/>
      <c r="F17" s="90"/>
      <c r="G17" s="101"/>
      <c r="H17" s="90"/>
      <c r="I17" s="90"/>
      <c r="J17" s="90"/>
      <c r="K17" s="90"/>
      <c r="L17" s="82" t="str">
        <f t="shared" si="2"/>
        <v/>
      </c>
      <c r="M17" s="14"/>
      <c r="N17" s="82" t="str">
        <f t="shared" si="3"/>
        <v/>
      </c>
      <c r="O17" s="82">
        <f t="shared" si="0"/>
        <v>0</v>
      </c>
      <c r="P17" s="82" t="str">
        <f t="shared" si="4"/>
        <v/>
      </c>
      <c r="Q17" s="82" t="str">
        <f t="shared" si="1"/>
        <v/>
      </c>
    </row>
    <row r="18" spans="1:17" ht="17.45" customHeight="1" x14ac:dyDescent="0.2">
      <c r="A18" s="49"/>
      <c r="C18" s="99"/>
      <c r="D18" s="100"/>
      <c r="E18" s="90"/>
      <c r="F18" s="90"/>
      <c r="G18" s="101"/>
      <c r="H18" s="90"/>
      <c r="I18" s="90"/>
      <c r="J18" s="90"/>
      <c r="K18" s="90"/>
      <c r="L18" s="82" t="str">
        <f t="shared" si="2"/>
        <v/>
      </c>
      <c r="M18" s="14"/>
      <c r="N18" s="82" t="str">
        <f t="shared" si="3"/>
        <v/>
      </c>
      <c r="O18" s="82">
        <f t="shared" si="0"/>
        <v>0</v>
      </c>
      <c r="P18" s="82" t="str">
        <f t="shared" si="4"/>
        <v/>
      </c>
      <c r="Q18" s="82" t="str">
        <f t="shared" si="1"/>
        <v/>
      </c>
    </row>
    <row r="19" spans="1:17" ht="17.45" customHeight="1" x14ac:dyDescent="0.2">
      <c r="A19" s="49"/>
      <c r="C19" s="99"/>
      <c r="D19" s="100"/>
      <c r="E19" s="90"/>
      <c r="F19" s="90"/>
      <c r="G19" s="101"/>
      <c r="H19" s="90"/>
      <c r="I19" s="90"/>
      <c r="J19" s="90"/>
      <c r="K19" s="90"/>
      <c r="L19" s="82" t="str">
        <f t="shared" si="2"/>
        <v/>
      </c>
      <c r="M19" s="14"/>
      <c r="N19" s="82" t="str">
        <f t="shared" si="3"/>
        <v/>
      </c>
      <c r="O19" s="82">
        <f t="shared" si="0"/>
        <v>0</v>
      </c>
      <c r="P19" s="82" t="str">
        <f t="shared" si="4"/>
        <v/>
      </c>
      <c r="Q19" s="82" t="str">
        <f t="shared" si="1"/>
        <v/>
      </c>
    </row>
    <row r="20" spans="1:17" ht="17.45" customHeight="1" x14ac:dyDescent="0.2">
      <c r="A20" s="49"/>
      <c r="C20" s="99"/>
      <c r="D20" s="100"/>
      <c r="E20" s="90"/>
      <c r="F20" s="90"/>
      <c r="G20" s="101"/>
      <c r="H20" s="90"/>
      <c r="I20" s="90"/>
      <c r="J20" s="90"/>
      <c r="K20" s="90"/>
      <c r="L20" s="82" t="str">
        <f t="shared" si="2"/>
        <v/>
      </c>
      <c r="M20" s="14"/>
      <c r="N20" s="82" t="str">
        <f t="shared" si="3"/>
        <v/>
      </c>
      <c r="O20" s="82">
        <f t="shared" si="0"/>
        <v>0</v>
      </c>
      <c r="P20" s="82" t="str">
        <f t="shared" si="4"/>
        <v/>
      </c>
      <c r="Q20" s="82" t="str">
        <f t="shared" si="1"/>
        <v/>
      </c>
    </row>
    <row r="21" spans="1:17" ht="17.45" customHeight="1" x14ac:dyDescent="0.2">
      <c r="A21" s="49"/>
      <c r="C21" s="99"/>
      <c r="D21" s="100"/>
      <c r="E21" s="90"/>
      <c r="F21" s="90"/>
      <c r="G21" s="101"/>
      <c r="H21" s="90"/>
      <c r="I21" s="90"/>
      <c r="J21" s="90"/>
      <c r="K21" s="90"/>
      <c r="L21" s="82" t="str">
        <f t="shared" si="2"/>
        <v/>
      </c>
      <c r="M21" s="14"/>
      <c r="N21" s="82" t="str">
        <f t="shared" si="3"/>
        <v/>
      </c>
      <c r="O21" s="82">
        <f t="shared" si="0"/>
        <v>0</v>
      </c>
      <c r="P21" s="82" t="str">
        <f t="shared" si="4"/>
        <v/>
      </c>
      <c r="Q21" s="82" t="str">
        <f t="shared" si="1"/>
        <v/>
      </c>
    </row>
    <row r="22" spans="1:17" ht="17.45" customHeight="1" x14ac:dyDescent="0.2">
      <c r="A22" s="49"/>
      <c r="C22" s="99"/>
      <c r="D22" s="100"/>
      <c r="E22" s="90"/>
      <c r="F22" s="90"/>
      <c r="G22" s="101"/>
      <c r="H22" s="90"/>
      <c r="I22" s="90"/>
      <c r="J22" s="90"/>
      <c r="K22" s="90"/>
      <c r="L22" s="82" t="str">
        <f t="shared" si="2"/>
        <v/>
      </c>
      <c r="M22" s="14"/>
      <c r="N22" s="82" t="str">
        <f t="shared" si="3"/>
        <v/>
      </c>
      <c r="O22" s="82">
        <f t="shared" si="0"/>
        <v>0</v>
      </c>
      <c r="P22" s="82" t="str">
        <f t="shared" si="4"/>
        <v/>
      </c>
      <c r="Q22" s="82" t="str">
        <f t="shared" si="1"/>
        <v/>
      </c>
    </row>
    <row r="23" spans="1:17" ht="17.45" customHeight="1" x14ac:dyDescent="0.2">
      <c r="A23" s="49"/>
      <c r="C23" s="99"/>
      <c r="D23" s="100"/>
      <c r="E23" s="90"/>
      <c r="F23" s="90"/>
      <c r="G23" s="101"/>
      <c r="H23" s="90"/>
      <c r="I23" s="90"/>
      <c r="J23" s="90"/>
      <c r="K23" s="90"/>
      <c r="L23" s="82" t="str">
        <f t="shared" si="2"/>
        <v/>
      </c>
      <c r="M23" s="14"/>
      <c r="N23" s="82" t="str">
        <f t="shared" si="3"/>
        <v/>
      </c>
      <c r="O23" s="82">
        <f t="shared" si="0"/>
        <v>0</v>
      </c>
      <c r="P23" s="82" t="str">
        <f t="shared" si="4"/>
        <v/>
      </c>
      <c r="Q23" s="82" t="str">
        <f t="shared" si="1"/>
        <v/>
      </c>
    </row>
    <row r="24" spans="1:17" ht="17.45" customHeight="1" x14ac:dyDescent="0.2">
      <c r="A24" s="49"/>
      <c r="C24" s="99"/>
      <c r="D24" s="100"/>
      <c r="E24" s="90"/>
      <c r="F24" s="90"/>
      <c r="G24" s="101"/>
      <c r="H24" s="90"/>
      <c r="I24" s="90"/>
      <c r="J24" s="90"/>
      <c r="K24" s="90"/>
      <c r="L24" s="82" t="str">
        <f t="shared" si="2"/>
        <v/>
      </c>
      <c r="M24" s="14"/>
      <c r="N24" s="82" t="str">
        <f t="shared" si="3"/>
        <v/>
      </c>
      <c r="O24" s="82">
        <f t="shared" si="0"/>
        <v>0</v>
      </c>
      <c r="P24" s="82" t="str">
        <f t="shared" si="4"/>
        <v/>
      </c>
      <c r="Q24" s="82" t="str">
        <f t="shared" si="1"/>
        <v/>
      </c>
    </row>
    <row r="25" spans="1:17" ht="17.45" customHeight="1" x14ac:dyDescent="0.2">
      <c r="A25" s="49"/>
      <c r="C25" s="99"/>
      <c r="D25" s="100"/>
      <c r="E25" s="90"/>
      <c r="F25" s="90"/>
      <c r="G25" s="101"/>
      <c r="H25" s="90"/>
      <c r="I25" s="90"/>
      <c r="J25" s="90"/>
      <c r="K25" s="90"/>
      <c r="L25" s="82" t="str">
        <f t="shared" si="2"/>
        <v/>
      </c>
      <c r="M25" s="14"/>
      <c r="N25" s="82" t="str">
        <f t="shared" si="3"/>
        <v/>
      </c>
      <c r="O25" s="82">
        <f t="shared" si="0"/>
        <v>0</v>
      </c>
      <c r="P25" s="82" t="str">
        <f t="shared" si="4"/>
        <v/>
      </c>
      <c r="Q25" s="82" t="str">
        <f t="shared" si="1"/>
        <v/>
      </c>
    </row>
    <row r="26" spans="1:17" ht="17.45" customHeight="1" x14ac:dyDescent="0.2">
      <c r="A26" s="50"/>
      <c r="C26" s="99"/>
      <c r="D26" s="100"/>
      <c r="E26" s="90"/>
      <c r="F26" s="90"/>
      <c r="G26" s="101"/>
      <c r="H26" s="90"/>
      <c r="I26" s="90"/>
      <c r="J26" s="90"/>
      <c r="K26" s="90"/>
      <c r="L26" s="82" t="str">
        <f t="shared" si="2"/>
        <v/>
      </c>
      <c r="M26" s="14"/>
      <c r="N26" s="82" t="str">
        <f t="shared" si="3"/>
        <v/>
      </c>
      <c r="O26" s="82">
        <f t="shared" si="0"/>
        <v>0</v>
      </c>
      <c r="P26" s="82" t="str">
        <f t="shared" si="4"/>
        <v/>
      </c>
      <c r="Q26" s="82" t="str">
        <f t="shared" si="1"/>
        <v/>
      </c>
    </row>
    <row r="27" spans="1:17" ht="17.45" customHeight="1" x14ac:dyDescent="0.2">
      <c r="A27" s="50"/>
      <c r="C27" s="99"/>
      <c r="D27" s="100"/>
      <c r="E27" s="90"/>
      <c r="F27" s="90"/>
      <c r="G27" s="101"/>
      <c r="H27" s="90"/>
      <c r="I27" s="90"/>
      <c r="J27" s="90"/>
      <c r="K27" s="90"/>
      <c r="L27" s="82" t="str">
        <f t="shared" si="2"/>
        <v/>
      </c>
      <c r="M27" s="14"/>
      <c r="N27" s="82" t="str">
        <f t="shared" si="3"/>
        <v/>
      </c>
      <c r="O27" s="82">
        <f t="shared" si="0"/>
        <v>0</v>
      </c>
      <c r="P27" s="82" t="str">
        <f t="shared" si="4"/>
        <v/>
      </c>
      <c r="Q27" s="82" t="str">
        <f t="shared" si="1"/>
        <v/>
      </c>
    </row>
    <row r="28" spans="1:17" ht="17.45" customHeight="1" x14ac:dyDescent="0.2">
      <c r="A28" s="50"/>
      <c r="C28" s="99"/>
      <c r="D28" s="100"/>
      <c r="E28" s="90"/>
      <c r="F28" s="90"/>
      <c r="G28" s="101"/>
      <c r="H28" s="90"/>
      <c r="I28" s="90"/>
      <c r="J28" s="90"/>
      <c r="K28" s="90"/>
      <c r="L28" s="82" t="str">
        <f t="shared" si="2"/>
        <v/>
      </c>
      <c r="M28" s="14"/>
      <c r="N28" s="82" t="str">
        <f t="shared" si="3"/>
        <v/>
      </c>
      <c r="O28" s="82">
        <f t="shared" si="0"/>
        <v>0</v>
      </c>
      <c r="P28" s="82" t="str">
        <f t="shared" si="4"/>
        <v/>
      </c>
      <c r="Q28" s="82" t="str">
        <f t="shared" si="1"/>
        <v/>
      </c>
    </row>
    <row r="29" spans="1:17" ht="17.45" customHeight="1" x14ac:dyDescent="0.2">
      <c r="A29" s="50"/>
      <c r="C29" s="99"/>
      <c r="D29" s="100"/>
      <c r="E29" s="90"/>
      <c r="F29" s="90"/>
      <c r="G29" s="101"/>
      <c r="H29" s="90"/>
      <c r="I29" s="90"/>
      <c r="J29" s="90"/>
      <c r="K29" s="90"/>
      <c r="L29" s="82" t="str">
        <f t="shared" si="2"/>
        <v/>
      </c>
      <c r="M29" s="14"/>
      <c r="N29" s="82" t="str">
        <f t="shared" si="3"/>
        <v/>
      </c>
      <c r="O29" s="82">
        <f t="shared" si="0"/>
        <v>0</v>
      </c>
      <c r="P29" s="82" t="str">
        <f t="shared" si="4"/>
        <v/>
      </c>
      <c r="Q29" s="82" t="str">
        <f t="shared" si="1"/>
        <v/>
      </c>
    </row>
    <row r="30" spans="1:17" ht="17.45" customHeight="1" x14ac:dyDescent="0.2">
      <c r="A30" s="50"/>
      <c r="C30" s="99"/>
      <c r="D30" s="100"/>
      <c r="E30" s="90"/>
      <c r="F30" s="90"/>
      <c r="G30" s="101"/>
      <c r="H30" s="90"/>
      <c r="I30" s="90"/>
      <c r="J30" s="90"/>
      <c r="K30" s="90"/>
      <c r="L30" s="82" t="str">
        <f t="shared" si="2"/>
        <v/>
      </c>
      <c r="M30" s="14"/>
      <c r="N30" s="82" t="str">
        <f t="shared" si="3"/>
        <v/>
      </c>
      <c r="O30" s="82">
        <f t="shared" si="0"/>
        <v>0</v>
      </c>
      <c r="P30" s="82" t="str">
        <f t="shared" si="4"/>
        <v/>
      </c>
      <c r="Q30" s="82" t="str">
        <f t="shared" si="1"/>
        <v/>
      </c>
    </row>
    <row r="31" spans="1:17" ht="17.45" customHeight="1" x14ac:dyDescent="0.2">
      <c r="A31" s="50"/>
      <c r="C31" s="99"/>
      <c r="D31" s="100"/>
      <c r="E31" s="90"/>
      <c r="F31" s="90"/>
      <c r="G31" s="101"/>
      <c r="H31" s="90"/>
      <c r="I31" s="90"/>
      <c r="J31" s="90"/>
      <c r="K31" s="90"/>
      <c r="L31" s="82" t="str">
        <f t="shared" si="2"/>
        <v/>
      </c>
      <c r="M31" s="14"/>
      <c r="N31" s="82" t="str">
        <f t="shared" si="3"/>
        <v/>
      </c>
      <c r="O31" s="82">
        <f t="shared" si="0"/>
        <v>0</v>
      </c>
      <c r="P31" s="82" t="str">
        <f t="shared" si="4"/>
        <v/>
      </c>
      <c r="Q31" s="82" t="str">
        <f t="shared" si="1"/>
        <v/>
      </c>
    </row>
    <row r="32" spans="1:17" ht="17.45" customHeight="1" x14ac:dyDescent="0.2">
      <c r="A32" s="50"/>
      <c r="C32" s="99"/>
      <c r="D32" s="100"/>
      <c r="E32" s="90"/>
      <c r="F32" s="90"/>
      <c r="G32" s="101"/>
      <c r="H32" s="90"/>
      <c r="I32" s="90"/>
      <c r="J32" s="90"/>
      <c r="K32" s="90"/>
      <c r="L32" s="82" t="str">
        <f t="shared" si="2"/>
        <v/>
      </c>
      <c r="M32" s="14"/>
      <c r="N32" s="82" t="str">
        <f t="shared" si="3"/>
        <v/>
      </c>
      <c r="O32" s="82">
        <f t="shared" si="0"/>
        <v>0</v>
      </c>
      <c r="P32" s="82" t="str">
        <f t="shared" si="4"/>
        <v/>
      </c>
      <c r="Q32" s="82" t="str">
        <f t="shared" si="1"/>
        <v/>
      </c>
    </row>
    <row r="33" spans="1:17" ht="17.45" customHeight="1" x14ac:dyDescent="0.2">
      <c r="A33" s="50"/>
      <c r="C33" s="99"/>
      <c r="D33" s="100"/>
      <c r="E33" s="90"/>
      <c r="F33" s="90"/>
      <c r="G33" s="101"/>
      <c r="H33" s="90"/>
      <c r="I33" s="90"/>
      <c r="J33" s="90"/>
      <c r="K33" s="90"/>
      <c r="L33" s="82" t="str">
        <f t="shared" si="2"/>
        <v/>
      </c>
      <c r="M33" s="14"/>
      <c r="N33" s="82" t="str">
        <f t="shared" si="3"/>
        <v/>
      </c>
      <c r="O33" s="82">
        <f t="shared" si="0"/>
        <v>0</v>
      </c>
      <c r="P33" s="82" t="str">
        <f t="shared" si="4"/>
        <v/>
      </c>
      <c r="Q33" s="82" t="str">
        <f t="shared" si="1"/>
        <v/>
      </c>
    </row>
    <row r="34" spans="1:17" ht="17.45" customHeight="1" x14ac:dyDescent="0.2">
      <c r="A34" s="50"/>
      <c r="C34" s="99"/>
      <c r="D34" s="100"/>
      <c r="E34" s="90"/>
      <c r="F34" s="90"/>
      <c r="G34" s="101"/>
      <c r="H34" s="90"/>
      <c r="I34" s="90"/>
      <c r="J34" s="90"/>
      <c r="K34" s="90"/>
      <c r="L34" s="82" t="str">
        <f t="shared" si="2"/>
        <v/>
      </c>
      <c r="M34" s="14"/>
      <c r="N34" s="82" t="str">
        <f t="shared" si="3"/>
        <v/>
      </c>
      <c r="O34" s="82">
        <f t="shared" si="0"/>
        <v>0</v>
      </c>
      <c r="P34" s="82" t="str">
        <f t="shared" si="4"/>
        <v/>
      </c>
      <c r="Q34" s="82" t="str">
        <f t="shared" si="1"/>
        <v/>
      </c>
    </row>
    <row r="35" spans="1:17" ht="17.45" customHeight="1" x14ac:dyDescent="0.2">
      <c r="A35" s="50"/>
      <c r="C35" s="99"/>
      <c r="D35" s="100"/>
      <c r="E35" s="90"/>
      <c r="F35" s="90"/>
      <c r="G35" s="101"/>
      <c r="H35" s="90"/>
      <c r="I35" s="90"/>
      <c r="J35" s="90"/>
      <c r="K35" s="90"/>
      <c r="L35" s="82" t="str">
        <f t="shared" si="2"/>
        <v/>
      </c>
      <c r="M35" s="14"/>
      <c r="N35" s="82" t="str">
        <f t="shared" si="3"/>
        <v/>
      </c>
      <c r="O35" s="82">
        <f t="shared" si="0"/>
        <v>0</v>
      </c>
      <c r="P35" s="82" t="str">
        <f t="shared" si="4"/>
        <v/>
      </c>
      <c r="Q35" s="82" t="str">
        <f t="shared" si="1"/>
        <v/>
      </c>
    </row>
    <row r="36" spans="1:17" ht="17.45" customHeight="1" x14ac:dyDescent="0.2">
      <c r="A36" s="50"/>
      <c r="C36" s="99"/>
      <c r="D36" s="100"/>
      <c r="E36" s="90"/>
      <c r="F36" s="90"/>
      <c r="G36" s="101"/>
      <c r="H36" s="90"/>
      <c r="I36" s="90"/>
      <c r="J36" s="90"/>
      <c r="K36" s="90"/>
      <c r="L36" s="82" t="str">
        <f t="shared" si="2"/>
        <v/>
      </c>
      <c r="M36" s="14"/>
      <c r="N36" s="82" t="str">
        <f t="shared" si="3"/>
        <v/>
      </c>
      <c r="O36" s="82">
        <f t="shared" si="0"/>
        <v>0</v>
      </c>
      <c r="P36" s="82" t="str">
        <f t="shared" si="4"/>
        <v/>
      </c>
      <c r="Q36" s="82" t="str">
        <f t="shared" si="1"/>
        <v/>
      </c>
    </row>
    <row r="37" spans="1:17" ht="17.45" customHeight="1" x14ac:dyDescent="0.2">
      <c r="A37" s="50"/>
      <c r="C37" s="99"/>
      <c r="D37" s="100"/>
      <c r="E37" s="90"/>
      <c r="F37" s="90"/>
      <c r="G37" s="101"/>
      <c r="H37" s="90"/>
      <c r="I37" s="90"/>
      <c r="J37" s="90"/>
      <c r="K37" s="90"/>
      <c r="L37" s="82" t="str">
        <f t="shared" si="2"/>
        <v/>
      </c>
      <c r="M37" s="14"/>
      <c r="N37" s="82" t="str">
        <f t="shared" si="3"/>
        <v/>
      </c>
      <c r="O37" s="82">
        <f t="shared" si="0"/>
        <v>0</v>
      </c>
      <c r="P37" s="82" t="str">
        <f t="shared" si="4"/>
        <v/>
      </c>
      <c r="Q37" s="82" t="str">
        <f t="shared" si="1"/>
        <v/>
      </c>
    </row>
    <row r="38" spans="1:17" ht="17.45" customHeight="1" x14ac:dyDescent="0.2">
      <c r="A38" s="50"/>
      <c r="C38" s="99"/>
      <c r="D38" s="100"/>
      <c r="E38" s="90"/>
      <c r="F38" s="90"/>
      <c r="G38" s="101"/>
      <c r="H38" s="90"/>
      <c r="I38" s="90"/>
      <c r="J38" s="90"/>
      <c r="K38" s="90"/>
      <c r="L38" s="82" t="str">
        <f t="shared" si="2"/>
        <v/>
      </c>
      <c r="M38" s="14"/>
      <c r="N38" s="82" t="str">
        <f t="shared" si="3"/>
        <v/>
      </c>
      <c r="O38" s="82">
        <f t="shared" si="0"/>
        <v>0</v>
      </c>
      <c r="P38" s="82" t="str">
        <f t="shared" si="4"/>
        <v/>
      </c>
      <c r="Q38" s="82" t="str">
        <f t="shared" si="1"/>
        <v/>
      </c>
    </row>
    <row r="39" spans="1:17" ht="17.45" customHeight="1" x14ac:dyDescent="0.2">
      <c r="A39" s="50"/>
      <c r="C39" s="99"/>
      <c r="D39" s="100"/>
      <c r="E39" s="90"/>
      <c r="F39" s="90"/>
      <c r="G39" s="101"/>
      <c r="H39" s="90"/>
      <c r="I39" s="90"/>
      <c r="J39" s="90"/>
      <c r="K39" s="90"/>
      <c r="L39" s="82" t="str">
        <f t="shared" si="2"/>
        <v/>
      </c>
      <c r="M39" s="14"/>
      <c r="N39" s="82" t="str">
        <f t="shared" si="3"/>
        <v/>
      </c>
      <c r="O39" s="82">
        <f t="shared" si="0"/>
        <v>0</v>
      </c>
      <c r="P39" s="82" t="str">
        <f t="shared" si="4"/>
        <v/>
      </c>
      <c r="Q39" s="82" t="str">
        <f t="shared" si="1"/>
        <v/>
      </c>
    </row>
    <row r="40" spans="1:17" ht="17.45" customHeight="1" x14ac:dyDescent="0.2">
      <c r="A40" s="50"/>
      <c r="C40" s="99"/>
      <c r="D40" s="100"/>
      <c r="E40" s="90"/>
      <c r="F40" s="90"/>
      <c r="G40" s="101"/>
      <c r="H40" s="90"/>
      <c r="I40" s="90"/>
      <c r="J40" s="90"/>
      <c r="K40" s="90"/>
      <c r="L40" s="82" t="str">
        <f t="shared" si="2"/>
        <v/>
      </c>
      <c r="M40" s="14"/>
      <c r="N40" s="82" t="str">
        <f t="shared" si="3"/>
        <v/>
      </c>
      <c r="O40" s="82">
        <f t="shared" si="0"/>
        <v>0</v>
      </c>
      <c r="P40" s="82" t="str">
        <f t="shared" si="4"/>
        <v/>
      </c>
      <c r="Q40" s="82" t="str">
        <f t="shared" si="1"/>
        <v/>
      </c>
    </row>
    <row r="41" spans="1:17" ht="17.45" customHeight="1" x14ac:dyDescent="0.2">
      <c r="A41" s="50"/>
      <c r="C41" s="99"/>
      <c r="D41" s="100"/>
      <c r="E41" s="90"/>
      <c r="F41" s="90"/>
      <c r="G41" s="101"/>
      <c r="H41" s="90"/>
      <c r="I41" s="90"/>
      <c r="J41" s="90"/>
      <c r="K41" s="90"/>
      <c r="L41" s="82" t="str">
        <f t="shared" si="2"/>
        <v/>
      </c>
      <c r="M41" s="14"/>
      <c r="N41" s="82" t="str">
        <f t="shared" si="3"/>
        <v/>
      </c>
      <c r="O41" s="82">
        <f t="shared" si="0"/>
        <v>0</v>
      </c>
      <c r="P41" s="82" t="str">
        <f t="shared" si="4"/>
        <v/>
      </c>
      <c r="Q41" s="82" t="str">
        <f t="shared" si="1"/>
        <v/>
      </c>
    </row>
    <row r="42" spans="1:17" ht="17.45" customHeight="1" x14ac:dyDescent="0.2">
      <c r="A42" s="50"/>
      <c r="C42" s="99"/>
      <c r="D42" s="100"/>
      <c r="E42" s="90"/>
      <c r="F42" s="90"/>
      <c r="G42" s="101"/>
      <c r="H42" s="90"/>
      <c r="I42" s="90"/>
      <c r="J42" s="90"/>
      <c r="K42" s="90"/>
      <c r="L42" s="82" t="str">
        <f t="shared" si="2"/>
        <v/>
      </c>
      <c r="M42" s="14"/>
      <c r="N42" s="82" t="str">
        <f t="shared" si="3"/>
        <v/>
      </c>
      <c r="O42" s="82">
        <f t="shared" si="0"/>
        <v>0</v>
      </c>
      <c r="P42" s="82" t="str">
        <f t="shared" si="4"/>
        <v/>
      </c>
      <c r="Q42" s="82" t="str">
        <f t="shared" si="1"/>
        <v/>
      </c>
    </row>
    <row r="43" spans="1:17" ht="17.45" customHeight="1" x14ac:dyDescent="0.2">
      <c r="A43" s="50"/>
      <c r="C43" s="99"/>
      <c r="D43" s="100"/>
      <c r="E43" s="90"/>
      <c r="F43" s="90"/>
      <c r="G43" s="101"/>
      <c r="H43" s="90"/>
      <c r="I43" s="90"/>
      <c r="J43" s="90"/>
      <c r="K43" s="90"/>
      <c r="L43" s="82" t="str">
        <f t="shared" si="2"/>
        <v/>
      </c>
      <c r="M43" s="14"/>
      <c r="N43" s="82" t="str">
        <f t="shared" si="3"/>
        <v/>
      </c>
      <c r="O43" s="82">
        <f t="shared" si="0"/>
        <v>0</v>
      </c>
      <c r="P43" s="82" t="str">
        <f t="shared" si="4"/>
        <v/>
      </c>
      <c r="Q43" s="82" t="str">
        <f t="shared" si="1"/>
        <v/>
      </c>
    </row>
    <row r="44" spans="1:17" ht="17.45" customHeight="1" x14ac:dyDescent="0.2">
      <c r="C44" s="99"/>
      <c r="D44" s="100"/>
      <c r="E44" s="90"/>
      <c r="F44" s="90"/>
      <c r="G44" s="101"/>
      <c r="H44" s="90"/>
      <c r="I44" s="90"/>
      <c r="J44" s="90"/>
      <c r="K44" s="90"/>
      <c r="L44" s="82" t="str">
        <f t="shared" si="2"/>
        <v/>
      </c>
      <c r="M44" s="14"/>
      <c r="N44" s="82" t="str">
        <f t="shared" si="3"/>
        <v/>
      </c>
      <c r="O44" s="82">
        <f t="shared" si="0"/>
        <v>0</v>
      </c>
      <c r="P44" s="82" t="str">
        <f t="shared" si="4"/>
        <v/>
      </c>
      <c r="Q44" s="82" t="str">
        <f t="shared" si="1"/>
        <v/>
      </c>
    </row>
    <row r="45" spans="1:17" ht="17.45" customHeight="1" x14ac:dyDescent="0.2">
      <c r="C45" s="99"/>
      <c r="D45" s="100"/>
      <c r="E45" s="90"/>
      <c r="F45" s="90"/>
      <c r="G45" s="101"/>
      <c r="H45" s="90"/>
      <c r="I45" s="90"/>
      <c r="J45" s="90"/>
      <c r="K45" s="90"/>
      <c r="L45" s="82" t="str">
        <f t="shared" si="2"/>
        <v/>
      </c>
      <c r="M45" s="14"/>
      <c r="N45" s="82" t="str">
        <f t="shared" si="3"/>
        <v/>
      </c>
      <c r="O45" s="82">
        <f t="shared" si="0"/>
        <v>0</v>
      </c>
      <c r="P45" s="82" t="str">
        <f t="shared" si="4"/>
        <v/>
      </c>
      <c r="Q45" s="82" t="str">
        <f t="shared" si="1"/>
        <v/>
      </c>
    </row>
    <row r="46" spans="1:17" ht="17.45" customHeight="1" x14ac:dyDescent="0.2">
      <c r="C46" s="99"/>
      <c r="D46" s="100"/>
      <c r="E46" s="90"/>
      <c r="F46" s="90"/>
      <c r="G46" s="101"/>
      <c r="H46" s="90"/>
      <c r="I46" s="90"/>
      <c r="J46" s="90"/>
      <c r="K46" s="90"/>
      <c r="L46" s="82" t="str">
        <f t="shared" si="2"/>
        <v/>
      </c>
      <c r="M46" s="14"/>
      <c r="N46" s="82" t="str">
        <f t="shared" si="3"/>
        <v/>
      </c>
      <c r="O46" s="82">
        <f t="shared" si="0"/>
        <v>0</v>
      </c>
      <c r="P46" s="82" t="str">
        <f t="shared" si="4"/>
        <v/>
      </c>
      <c r="Q46" s="82" t="str">
        <f t="shared" si="1"/>
        <v/>
      </c>
    </row>
    <row r="47" spans="1:17" ht="17.45" customHeight="1" x14ac:dyDescent="0.2">
      <c r="C47" s="99"/>
      <c r="D47" s="100"/>
      <c r="E47" s="90"/>
      <c r="F47" s="90"/>
      <c r="G47" s="101"/>
      <c r="H47" s="90"/>
      <c r="I47" s="90"/>
      <c r="J47" s="90"/>
      <c r="K47" s="90"/>
      <c r="L47" s="82" t="str">
        <f t="shared" si="2"/>
        <v/>
      </c>
      <c r="M47" s="14"/>
      <c r="N47" s="82" t="str">
        <f t="shared" si="3"/>
        <v/>
      </c>
      <c r="O47" s="82">
        <f t="shared" si="0"/>
        <v>0</v>
      </c>
      <c r="P47" s="82" t="str">
        <f t="shared" si="4"/>
        <v/>
      </c>
      <c r="Q47" s="82" t="str">
        <f t="shared" si="1"/>
        <v/>
      </c>
    </row>
    <row r="48" spans="1:17" ht="17.45" customHeight="1" x14ac:dyDescent="0.2">
      <c r="C48" s="99"/>
      <c r="D48" s="100"/>
      <c r="E48" s="90"/>
      <c r="F48" s="90"/>
      <c r="G48" s="101"/>
      <c r="H48" s="90"/>
      <c r="I48" s="90"/>
      <c r="J48" s="90"/>
      <c r="K48" s="90"/>
      <c r="L48" s="82" t="str">
        <f t="shared" si="2"/>
        <v/>
      </c>
      <c r="M48" s="14"/>
      <c r="N48" s="82" t="str">
        <f t="shared" si="3"/>
        <v/>
      </c>
      <c r="O48" s="82">
        <f t="shared" si="0"/>
        <v>0</v>
      </c>
      <c r="P48" s="82" t="str">
        <f t="shared" si="4"/>
        <v/>
      </c>
      <c r="Q48" s="82" t="str">
        <f t="shared" si="1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2"/>
        <v/>
      </c>
      <c r="M49" s="14"/>
      <c r="N49" s="82" t="str">
        <f t="shared" si="3"/>
        <v/>
      </c>
      <c r="O49" s="82">
        <f t="shared" si="0"/>
        <v>0</v>
      </c>
      <c r="P49" s="82" t="str">
        <f t="shared" si="4"/>
        <v/>
      </c>
      <c r="Q49" s="82" t="str">
        <f t="shared" si="1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2"/>
        <v/>
      </c>
      <c r="M50" s="14"/>
      <c r="N50" s="82" t="str">
        <f t="shared" si="3"/>
        <v/>
      </c>
      <c r="O50" s="82">
        <f t="shared" si="0"/>
        <v>0</v>
      </c>
      <c r="P50" s="82" t="str">
        <f t="shared" si="4"/>
        <v/>
      </c>
      <c r="Q50" s="82" t="str">
        <f t="shared" si="1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2"/>
        <v/>
      </c>
      <c r="M51" s="14"/>
      <c r="N51" s="82" t="str">
        <f t="shared" si="3"/>
        <v/>
      </c>
      <c r="O51" s="82">
        <f t="shared" si="0"/>
        <v>0</v>
      </c>
      <c r="P51" s="82" t="str">
        <f t="shared" si="4"/>
        <v/>
      </c>
      <c r="Q51" s="82" t="str">
        <f t="shared" si="1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2"/>
        <v/>
      </c>
      <c r="M52" s="14"/>
      <c r="N52" s="82" t="str">
        <f t="shared" si="3"/>
        <v/>
      </c>
      <c r="O52" s="82">
        <f t="shared" si="0"/>
        <v>0</v>
      </c>
      <c r="P52" s="82" t="str">
        <f t="shared" si="4"/>
        <v/>
      </c>
      <c r="Q52" s="82" t="str">
        <f t="shared" si="1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2"/>
        <v/>
      </c>
      <c r="M53" s="14"/>
      <c r="N53" s="82" t="str">
        <f t="shared" si="3"/>
        <v/>
      </c>
      <c r="O53" s="82">
        <f t="shared" si="0"/>
        <v>0</v>
      </c>
      <c r="P53" s="82" t="str">
        <f t="shared" si="4"/>
        <v/>
      </c>
      <c r="Q53" s="82" t="str">
        <f t="shared" si="1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2"/>
        <v/>
      </c>
      <c r="M54" s="14"/>
      <c r="N54" s="82" t="str">
        <f t="shared" si="3"/>
        <v/>
      </c>
      <c r="O54" s="82">
        <f t="shared" si="0"/>
        <v>0</v>
      </c>
      <c r="P54" s="82" t="str">
        <f t="shared" si="4"/>
        <v/>
      </c>
      <c r="Q54" s="82" t="str">
        <f t="shared" si="1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2"/>
        <v/>
      </c>
      <c r="N55" s="82" t="str">
        <f t="shared" si="3"/>
        <v/>
      </c>
      <c r="O55" s="82">
        <f t="shared" si="0"/>
        <v>0</v>
      </c>
      <c r="P55" s="82" t="str">
        <f t="shared" si="4"/>
        <v/>
      </c>
      <c r="Q55" s="82" t="str">
        <f t="shared" si="1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2"/>
        <v/>
      </c>
      <c r="N56" s="82" t="str">
        <f t="shared" si="3"/>
        <v/>
      </c>
      <c r="O56" s="82">
        <f t="shared" si="0"/>
        <v>0</v>
      </c>
      <c r="P56" s="82" t="str">
        <f t="shared" si="4"/>
        <v/>
      </c>
      <c r="Q56" s="82" t="str">
        <f t="shared" si="1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2"/>
        <v/>
      </c>
      <c r="N57" s="82" t="str">
        <f t="shared" si="3"/>
        <v/>
      </c>
      <c r="O57" s="82">
        <f t="shared" si="0"/>
        <v>0</v>
      </c>
      <c r="P57" s="82" t="str">
        <f t="shared" si="4"/>
        <v/>
      </c>
      <c r="Q57" s="82" t="str">
        <f t="shared" si="1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2"/>
        <v/>
      </c>
      <c r="N58" s="82" t="str">
        <f t="shared" si="3"/>
        <v/>
      </c>
      <c r="O58" s="82">
        <f t="shared" si="0"/>
        <v>0</v>
      </c>
      <c r="P58" s="82" t="str">
        <f t="shared" si="4"/>
        <v/>
      </c>
      <c r="Q58" s="82" t="str">
        <f t="shared" si="1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2"/>
        <v/>
      </c>
      <c r="N59" s="82" t="str">
        <f t="shared" si="3"/>
        <v/>
      </c>
      <c r="O59" s="82">
        <f t="shared" si="0"/>
        <v>0</v>
      </c>
      <c r="P59" s="82" t="str">
        <f t="shared" si="4"/>
        <v/>
      </c>
      <c r="Q59" s="82" t="str">
        <f t="shared" si="1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2"/>
        <v/>
      </c>
      <c r="N60" s="82" t="str">
        <f t="shared" si="3"/>
        <v/>
      </c>
      <c r="O60" s="82">
        <f t="shared" si="0"/>
        <v>0</v>
      </c>
      <c r="P60" s="82" t="str">
        <f t="shared" si="4"/>
        <v/>
      </c>
      <c r="Q60" s="82" t="str">
        <f t="shared" si="1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2"/>
        <v/>
      </c>
      <c r="N61" s="82" t="str">
        <f t="shared" si="3"/>
        <v/>
      </c>
      <c r="O61" s="82">
        <f t="shared" si="0"/>
        <v>0</v>
      </c>
      <c r="P61" s="82" t="str">
        <f t="shared" si="4"/>
        <v/>
      </c>
      <c r="Q61" s="82" t="str">
        <f t="shared" si="1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2"/>
        <v/>
      </c>
      <c r="N62" s="82" t="str">
        <f t="shared" si="3"/>
        <v/>
      </c>
      <c r="O62" s="82">
        <f t="shared" si="0"/>
        <v>0</v>
      </c>
      <c r="P62" s="82" t="str">
        <f t="shared" si="4"/>
        <v/>
      </c>
      <c r="Q62" s="82" t="str">
        <f t="shared" si="1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2"/>
        <v/>
      </c>
      <c r="N63" s="82" t="str">
        <f t="shared" si="3"/>
        <v/>
      </c>
      <c r="O63" s="82">
        <f t="shared" si="0"/>
        <v>0</v>
      </c>
      <c r="P63" s="82" t="str">
        <f t="shared" si="4"/>
        <v/>
      </c>
      <c r="Q63" s="82" t="str">
        <f t="shared" si="1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2"/>
        <v/>
      </c>
      <c r="N64" s="82" t="str">
        <f t="shared" si="3"/>
        <v/>
      </c>
      <c r="O64" s="82">
        <f t="shared" si="0"/>
        <v>0</v>
      </c>
      <c r="P64" s="82" t="str">
        <f t="shared" si="4"/>
        <v/>
      </c>
      <c r="Q64" s="82" t="str">
        <f t="shared" si="1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2"/>
        <v/>
      </c>
      <c r="N65" s="82" t="str">
        <f t="shared" si="3"/>
        <v/>
      </c>
      <c r="O65" s="82">
        <f t="shared" si="0"/>
        <v>0</v>
      </c>
      <c r="P65" s="82" t="str">
        <f t="shared" si="4"/>
        <v/>
      </c>
      <c r="Q65" s="82" t="str">
        <f t="shared" si="1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2"/>
        <v/>
      </c>
      <c r="N66" s="82" t="str">
        <f t="shared" si="3"/>
        <v/>
      </c>
      <c r="O66" s="82">
        <f t="shared" si="0"/>
        <v>0</v>
      </c>
      <c r="P66" s="82" t="str">
        <f t="shared" si="4"/>
        <v/>
      </c>
      <c r="Q66" s="82" t="str">
        <f t="shared" si="1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2"/>
        <v/>
      </c>
      <c r="N67" s="82" t="str">
        <f t="shared" si="3"/>
        <v/>
      </c>
      <c r="O67" s="82">
        <f t="shared" si="0"/>
        <v>0</v>
      </c>
      <c r="P67" s="82" t="str">
        <f t="shared" si="4"/>
        <v/>
      </c>
      <c r="Q67" s="82" t="str">
        <f t="shared" si="1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2"/>
        <v/>
      </c>
      <c r="N68" s="82" t="str">
        <f t="shared" si="3"/>
        <v/>
      </c>
      <c r="O68" s="82">
        <f t="shared" si="0"/>
        <v>0</v>
      </c>
      <c r="P68" s="82" t="str">
        <f t="shared" si="4"/>
        <v/>
      </c>
      <c r="Q68" s="82" t="str">
        <f t="shared" si="1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2"/>
        <v/>
      </c>
      <c r="N69" s="82" t="str">
        <f t="shared" si="3"/>
        <v/>
      </c>
      <c r="O69" s="82">
        <f t="shared" si="0"/>
        <v>0</v>
      </c>
      <c r="P69" s="82" t="str">
        <f t="shared" si="4"/>
        <v/>
      </c>
      <c r="Q69" s="82" t="str">
        <f t="shared" si="1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2"/>
        <v/>
      </c>
      <c r="N70" s="82" t="str">
        <f t="shared" si="3"/>
        <v/>
      </c>
      <c r="O70" s="82">
        <f t="shared" si="0"/>
        <v>0</v>
      </c>
      <c r="P70" s="82" t="str">
        <f t="shared" si="4"/>
        <v/>
      </c>
      <c r="Q70" s="82" t="str">
        <f t="shared" si="1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2"/>
        <v/>
      </c>
      <c r="N71" s="82" t="str">
        <f t="shared" si="3"/>
        <v/>
      </c>
      <c r="O71" s="82">
        <f t="shared" si="0"/>
        <v>0</v>
      </c>
      <c r="P71" s="82" t="str">
        <f t="shared" si="4"/>
        <v/>
      </c>
      <c r="Q71" s="82" t="str">
        <f t="shared" si="1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2"/>
        <v/>
      </c>
      <c r="N72" s="82" t="str">
        <f t="shared" si="3"/>
        <v/>
      </c>
      <c r="O72" s="82">
        <f t="shared" si="0"/>
        <v>0</v>
      </c>
      <c r="P72" s="82" t="str">
        <f t="shared" si="4"/>
        <v/>
      </c>
      <c r="Q72" s="82" t="str">
        <f t="shared" si="1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2"/>
        <v/>
      </c>
      <c r="N73" s="82" t="str">
        <f t="shared" si="3"/>
        <v/>
      </c>
      <c r="O73" s="82">
        <f t="shared" si="0"/>
        <v>0</v>
      </c>
      <c r="P73" s="82" t="str">
        <f t="shared" si="4"/>
        <v/>
      </c>
      <c r="Q73" s="82" t="str">
        <f t="shared" si="1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2"/>
        <v/>
      </c>
      <c r="N74" s="82" t="str">
        <f t="shared" si="3"/>
        <v/>
      </c>
      <c r="O74" s="82">
        <f t="shared" si="0"/>
        <v>0</v>
      </c>
      <c r="P74" s="82" t="str">
        <f t="shared" si="4"/>
        <v/>
      </c>
      <c r="Q74" s="82" t="str">
        <f t="shared" si="1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2"/>
        <v/>
      </c>
      <c r="N75" s="82" t="str">
        <f t="shared" si="3"/>
        <v/>
      </c>
      <c r="O75" s="82">
        <f t="shared" si="0"/>
        <v>0</v>
      </c>
      <c r="P75" s="82" t="str">
        <f t="shared" si="4"/>
        <v/>
      </c>
      <c r="Q75" s="82" t="str">
        <f t="shared" si="1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2"/>
        <v/>
      </c>
      <c r="N76" s="82" t="str">
        <f t="shared" si="3"/>
        <v/>
      </c>
      <c r="O76" s="82">
        <f t="shared" si="0"/>
        <v>0</v>
      </c>
      <c r="P76" s="82" t="str">
        <f t="shared" si="4"/>
        <v/>
      </c>
      <c r="Q76" s="82" t="str">
        <f t="shared" si="1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2"/>
        <v/>
      </c>
      <c r="N77" s="82" t="str">
        <f t="shared" si="3"/>
        <v/>
      </c>
      <c r="O77" s="82">
        <f t="shared" si="0"/>
        <v>0</v>
      </c>
      <c r="P77" s="82" t="str">
        <f t="shared" si="4"/>
        <v/>
      </c>
      <c r="Q77" s="82" t="str">
        <f t="shared" si="1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2"/>
        <v/>
      </c>
      <c r="N78" s="82" t="str">
        <f t="shared" si="3"/>
        <v/>
      </c>
      <c r="O78" s="82">
        <f t="shared" si="0"/>
        <v>0</v>
      </c>
      <c r="P78" s="82" t="str">
        <f t="shared" si="4"/>
        <v/>
      </c>
      <c r="Q78" s="82" t="str">
        <f t="shared" si="1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2"/>
        <v/>
      </c>
      <c r="N79" s="82" t="str">
        <f t="shared" si="3"/>
        <v/>
      </c>
      <c r="O79" s="82">
        <f t="shared" ref="O79:O142" si="5">IF($G79=0%,F79,"")</f>
        <v>0</v>
      </c>
      <c r="P79" s="82" t="str">
        <f t="shared" si="4"/>
        <v/>
      </c>
      <c r="Q79" s="82" t="str">
        <f t="shared" si="1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6">IF(F80&amp;H80&amp;I80&amp;J80&amp;K80="","",F80+H80+I80-J80-K80)</f>
        <v/>
      </c>
      <c r="N80" s="82" t="str">
        <f t="shared" ref="N80:N143" si="7">IF($G80="E",F80,"")</f>
        <v/>
      </c>
      <c r="O80" s="82">
        <f t="shared" si="5"/>
        <v>0</v>
      </c>
      <c r="P80" s="82" t="str">
        <f t="shared" ref="P80:P143" si="8">IF(OR($G80=8%,$G80=11%),$H80/$G80,"")</f>
        <v/>
      </c>
      <c r="Q80" s="82" t="str">
        <f t="shared" si="1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6"/>
        <v/>
      </c>
      <c r="N81" s="82" t="str">
        <f t="shared" si="7"/>
        <v/>
      </c>
      <c r="O81" s="82">
        <f t="shared" si="5"/>
        <v>0</v>
      </c>
      <c r="P81" s="82" t="str">
        <f t="shared" si="8"/>
        <v/>
      </c>
      <c r="Q81" s="82" t="str">
        <f t="shared" ref="Q81:Q144" si="9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6"/>
        <v/>
      </c>
      <c r="N82" s="82" t="str">
        <f t="shared" si="7"/>
        <v/>
      </c>
      <c r="O82" s="82">
        <f t="shared" si="5"/>
        <v>0</v>
      </c>
      <c r="P82" s="82" t="str">
        <f t="shared" si="8"/>
        <v/>
      </c>
      <c r="Q82" s="82" t="str">
        <f t="shared" si="9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6"/>
        <v/>
      </c>
      <c r="N83" s="82" t="str">
        <f t="shared" si="7"/>
        <v/>
      </c>
      <c r="O83" s="82">
        <f t="shared" si="5"/>
        <v>0</v>
      </c>
      <c r="P83" s="82" t="str">
        <f t="shared" si="8"/>
        <v/>
      </c>
      <c r="Q83" s="82" t="str">
        <f t="shared" si="9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6"/>
        <v/>
      </c>
      <c r="N84" s="82" t="str">
        <f t="shared" si="7"/>
        <v/>
      </c>
      <c r="O84" s="82">
        <f t="shared" si="5"/>
        <v>0</v>
      </c>
      <c r="P84" s="82" t="str">
        <f t="shared" si="8"/>
        <v/>
      </c>
      <c r="Q84" s="82" t="str">
        <f t="shared" si="9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6"/>
        <v/>
      </c>
      <c r="N85" s="82" t="str">
        <f t="shared" si="7"/>
        <v/>
      </c>
      <c r="O85" s="82">
        <f t="shared" si="5"/>
        <v>0</v>
      </c>
      <c r="P85" s="82" t="str">
        <f t="shared" si="8"/>
        <v/>
      </c>
      <c r="Q85" s="82" t="str">
        <f t="shared" si="9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6"/>
        <v/>
      </c>
      <c r="N86" s="82" t="str">
        <f t="shared" si="7"/>
        <v/>
      </c>
      <c r="O86" s="82">
        <f t="shared" si="5"/>
        <v>0</v>
      </c>
      <c r="P86" s="82" t="str">
        <f t="shared" si="8"/>
        <v/>
      </c>
      <c r="Q86" s="82" t="str">
        <f t="shared" si="9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6"/>
        <v/>
      </c>
      <c r="N87" s="82" t="str">
        <f t="shared" si="7"/>
        <v/>
      </c>
      <c r="O87" s="82">
        <f t="shared" si="5"/>
        <v>0</v>
      </c>
      <c r="P87" s="82" t="str">
        <f t="shared" si="8"/>
        <v/>
      </c>
      <c r="Q87" s="82" t="str">
        <f t="shared" si="9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6"/>
        <v/>
      </c>
      <c r="N88" s="82" t="str">
        <f t="shared" si="7"/>
        <v/>
      </c>
      <c r="O88" s="82">
        <f t="shared" si="5"/>
        <v>0</v>
      </c>
      <c r="P88" s="82" t="str">
        <f t="shared" si="8"/>
        <v/>
      </c>
      <c r="Q88" s="82" t="str">
        <f t="shared" si="9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6"/>
        <v/>
      </c>
      <c r="N89" s="82" t="str">
        <f t="shared" si="7"/>
        <v/>
      </c>
      <c r="O89" s="82">
        <f t="shared" si="5"/>
        <v>0</v>
      </c>
      <c r="P89" s="82" t="str">
        <f t="shared" si="8"/>
        <v/>
      </c>
      <c r="Q89" s="82" t="str">
        <f t="shared" si="9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6"/>
        <v/>
      </c>
      <c r="N90" s="82" t="str">
        <f t="shared" si="7"/>
        <v/>
      </c>
      <c r="O90" s="82">
        <f t="shared" si="5"/>
        <v>0</v>
      </c>
      <c r="P90" s="82" t="str">
        <f t="shared" si="8"/>
        <v/>
      </c>
      <c r="Q90" s="82" t="str">
        <f t="shared" si="9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6"/>
        <v/>
      </c>
      <c r="N91" s="82" t="str">
        <f t="shared" si="7"/>
        <v/>
      </c>
      <c r="O91" s="82">
        <f t="shared" si="5"/>
        <v>0</v>
      </c>
      <c r="P91" s="82" t="str">
        <f t="shared" si="8"/>
        <v/>
      </c>
      <c r="Q91" s="82" t="str">
        <f t="shared" si="9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6"/>
        <v/>
      </c>
      <c r="N92" s="82" t="str">
        <f t="shared" si="7"/>
        <v/>
      </c>
      <c r="O92" s="82">
        <f t="shared" si="5"/>
        <v>0</v>
      </c>
      <c r="P92" s="82" t="str">
        <f t="shared" si="8"/>
        <v/>
      </c>
      <c r="Q92" s="82" t="str">
        <f t="shared" si="9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6"/>
        <v/>
      </c>
      <c r="N93" s="82" t="str">
        <f t="shared" si="7"/>
        <v/>
      </c>
      <c r="O93" s="82">
        <f t="shared" si="5"/>
        <v>0</v>
      </c>
      <c r="P93" s="82" t="str">
        <f t="shared" si="8"/>
        <v/>
      </c>
      <c r="Q93" s="82" t="str">
        <f t="shared" si="9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6"/>
        <v/>
      </c>
      <c r="N94" s="82" t="str">
        <f t="shared" si="7"/>
        <v/>
      </c>
      <c r="O94" s="82">
        <f t="shared" si="5"/>
        <v>0</v>
      </c>
      <c r="P94" s="82" t="str">
        <f t="shared" si="8"/>
        <v/>
      </c>
      <c r="Q94" s="82" t="str">
        <f t="shared" si="9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6"/>
        <v/>
      </c>
      <c r="N95" s="82" t="str">
        <f t="shared" si="7"/>
        <v/>
      </c>
      <c r="O95" s="82">
        <f t="shared" si="5"/>
        <v>0</v>
      </c>
      <c r="P95" s="82" t="str">
        <f t="shared" si="8"/>
        <v/>
      </c>
      <c r="Q95" s="82" t="str">
        <f t="shared" si="9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6"/>
        <v/>
      </c>
      <c r="N96" s="82" t="str">
        <f t="shared" si="7"/>
        <v/>
      </c>
      <c r="O96" s="82">
        <f t="shared" si="5"/>
        <v>0</v>
      </c>
      <c r="P96" s="82" t="str">
        <f t="shared" si="8"/>
        <v/>
      </c>
      <c r="Q96" s="82" t="str">
        <f t="shared" si="9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6"/>
        <v/>
      </c>
      <c r="N97" s="82" t="str">
        <f t="shared" si="7"/>
        <v/>
      </c>
      <c r="O97" s="82">
        <f t="shared" si="5"/>
        <v>0</v>
      </c>
      <c r="P97" s="82" t="str">
        <f t="shared" si="8"/>
        <v/>
      </c>
      <c r="Q97" s="82" t="str">
        <f t="shared" si="9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6"/>
        <v/>
      </c>
      <c r="N98" s="82" t="str">
        <f t="shared" si="7"/>
        <v/>
      </c>
      <c r="O98" s="82">
        <f t="shared" si="5"/>
        <v>0</v>
      </c>
      <c r="P98" s="82" t="str">
        <f t="shared" si="8"/>
        <v/>
      </c>
      <c r="Q98" s="82" t="str">
        <f t="shared" si="9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6"/>
        <v/>
      </c>
      <c r="N99" s="82" t="str">
        <f t="shared" si="7"/>
        <v/>
      </c>
      <c r="O99" s="82">
        <f t="shared" si="5"/>
        <v>0</v>
      </c>
      <c r="P99" s="82" t="str">
        <f t="shared" si="8"/>
        <v/>
      </c>
      <c r="Q99" s="82" t="str">
        <f t="shared" si="9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6"/>
        <v/>
      </c>
      <c r="N100" s="82" t="str">
        <f t="shared" si="7"/>
        <v/>
      </c>
      <c r="O100" s="82">
        <f t="shared" si="5"/>
        <v>0</v>
      </c>
      <c r="P100" s="82" t="str">
        <f t="shared" si="8"/>
        <v/>
      </c>
      <c r="Q100" s="82" t="str">
        <f t="shared" si="9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6"/>
        <v/>
      </c>
      <c r="N101" s="82" t="str">
        <f t="shared" si="7"/>
        <v/>
      </c>
      <c r="O101" s="82">
        <f t="shared" si="5"/>
        <v>0</v>
      </c>
      <c r="P101" s="82" t="str">
        <f t="shared" si="8"/>
        <v/>
      </c>
      <c r="Q101" s="82" t="str">
        <f t="shared" si="9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6"/>
        <v/>
      </c>
      <c r="N102" s="82" t="str">
        <f t="shared" si="7"/>
        <v/>
      </c>
      <c r="O102" s="82">
        <f t="shared" si="5"/>
        <v>0</v>
      </c>
      <c r="P102" s="82" t="str">
        <f t="shared" si="8"/>
        <v/>
      </c>
      <c r="Q102" s="82" t="str">
        <f t="shared" si="9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6"/>
        <v/>
      </c>
      <c r="N103" s="82" t="str">
        <f t="shared" si="7"/>
        <v/>
      </c>
      <c r="O103" s="82">
        <f t="shared" si="5"/>
        <v>0</v>
      </c>
      <c r="P103" s="82" t="str">
        <f t="shared" si="8"/>
        <v/>
      </c>
      <c r="Q103" s="82" t="str">
        <f t="shared" si="9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6"/>
        <v/>
      </c>
      <c r="N104" s="82" t="str">
        <f t="shared" si="7"/>
        <v/>
      </c>
      <c r="O104" s="82">
        <f t="shared" si="5"/>
        <v>0</v>
      </c>
      <c r="P104" s="82" t="str">
        <f t="shared" si="8"/>
        <v/>
      </c>
      <c r="Q104" s="82" t="str">
        <f t="shared" si="9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6"/>
        <v/>
      </c>
      <c r="N105" s="82" t="str">
        <f t="shared" si="7"/>
        <v/>
      </c>
      <c r="O105" s="82">
        <f t="shared" si="5"/>
        <v>0</v>
      </c>
      <c r="P105" s="82" t="str">
        <f t="shared" si="8"/>
        <v/>
      </c>
      <c r="Q105" s="82" t="str">
        <f t="shared" si="9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6"/>
        <v/>
      </c>
      <c r="N106" s="82" t="str">
        <f t="shared" si="7"/>
        <v/>
      </c>
      <c r="O106" s="82">
        <f t="shared" si="5"/>
        <v>0</v>
      </c>
      <c r="P106" s="82" t="str">
        <f t="shared" si="8"/>
        <v/>
      </c>
      <c r="Q106" s="82" t="str">
        <f t="shared" si="9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6"/>
        <v/>
      </c>
      <c r="N107" s="82" t="str">
        <f t="shared" si="7"/>
        <v/>
      </c>
      <c r="O107" s="82">
        <f t="shared" si="5"/>
        <v>0</v>
      </c>
      <c r="P107" s="82" t="str">
        <f t="shared" si="8"/>
        <v/>
      </c>
      <c r="Q107" s="82" t="str">
        <f t="shared" si="9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6"/>
        <v/>
      </c>
      <c r="N108" s="82" t="str">
        <f t="shared" si="7"/>
        <v/>
      </c>
      <c r="O108" s="82">
        <f t="shared" si="5"/>
        <v>0</v>
      </c>
      <c r="P108" s="82" t="str">
        <f t="shared" si="8"/>
        <v/>
      </c>
      <c r="Q108" s="82" t="str">
        <f t="shared" si="9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6"/>
        <v/>
      </c>
      <c r="N109" s="82" t="str">
        <f t="shared" si="7"/>
        <v/>
      </c>
      <c r="O109" s="82">
        <f t="shared" si="5"/>
        <v>0</v>
      </c>
      <c r="P109" s="82" t="str">
        <f t="shared" si="8"/>
        <v/>
      </c>
      <c r="Q109" s="82" t="str">
        <f t="shared" si="9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6"/>
        <v/>
      </c>
      <c r="N110" s="82" t="str">
        <f t="shared" si="7"/>
        <v/>
      </c>
      <c r="O110" s="82">
        <f t="shared" si="5"/>
        <v>0</v>
      </c>
      <c r="P110" s="82" t="str">
        <f t="shared" si="8"/>
        <v/>
      </c>
      <c r="Q110" s="82" t="str">
        <f t="shared" si="9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6"/>
        <v/>
      </c>
      <c r="N111" s="82" t="str">
        <f t="shared" si="7"/>
        <v/>
      </c>
      <c r="O111" s="82">
        <f t="shared" si="5"/>
        <v>0</v>
      </c>
      <c r="P111" s="82" t="str">
        <f t="shared" si="8"/>
        <v/>
      </c>
      <c r="Q111" s="82" t="str">
        <f t="shared" si="9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6"/>
        <v/>
      </c>
      <c r="N112" s="82" t="str">
        <f t="shared" si="7"/>
        <v/>
      </c>
      <c r="O112" s="82">
        <f t="shared" si="5"/>
        <v>0</v>
      </c>
      <c r="P112" s="82" t="str">
        <f t="shared" si="8"/>
        <v/>
      </c>
      <c r="Q112" s="82" t="str">
        <f t="shared" si="9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6"/>
        <v/>
      </c>
      <c r="N113" s="82" t="str">
        <f t="shared" si="7"/>
        <v/>
      </c>
      <c r="O113" s="82">
        <f t="shared" si="5"/>
        <v>0</v>
      </c>
      <c r="P113" s="82" t="str">
        <f t="shared" si="8"/>
        <v/>
      </c>
      <c r="Q113" s="82" t="str">
        <f t="shared" si="9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6"/>
        <v/>
      </c>
      <c r="N114" s="82" t="str">
        <f t="shared" si="7"/>
        <v/>
      </c>
      <c r="O114" s="82">
        <f t="shared" si="5"/>
        <v>0</v>
      </c>
      <c r="P114" s="82" t="str">
        <f t="shared" si="8"/>
        <v/>
      </c>
      <c r="Q114" s="82" t="str">
        <f t="shared" si="9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6"/>
        <v/>
      </c>
      <c r="N115" s="82" t="str">
        <f t="shared" si="7"/>
        <v/>
      </c>
      <c r="O115" s="82">
        <f t="shared" si="5"/>
        <v>0</v>
      </c>
      <c r="P115" s="82" t="str">
        <f t="shared" si="8"/>
        <v/>
      </c>
      <c r="Q115" s="82" t="str">
        <f t="shared" si="9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6"/>
        <v/>
      </c>
      <c r="N116" s="82" t="str">
        <f t="shared" si="7"/>
        <v/>
      </c>
      <c r="O116" s="82">
        <f t="shared" si="5"/>
        <v>0</v>
      </c>
      <c r="P116" s="82" t="str">
        <f t="shared" si="8"/>
        <v/>
      </c>
      <c r="Q116" s="82" t="str">
        <f t="shared" si="9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6"/>
        <v/>
      </c>
      <c r="N117" s="82" t="str">
        <f t="shared" si="7"/>
        <v/>
      </c>
      <c r="O117" s="82">
        <f t="shared" si="5"/>
        <v>0</v>
      </c>
      <c r="P117" s="82" t="str">
        <f t="shared" si="8"/>
        <v/>
      </c>
      <c r="Q117" s="82" t="str">
        <f t="shared" si="9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6"/>
        <v/>
      </c>
      <c r="N118" s="82" t="str">
        <f t="shared" si="7"/>
        <v/>
      </c>
      <c r="O118" s="82">
        <f t="shared" si="5"/>
        <v>0</v>
      </c>
      <c r="P118" s="82" t="str">
        <f t="shared" si="8"/>
        <v/>
      </c>
      <c r="Q118" s="82" t="str">
        <f t="shared" si="9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6"/>
        <v/>
      </c>
      <c r="N119" s="82" t="str">
        <f t="shared" si="7"/>
        <v/>
      </c>
      <c r="O119" s="82">
        <f t="shared" si="5"/>
        <v>0</v>
      </c>
      <c r="P119" s="82" t="str">
        <f t="shared" si="8"/>
        <v/>
      </c>
      <c r="Q119" s="82" t="str">
        <f t="shared" si="9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6"/>
        <v/>
      </c>
      <c r="N120" s="82" t="str">
        <f t="shared" si="7"/>
        <v/>
      </c>
      <c r="O120" s="82">
        <f t="shared" si="5"/>
        <v>0</v>
      </c>
      <c r="P120" s="82" t="str">
        <f t="shared" si="8"/>
        <v/>
      </c>
      <c r="Q120" s="82" t="str">
        <f t="shared" si="9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6"/>
        <v/>
      </c>
      <c r="N121" s="82" t="str">
        <f t="shared" si="7"/>
        <v/>
      </c>
      <c r="O121" s="82">
        <f t="shared" si="5"/>
        <v>0</v>
      </c>
      <c r="P121" s="82" t="str">
        <f t="shared" si="8"/>
        <v/>
      </c>
      <c r="Q121" s="82" t="str">
        <f t="shared" si="9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6"/>
        <v/>
      </c>
      <c r="N122" s="82" t="str">
        <f t="shared" si="7"/>
        <v/>
      </c>
      <c r="O122" s="82">
        <f t="shared" si="5"/>
        <v>0</v>
      </c>
      <c r="P122" s="82" t="str">
        <f t="shared" si="8"/>
        <v/>
      </c>
      <c r="Q122" s="82" t="str">
        <f t="shared" si="9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6"/>
        <v/>
      </c>
      <c r="N123" s="82" t="str">
        <f t="shared" si="7"/>
        <v/>
      </c>
      <c r="O123" s="82">
        <f t="shared" si="5"/>
        <v>0</v>
      </c>
      <c r="P123" s="82" t="str">
        <f t="shared" si="8"/>
        <v/>
      </c>
      <c r="Q123" s="82" t="str">
        <f t="shared" si="9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6"/>
        <v/>
      </c>
      <c r="N124" s="82" t="str">
        <f t="shared" si="7"/>
        <v/>
      </c>
      <c r="O124" s="82">
        <f t="shared" si="5"/>
        <v>0</v>
      </c>
      <c r="P124" s="82" t="str">
        <f t="shared" si="8"/>
        <v/>
      </c>
      <c r="Q124" s="82" t="str">
        <f t="shared" si="9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6"/>
        <v/>
      </c>
      <c r="N125" s="82" t="str">
        <f t="shared" si="7"/>
        <v/>
      </c>
      <c r="O125" s="82">
        <f t="shared" si="5"/>
        <v>0</v>
      </c>
      <c r="P125" s="82" t="str">
        <f t="shared" si="8"/>
        <v/>
      </c>
      <c r="Q125" s="82" t="str">
        <f t="shared" si="9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6"/>
        <v/>
      </c>
      <c r="N126" s="82" t="str">
        <f t="shared" si="7"/>
        <v/>
      </c>
      <c r="O126" s="82">
        <f t="shared" si="5"/>
        <v>0</v>
      </c>
      <c r="P126" s="82" t="str">
        <f t="shared" si="8"/>
        <v/>
      </c>
      <c r="Q126" s="82" t="str">
        <f t="shared" si="9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6"/>
        <v/>
      </c>
      <c r="N127" s="82" t="str">
        <f t="shared" si="7"/>
        <v/>
      </c>
      <c r="O127" s="82">
        <f t="shared" si="5"/>
        <v>0</v>
      </c>
      <c r="P127" s="82" t="str">
        <f t="shared" si="8"/>
        <v/>
      </c>
      <c r="Q127" s="82" t="str">
        <f t="shared" si="9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6"/>
        <v/>
      </c>
      <c r="N128" s="82" t="str">
        <f t="shared" si="7"/>
        <v/>
      </c>
      <c r="O128" s="82">
        <f t="shared" si="5"/>
        <v>0</v>
      </c>
      <c r="P128" s="82" t="str">
        <f t="shared" si="8"/>
        <v/>
      </c>
      <c r="Q128" s="82" t="str">
        <f t="shared" si="9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6"/>
        <v/>
      </c>
      <c r="N129" s="82" t="str">
        <f t="shared" si="7"/>
        <v/>
      </c>
      <c r="O129" s="82">
        <f t="shared" si="5"/>
        <v>0</v>
      </c>
      <c r="P129" s="82" t="str">
        <f t="shared" si="8"/>
        <v/>
      </c>
      <c r="Q129" s="82" t="str">
        <f t="shared" si="9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6"/>
        <v/>
      </c>
      <c r="N130" s="82" t="str">
        <f t="shared" si="7"/>
        <v/>
      </c>
      <c r="O130" s="82">
        <f t="shared" si="5"/>
        <v>0</v>
      </c>
      <c r="P130" s="82" t="str">
        <f t="shared" si="8"/>
        <v/>
      </c>
      <c r="Q130" s="82" t="str">
        <f t="shared" si="9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6"/>
        <v/>
      </c>
      <c r="N131" s="82" t="str">
        <f t="shared" si="7"/>
        <v/>
      </c>
      <c r="O131" s="82">
        <f t="shared" si="5"/>
        <v>0</v>
      </c>
      <c r="P131" s="82" t="str">
        <f t="shared" si="8"/>
        <v/>
      </c>
      <c r="Q131" s="82" t="str">
        <f t="shared" si="9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6"/>
        <v/>
      </c>
      <c r="N132" s="82" t="str">
        <f t="shared" si="7"/>
        <v/>
      </c>
      <c r="O132" s="82">
        <f t="shared" si="5"/>
        <v>0</v>
      </c>
      <c r="P132" s="82" t="str">
        <f t="shared" si="8"/>
        <v/>
      </c>
      <c r="Q132" s="82" t="str">
        <f t="shared" si="9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6"/>
        <v/>
      </c>
      <c r="N133" s="82" t="str">
        <f t="shared" si="7"/>
        <v/>
      </c>
      <c r="O133" s="82">
        <f t="shared" si="5"/>
        <v>0</v>
      </c>
      <c r="P133" s="82" t="str">
        <f t="shared" si="8"/>
        <v/>
      </c>
      <c r="Q133" s="82" t="str">
        <f t="shared" si="9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6"/>
        <v/>
      </c>
      <c r="N134" s="82" t="str">
        <f t="shared" si="7"/>
        <v/>
      </c>
      <c r="O134" s="82">
        <f t="shared" si="5"/>
        <v>0</v>
      </c>
      <c r="P134" s="82" t="str">
        <f t="shared" si="8"/>
        <v/>
      </c>
      <c r="Q134" s="82" t="str">
        <f t="shared" si="9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6"/>
        <v/>
      </c>
      <c r="N135" s="82" t="str">
        <f t="shared" si="7"/>
        <v/>
      </c>
      <c r="O135" s="82">
        <f t="shared" si="5"/>
        <v>0</v>
      </c>
      <c r="P135" s="82" t="str">
        <f t="shared" si="8"/>
        <v/>
      </c>
      <c r="Q135" s="82" t="str">
        <f t="shared" si="9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6"/>
        <v/>
      </c>
      <c r="N136" s="82" t="str">
        <f t="shared" si="7"/>
        <v/>
      </c>
      <c r="O136" s="82">
        <f t="shared" si="5"/>
        <v>0</v>
      </c>
      <c r="P136" s="82" t="str">
        <f t="shared" si="8"/>
        <v/>
      </c>
      <c r="Q136" s="82" t="str">
        <f t="shared" si="9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6"/>
        <v/>
      </c>
      <c r="N137" s="82" t="str">
        <f t="shared" si="7"/>
        <v/>
      </c>
      <c r="O137" s="82">
        <f t="shared" si="5"/>
        <v>0</v>
      </c>
      <c r="P137" s="82" t="str">
        <f t="shared" si="8"/>
        <v/>
      </c>
      <c r="Q137" s="82" t="str">
        <f t="shared" si="9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6"/>
        <v/>
      </c>
      <c r="N138" s="82" t="str">
        <f t="shared" si="7"/>
        <v/>
      </c>
      <c r="O138" s="82">
        <f t="shared" si="5"/>
        <v>0</v>
      </c>
      <c r="P138" s="82" t="str">
        <f t="shared" si="8"/>
        <v/>
      </c>
      <c r="Q138" s="82" t="str">
        <f t="shared" si="9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6"/>
        <v/>
      </c>
      <c r="N139" s="82" t="str">
        <f t="shared" si="7"/>
        <v/>
      </c>
      <c r="O139" s="82">
        <f t="shared" si="5"/>
        <v>0</v>
      </c>
      <c r="P139" s="82" t="str">
        <f t="shared" si="8"/>
        <v/>
      </c>
      <c r="Q139" s="82" t="str">
        <f t="shared" si="9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6"/>
        <v/>
      </c>
      <c r="N140" s="82" t="str">
        <f t="shared" si="7"/>
        <v/>
      </c>
      <c r="O140" s="82">
        <f t="shared" si="5"/>
        <v>0</v>
      </c>
      <c r="P140" s="82" t="str">
        <f t="shared" si="8"/>
        <v/>
      </c>
      <c r="Q140" s="82" t="str">
        <f t="shared" si="9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6"/>
        <v/>
      </c>
      <c r="N141" s="82" t="str">
        <f t="shared" si="7"/>
        <v/>
      </c>
      <c r="O141" s="82">
        <f t="shared" si="5"/>
        <v>0</v>
      </c>
      <c r="P141" s="82" t="str">
        <f t="shared" si="8"/>
        <v/>
      </c>
      <c r="Q141" s="82" t="str">
        <f t="shared" si="9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6"/>
        <v/>
      </c>
      <c r="N142" s="82" t="str">
        <f t="shared" si="7"/>
        <v/>
      </c>
      <c r="O142" s="82">
        <f t="shared" si="5"/>
        <v>0</v>
      </c>
      <c r="P142" s="82" t="str">
        <f t="shared" si="8"/>
        <v/>
      </c>
      <c r="Q142" s="82" t="str">
        <f t="shared" si="9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6"/>
        <v/>
      </c>
      <c r="N143" s="82" t="str">
        <f t="shared" si="7"/>
        <v/>
      </c>
      <c r="O143" s="82">
        <f t="shared" ref="O143:O206" si="10">IF($G143=0%,F143,"")</f>
        <v>0</v>
      </c>
      <c r="P143" s="82" t="str">
        <f t="shared" si="8"/>
        <v/>
      </c>
      <c r="Q143" s="82" t="str">
        <f t="shared" si="9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1">IF(F144&amp;H144&amp;I144&amp;J144&amp;K144="","",F144+H144+I144-J144-K144)</f>
        <v/>
      </c>
      <c r="N144" s="82" t="str">
        <f t="shared" ref="N144:N207" si="12">IF($G144="E",F144,"")</f>
        <v/>
      </c>
      <c r="O144" s="82">
        <f t="shared" si="10"/>
        <v>0</v>
      </c>
      <c r="P144" s="82" t="str">
        <f t="shared" ref="P144:P207" si="13">IF(OR($G144=8%,$G144=11%),$H144/$G144,"")</f>
        <v/>
      </c>
      <c r="Q144" s="82" t="str">
        <f t="shared" si="9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1"/>
        <v/>
      </c>
      <c r="N145" s="82" t="str">
        <f t="shared" si="12"/>
        <v/>
      </c>
      <c r="O145" s="82">
        <f t="shared" si="10"/>
        <v>0</v>
      </c>
      <c r="P145" s="82" t="str">
        <f t="shared" si="13"/>
        <v/>
      </c>
      <c r="Q145" s="82" t="str">
        <f t="shared" ref="Q145:Q208" si="14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1"/>
        <v/>
      </c>
      <c r="N146" s="82" t="str">
        <f t="shared" si="12"/>
        <v/>
      </c>
      <c r="O146" s="82">
        <f t="shared" si="10"/>
        <v>0</v>
      </c>
      <c r="P146" s="82" t="str">
        <f t="shared" si="13"/>
        <v/>
      </c>
      <c r="Q146" s="82" t="str">
        <f t="shared" si="14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1"/>
        <v/>
      </c>
      <c r="N147" s="82" t="str">
        <f t="shared" si="12"/>
        <v/>
      </c>
      <c r="O147" s="82">
        <f t="shared" si="10"/>
        <v>0</v>
      </c>
      <c r="P147" s="82" t="str">
        <f t="shared" si="13"/>
        <v/>
      </c>
      <c r="Q147" s="82" t="str">
        <f t="shared" si="14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1"/>
        <v/>
      </c>
      <c r="N148" s="82" t="str">
        <f t="shared" si="12"/>
        <v/>
      </c>
      <c r="O148" s="82">
        <f t="shared" si="10"/>
        <v>0</v>
      </c>
      <c r="P148" s="82" t="str">
        <f t="shared" si="13"/>
        <v/>
      </c>
      <c r="Q148" s="82" t="str">
        <f t="shared" si="14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1"/>
        <v/>
      </c>
      <c r="N149" s="82" t="str">
        <f t="shared" si="12"/>
        <v/>
      </c>
      <c r="O149" s="82">
        <f t="shared" si="10"/>
        <v>0</v>
      </c>
      <c r="P149" s="82" t="str">
        <f t="shared" si="13"/>
        <v/>
      </c>
      <c r="Q149" s="82" t="str">
        <f t="shared" si="14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1"/>
        <v/>
      </c>
      <c r="N150" s="82" t="str">
        <f t="shared" si="12"/>
        <v/>
      </c>
      <c r="O150" s="82">
        <f t="shared" si="10"/>
        <v>0</v>
      </c>
      <c r="P150" s="82" t="str">
        <f t="shared" si="13"/>
        <v/>
      </c>
      <c r="Q150" s="82" t="str">
        <f t="shared" si="14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1"/>
        <v/>
      </c>
      <c r="N151" s="82" t="str">
        <f t="shared" si="12"/>
        <v/>
      </c>
      <c r="O151" s="82">
        <f t="shared" si="10"/>
        <v>0</v>
      </c>
      <c r="P151" s="82" t="str">
        <f t="shared" si="13"/>
        <v/>
      </c>
      <c r="Q151" s="82" t="str">
        <f t="shared" si="14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1"/>
        <v/>
      </c>
      <c r="N152" s="82" t="str">
        <f t="shared" si="12"/>
        <v/>
      </c>
      <c r="O152" s="82">
        <f t="shared" si="10"/>
        <v>0</v>
      </c>
      <c r="P152" s="82" t="str">
        <f t="shared" si="13"/>
        <v/>
      </c>
      <c r="Q152" s="82" t="str">
        <f t="shared" si="14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1"/>
        <v/>
      </c>
      <c r="N153" s="82" t="str">
        <f t="shared" si="12"/>
        <v/>
      </c>
      <c r="O153" s="82">
        <f t="shared" si="10"/>
        <v>0</v>
      </c>
      <c r="P153" s="82" t="str">
        <f t="shared" si="13"/>
        <v/>
      </c>
      <c r="Q153" s="82" t="str">
        <f t="shared" si="14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1"/>
        <v/>
      </c>
      <c r="N154" s="82" t="str">
        <f t="shared" si="12"/>
        <v/>
      </c>
      <c r="O154" s="82">
        <f t="shared" si="10"/>
        <v>0</v>
      </c>
      <c r="P154" s="82" t="str">
        <f t="shared" si="13"/>
        <v/>
      </c>
      <c r="Q154" s="82" t="str">
        <f t="shared" si="14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1"/>
        <v/>
      </c>
      <c r="N155" s="82" t="str">
        <f t="shared" si="12"/>
        <v/>
      </c>
      <c r="O155" s="82">
        <f t="shared" si="10"/>
        <v>0</v>
      </c>
      <c r="P155" s="82" t="str">
        <f t="shared" si="13"/>
        <v/>
      </c>
      <c r="Q155" s="82" t="str">
        <f t="shared" si="14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1"/>
        <v/>
      </c>
      <c r="N156" s="82" t="str">
        <f t="shared" si="12"/>
        <v/>
      </c>
      <c r="O156" s="82">
        <f t="shared" si="10"/>
        <v>0</v>
      </c>
      <c r="P156" s="82" t="str">
        <f t="shared" si="13"/>
        <v/>
      </c>
      <c r="Q156" s="82" t="str">
        <f t="shared" si="14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1"/>
        <v/>
      </c>
      <c r="N157" s="82" t="str">
        <f t="shared" si="12"/>
        <v/>
      </c>
      <c r="O157" s="82">
        <f t="shared" si="10"/>
        <v>0</v>
      </c>
      <c r="P157" s="82" t="str">
        <f t="shared" si="13"/>
        <v/>
      </c>
      <c r="Q157" s="82" t="str">
        <f t="shared" si="14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1"/>
        <v/>
      </c>
      <c r="N158" s="82" t="str">
        <f t="shared" si="12"/>
        <v/>
      </c>
      <c r="O158" s="82">
        <f t="shared" si="10"/>
        <v>0</v>
      </c>
      <c r="P158" s="82" t="str">
        <f t="shared" si="13"/>
        <v/>
      </c>
      <c r="Q158" s="82" t="str">
        <f t="shared" si="14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1"/>
        <v/>
      </c>
      <c r="N159" s="82" t="str">
        <f t="shared" si="12"/>
        <v/>
      </c>
      <c r="O159" s="82">
        <f t="shared" si="10"/>
        <v>0</v>
      </c>
      <c r="P159" s="82" t="str">
        <f t="shared" si="13"/>
        <v/>
      </c>
      <c r="Q159" s="82" t="str">
        <f t="shared" si="14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1"/>
        <v/>
      </c>
      <c r="N160" s="82" t="str">
        <f t="shared" si="12"/>
        <v/>
      </c>
      <c r="O160" s="82">
        <f t="shared" si="10"/>
        <v>0</v>
      </c>
      <c r="P160" s="82" t="str">
        <f t="shared" si="13"/>
        <v/>
      </c>
      <c r="Q160" s="82" t="str">
        <f t="shared" si="14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1"/>
        <v/>
      </c>
      <c r="N161" s="82" t="str">
        <f t="shared" si="12"/>
        <v/>
      </c>
      <c r="O161" s="82">
        <f t="shared" si="10"/>
        <v>0</v>
      </c>
      <c r="P161" s="82" t="str">
        <f t="shared" si="13"/>
        <v/>
      </c>
      <c r="Q161" s="82" t="str">
        <f t="shared" si="14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1"/>
        <v/>
      </c>
      <c r="N162" s="82" t="str">
        <f t="shared" si="12"/>
        <v/>
      </c>
      <c r="O162" s="82">
        <f t="shared" si="10"/>
        <v>0</v>
      </c>
      <c r="P162" s="82" t="str">
        <f t="shared" si="13"/>
        <v/>
      </c>
      <c r="Q162" s="82" t="str">
        <f t="shared" si="14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1"/>
        <v/>
      </c>
      <c r="N163" s="82" t="str">
        <f t="shared" si="12"/>
        <v/>
      </c>
      <c r="O163" s="82">
        <f t="shared" si="10"/>
        <v>0</v>
      </c>
      <c r="P163" s="82" t="str">
        <f t="shared" si="13"/>
        <v/>
      </c>
      <c r="Q163" s="82" t="str">
        <f t="shared" si="14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1"/>
        <v/>
      </c>
      <c r="N164" s="82" t="str">
        <f t="shared" si="12"/>
        <v/>
      </c>
      <c r="O164" s="82">
        <f t="shared" si="10"/>
        <v>0</v>
      </c>
      <c r="P164" s="82" t="str">
        <f t="shared" si="13"/>
        <v/>
      </c>
      <c r="Q164" s="82" t="str">
        <f t="shared" si="14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1"/>
        <v/>
      </c>
      <c r="N165" s="82" t="str">
        <f t="shared" si="12"/>
        <v/>
      </c>
      <c r="O165" s="82">
        <f t="shared" si="10"/>
        <v>0</v>
      </c>
      <c r="P165" s="82" t="str">
        <f t="shared" si="13"/>
        <v/>
      </c>
      <c r="Q165" s="82" t="str">
        <f t="shared" si="14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1"/>
        <v/>
      </c>
      <c r="N166" s="82" t="str">
        <f t="shared" si="12"/>
        <v/>
      </c>
      <c r="O166" s="82">
        <f t="shared" si="10"/>
        <v>0</v>
      </c>
      <c r="P166" s="82" t="str">
        <f t="shared" si="13"/>
        <v/>
      </c>
      <c r="Q166" s="82" t="str">
        <f t="shared" si="14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1"/>
        <v/>
      </c>
      <c r="N167" s="82" t="str">
        <f t="shared" si="12"/>
        <v/>
      </c>
      <c r="O167" s="82">
        <f t="shared" si="10"/>
        <v>0</v>
      </c>
      <c r="P167" s="82" t="str">
        <f t="shared" si="13"/>
        <v/>
      </c>
      <c r="Q167" s="82" t="str">
        <f t="shared" si="14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1"/>
        <v/>
      </c>
      <c r="N168" s="82" t="str">
        <f t="shared" si="12"/>
        <v/>
      </c>
      <c r="O168" s="82">
        <f t="shared" si="10"/>
        <v>0</v>
      </c>
      <c r="P168" s="82" t="str">
        <f t="shared" si="13"/>
        <v/>
      </c>
      <c r="Q168" s="82" t="str">
        <f t="shared" si="14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1"/>
        <v/>
      </c>
      <c r="N169" s="82" t="str">
        <f t="shared" si="12"/>
        <v/>
      </c>
      <c r="O169" s="82">
        <f t="shared" si="10"/>
        <v>0</v>
      </c>
      <c r="P169" s="82" t="str">
        <f t="shared" si="13"/>
        <v/>
      </c>
      <c r="Q169" s="82" t="str">
        <f t="shared" si="14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1"/>
        <v/>
      </c>
      <c r="N170" s="82" t="str">
        <f t="shared" si="12"/>
        <v/>
      </c>
      <c r="O170" s="82">
        <f t="shared" si="10"/>
        <v>0</v>
      </c>
      <c r="P170" s="82" t="str">
        <f t="shared" si="13"/>
        <v/>
      </c>
      <c r="Q170" s="82" t="str">
        <f t="shared" si="14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1"/>
        <v/>
      </c>
      <c r="N171" s="82" t="str">
        <f t="shared" si="12"/>
        <v/>
      </c>
      <c r="O171" s="82">
        <f t="shared" si="10"/>
        <v>0</v>
      </c>
      <c r="P171" s="82" t="str">
        <f t="shared" si="13"/>
        <v/>
      </c>
      <c r="Q171" s="82" t="str">
        <f t="shared" si="14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1"/>
        <v/>
      </c>
      <c r="N172" s="82" t="str">
        <f t="shared" si="12"/>
        <v/>
      </c>
      <c r="O172" s="82">
        <f t="shared" si="10"/>
        <v>0</v>
      </c>
      <c r="P172" s="82" t="str">
        <f t="shared" si="13"/>
        <v/>
      </c>
      <c r="Q172" s="82" t="str">
        <f t="shared" si="14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1"/>
        <v/>
      </c>
      <c r="N173" s="82" t="str">
        <f t="shared" si="12"/>
        <v/>
      </c>
      <c r="O173" s="82">
        <f t="shared" si="10"/>
        <v>0</v>
      </c>
      <c r="P173" s="82" t="str">
        <f t="shared" si="13"/>
        <v/>
      </c>
      <c r="Q173" s="82" t="str">
        <f t="shared" si="14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1"/>
        <v/>
      </c>
      <c r="N174" s="82" t="str">
        <f t="shared" si="12"/>
        <v/>
      </c>
      <c r="O174" s="82">
        <f t="shared" si="10"/>
        <v>0</v>
      </c>
      <c r="P174" s="82" t="str">
        <f t="shared" si="13"/>
        <v/>
      </c>
      <c r="Q174" s="82" t="str">
        <f t="shared" si="14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1"/>
        <v/>
      </c>
      <c r="N175" s="82" t="str">
        <f t="shared" si="12"/>
        <v/>
      </c>
      <c r="O175" s="82">
        <f t="shared" si="10"/>
        <v>0</v>
      </c>
      <c r="P175" s="82" t="str">
        <f t="shared" si="13"/>
        <v/>
      </c>
      <c r="Q175" s="82" t="str">
        <f t="shared" si="14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1"/>
        <v/>
      </c>
      <c r="N176" s="82" t="str">
        <f t="shared" si="12"/>
        <v/>
      </c>
      <c r="O176" s="82">
        <f t="shared" si="10"/>
        <v>0</v>
      </c>
      <c r="P176" s="82" t="str">
        <f t="shared" si="13"/>
        <v/>
      </c>
      <c r="Q176" s="82" t="str">
        <f t="shared" si="14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1"/>
        <v/>
      </c>
      <c r="N177" s="82" t="str">
        <f t="shared" si="12"/>
        <v/>
      </c>
      <c r="O177" s="82">
        <f t="shared" si="10"/>
        <v>0</v>
      </c>
      <c r="P177" s="82" t="str">
        <f t="shared" si="13"/>
        <v/>
      </c>
      <c r="Q177" s="82" t="str">
        <f t="shared" si="14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1"/>
        <v/>
      </c>
      <c r="N178" s="82" t="str">
        <f t="shared" si="12"/>
        <v/>
      </c>
      <c r="O178" s="82">
        <f t="shared" si="10"/>
        <v>0</v>
      </c>
      <c r="P178" s="82" t="str">
        <f t="shared" si="13"/>
        <v/>
      </c>
      <c r="Q178" s="82" t="str">
        <f t="shared" si="14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1"/>
        <v/>
      </c>
      <c r="N179" s="82" t="str">
        <f t="shared" si="12"/>
        <v/>
      </c>
      <c r="O179" s="82">
        <f t="shared" si="10"/>
        <v>0</v>
      </c>
      <c r="P179" s="82" t="str">
        <f t="shared" si="13"/>
        <v/>
      </c>
      <c r="Q179" s="82" t="str">
        <f t="shared" si="14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1"/>
        <v/>
      </c>
      <c r="N180" s="82" t="str">
        <f t="shared" si="12"/>
        <v/>
      </c>
      <c r="O180" s="82">
        <f t="shared" si="10"/>
        <v>0</v>
      </c>
      <c r="P180" s="82" t="str">
        <f t="shared" si="13"/>
        <v/>
      </c>
      <c r="Q180" s="82" t="str">
        <f t="shared" si="14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1"/>
        <v/>
      </c>
      <c r="N181" s="82" t="str">
        <f t="shared" si="12"/>
        <v/>
      </c>
      <c r="O181" s="82">
        <f t="shared" si="10"/>
        <v>0</v>
      </c>
      <c r="P181" s="82" t="str">
        <f t="shared" si="13"/>
        <v/>
      </c>
      <c r="Q181" s="82" t="str">
        <f t="shared" si="14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1"/>
        <v/>
      </c>
      <c r="N182" s="82" t="str">
        <f t="shared" si="12"/>
        <v/>
      </c>
      <c r="O182" s="82">
        <f t="shared" si="10"/>
        <v>0</v>
      </c>
      <c r="P182" s="82" t="str">
        <f t="shared" si="13"/>
        <v/>
      </c>
      <c r="Q182" s="82" t="str">
        <f t="shared" si="14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1"/>
        <v/>
      </c>
      <c r="N183" s="82" t="str">
        <f t="shared" si="12"/>
        <v/>
      </c>
      <c r="O183" s="82">
        <f t="shared" si="10"/>
        <v>0</v>
      </c>
      <c r="P183" s="82" t="str">
        <f t="shared" si="13"/>
        <v/>
      </c>
      <c r="Q183" s="82" t="str">
        <f t="shared" si="14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1"/>
        <v/>
      </c>
      <c r="N184" s="82" t="str">
        <f t="shared" si="12"/>
        <v/>
      </c>
      <c r="O184" s="82">
        <f t="shared" si="10"/>
        <v>0</v>
      </c>
      <c r="P184" s="82" t="str">
        <f t="shared" si="13"/>
        <v/>
      </c>
      <c r="Q184" s="82" t="str">
        <f t="shared" si="14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1"/>
        <v/>
      </c>
      <c r="N185" s="82" t="str">
        <f t="shared" si="12"/>
        <v/>
      </c>
      <c r="O185" s="82">
        <f t="shared" si="10"/>
        <v>0</v>
      </c>
      <c r="P185" s="82" t="str">
        <f t="shared" si="13"/>
        <v/>
      </c>
      <c r="Q185" s="82" t="str">
        <f t="shared" si="14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1"/>
        <v/>
      </c>
      <c r="N186" s="82" t="str">
        <f t="shared" si="12"/>
        <v/>
      </c>
      <c r="O186" s="82">
        <f t="shared" si="10"/>
        <v>0</v>
      </c>
      <c r="P186" s="82" t="str">
        <f t="shared" si="13"/>
        <v/>
      </c>
      <c r="Q186" s="82" t="str">
        <f t="shared" si="14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1"/>
        <v/>
      </c>
      <c r="N187" s="82" t="str">
        <f t="shared" si="12"/>
        <v/>
      </c>
      <c r="O187" s="82">
        <f t="shared" si="10"/>
        <v>0</v>
      </c>
      <c r="P187" s="82" t="str">
        <f t="shared" si="13"/>
        <v/>
      </c>
      <c r="Q187" s="82" t="str">
        <f t="shared" si="14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1"/>
        <v/>
      </c>
      <c r="N188" s="82" t="str">
        <f t="shared" si="12"/>
        <v/>
      </c>
      <c r="O188" s="82">
        <f t="shared" si="10"/>
        <v>0</v>
      </c>
      <c r="P188" s="82" t="str">
        <f t="shared" si="13"/>
        <v/>
      </c>
      <c r="Q188" s="82" t="str">
        <f t="shared" si="14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1"/>
        <v/>
      </c>
      <c r="N189" s="82" t="str">
        <f t="shared" si="12"/>
        <v/>
      </c>
      <c r="O189" s="82">
        <f t="shared" si="10"/>
        <v>0</v>
      </c>
      <c r="P189" s="82" t="str">
        <f t="shared" si="13"/>
        <v/>
      </c>
      <c r="Q189" s="82" t="str">
        <f t="shared" si="14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1"/>
        <v/>
      </c>
      <c r="N190" s="82" t="str">
        <f t="shared" si="12"/>
        <v/>
      </c>
      <c r="O190" s="82">
        <f t="shared" si="10"/>
        <v>0</v>
      </c>
      <c r="P190" s="82" t="str">
        <f t="shared" si="13"/>
        <v/>
      </c>
      <c r="Q190" s="82" t="str">
        <f t="shared" si="14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1"/>
        <v/>
      </c>
      <c r="N191" s="82" t="str">
        <f t="shared" si="12"/>
        <v/>
      </c>
      <c r="O191" s="82">
        <f t="shared" si="10"/>
        <v>0</v>
      </c>
      <c r="P191" s="82" t="str">
        <f t="shared" si="13"/>
        <v/>
      </c>
      <c r="Q191" s="82" t="str">
        <f t="shared" si="14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1"/>
        <v/>
      </c>
      <c r="N192" s="82" t="str">
        <f t="shared" si="12"/>
        <v/>
      </c>
      <c r="O192" s="82">
        <f t="shared" si="10"/>
        <v>0</v>
      </c>
      <c r="P192" s="82" t="str">
        <f t="shared" si="13"/>
        <v/>
      </c>
      <c r="Q192" s="82" t="str">
        <f t="shared" si="14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1"/>
        <v/>
      </c>
      <c r="N193" s="82" t="str">
        <f t="shared" si="12"/>
        <v/>
      </c>
      <c r="O193" s="82">
        <f t="shared" si="10"/>
        <v>0</v>
      </c>
      <c r="P193" s="82" t="str">
        <f t="shared" si="13"/>
        <v/>
      </c>
      <c r="Q193" s="82" t="str">
        <f t="shared" si="14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1"/>
        <v/>
      </c>
      <c r="N194" s="82" t="str">
        <f t="shared" si="12"/>
        <v/>
      </c>
      <c r="O194" s="82">
        <f t="shared" si="10"/>
        <v>0</v>
      </c>
      <c r="P194" s="82" t="str">
        <f t="shared" si="13"/>
        <v/>
      </c>
      <c r="Q194" s="82" t="str">
        <f t="shared" si="14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1"/>
        <v/>
      </c>
      <c r="N195" s="82" t="str">
        <f t="shared" si="12"/>
        <v/>
      </c>
      <c r="O195" s="82">
        <f t="shared" si="10"/>
        <v>0</v>
      </c>
      <c r="P195" s="82" t="str">
        <f t="shared" si="13"/>
        <v/>
      </c>
      <c r="Q195" s="82" t="str">
        <f t="shared" si="14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1"/>
        <v/>
      </c>
      <c r="N196" s="82" t="str">
        <f t="shared" si="12"/>
        <v/>
      </c>
      <c r="O196" s="82">
        <f t="shared" si="10"/>
        <v>0</v>
      </c>
      <c r="P196" s="82" t="str">
        <f t="shared" si="13"/>
        <v/>
      </c>
      <c r="Q196" s="82" t="str">
        <f t="shared" si="14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1"/>
        <v/>
      </c>
      <c r="N197" s="82" t="str">
        <f t="shared" si="12"/>
        <v/>
      </c>
      <c r="O197" s="82">
        <f t="shared" si="10"/>
        <v>0</v>
      </c>
      <c r="P197" s="82" t="str">
        <f t="shared" si="13"/>
        <v/>
      </c>
      <c r="Q197" s="82" t="str">
        <f t="shared" si="14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1"/>
        <v/>
      </c>
      <c r="N198" s="82" t="str">
        <f t="shared" si="12"/>
        <v/>
      </c>
      <c r="O198" s="82">
        <f t="shared" si="10"/>
        <v>0</v>
      </c>
      <c r="P198" s="82" t="str">
        <f t="shared" si="13"/>
        <v/>
      </c>
      <c r="Q198" s="82" t="str">
        <f t="shared" si="14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1"/>
        <v/>
      </c>
      <c r="N199" s="82" t="str">
        <f t="shared" si="12"/>
        <v/>
      </c>
      <c r="O199" s="82">
        <f t="shared" si="10"/>
        <v>0</v>
      </c>
      <c r="P199" s="82" t="str">
        <f t="shared" si="13"/>
        <v/>
      </c>
      <c r="Q199" s="82" t="str">
        <f t="shared" si="14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1"/>
        <v/>
      </c>
      <c r="N200" s="82" t="str">
        <f t="shared" si="12"/>
        <v/>
      </c>
      <c r="O200" s="82">
        <f t="shared" si="10"/>
        <v>0</v>
      </c>
      <c r="P200" s="82" t="str">
        <f t="shared" si="13"/>
        <v/>
      </c>
      <c r="Q200" s="82" t="str">
        <f t="shared" si="14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1"/>
        <v/>
      </c>
      <c r="N201" s="82" t="str">
        <f t="shared" si="12"/>
        <v/>
      </c>
      <c r="O201" s="82">
        <f t="shared" si="10"/>
        <v>0</v>
      </c>
      <c r="P201" s="82" t="str">
        <f t="shared" si="13"/>
        <v/>
      </c>
      <c r="Q201" s="82" t="str">
        <f t="shared" si="14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1"/>
        <v/>
      </c>
      <c r="N202" s="82" t="str">
        <f t="shared" si="12"/>
        <v/>
      </c>
      <c r="O202" s="82">
        <f t="shared" si="10"/>
        <v>0</v>
      </c>
      <c r="P202" s="82" t="str">
        <f t="shared" si="13"/>
        <v/>
      </c>
      <c r="Q202" s="82" t="str">
        <f t="shared" si="14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1"/>
        <v/>
      </c>
      <c r="N203" s="82" t="str">
        <f t="shared" si="12"/>
        <v/>
      </c>
      <c r="O203" s="82">
        <f t="shared" si="10"/>
        <v>0</v>
      </c>
      <c r="P203" s="82" t="str">
        <f t="shared" si="13"/>
        <v/>
      </c>
      <c r="Q203" s="82" t="str">
        <f t="shared" si="14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1"/>
        <v/>
      </c>
      <c r="N204" s="82" t="str">
        <f t="shared" si="12"/>
        <v/>
      </c>
      <c r="O204" s="82">
        <f t="shared" si="10"/>
        <v>0</v>
      </c>
      <c r="P204" s="82" t="str">
        <f t="shared" si="13"/>
        <v/>
      </c>
      <c r="Q204" s="82" t="str">
        <f t="shared" si="14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1"/>
        <v/>
      </c>
      <c r="N205" s="82" t="str">
        <f t="shared" si="12"/>
        <v/>
      </c>
      <c r="O205" s="82">
        <f t="shared" si="10"/>
        <v>0</v>
      </c>
      <c r="P205" s="82" t="str">
        <f t="shared" si="13"/>
        <v/>
      </c>
      <c r="Q205" s="82" t="str">
        <f t="shared" si="14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1"/>
        <v/>
      </c>
      <c r="N206" s="82" t="str">
        <f t="shared" si="12"/>
        <v/>
      </c>
      <c r="O206" s="82">
        <f t="shared" si="10"/>
        <v>0</v>
      </c>
      <c r="P206" s="82" t="str">
        <f t="shared" si="13"/>
        <v/>
      </c>
      <c r="Q206" s="82" t="str">
        <f t="shared" si="14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1"/>
        <v/>
      </c>
      <c r="N207" s="82" t="str">
        <f t="shared" si="12"/>
        <v/>
      </c>
      <c r="O207" s="82">
        <f t="shared" ref="O207:O270" si="15">IF($G207=0%,F207,"")</f>
        <v>0</v>
      </c>
      <c r="P207" s="82" t="str">
        <f t="shared" si="13"/>
        <v/>
      </c>
      <c r="Q207" s="82" t="str">
        <f t="shared" si="14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6">IF(F208&amp;H208&amp;I208&amp;J208&amp;K208="","",F208+H208+I208-J208-K208)</f>
        <v/>
      </c>
      <c r="N208" s="82" t="str">
        <f t="shared" ref="N208:N271" si="17">IF($G208="E",F208,"")</f>
        <v/>
      </c>
      <c r="O208" s="82">
        <f t="shared" si="15"/>
        <v>0</v>
      </c>
      <c r="P208" s="82" t="str">
        <f t="shared" ref="P208:P271" si="18">IF(OR($G208=8%,$G208=11%),$H208/$G208,"")</f>
        <v/>
      </c>
      <c r="Q208" s="82" t="str">
        <f t="shared" si="14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6"/>
        <v/>
      </c>
      <c r="N209" s="82" t="str">
        <f t="shared" si="17"/>
        <v/>
      </c>
      <c r="O209" s="82">
        <f t="shared" si="15"/>
        <v>0</v>
      </c>
      <c r="P209" s="82" t="str">
        <f t="shared" si="18"/>
        <v/>
      </c>
      <c r="Q209" s="82" t="str">
        <f t="shared" ref="Q209:Q272" si="19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6"/>
        <v/>
      </c>
      <c r="N210" s="82" t="str">
        <f t="shared" si="17"/>
        <v/>
      </c>
      <c r="O210" s="82">
        <f t="shared" si="15"/>
        <v>0</v>
      </c>
      <c r="P210" s="82" t="str">
        <f t="shared" si="18"/>
        <v/>
      </c>
      <c r="Q210" s="82" t="str">
        <f t="shared" si="19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6"/>
        <v/>
      </c>
      <c r="N211" s="82" t="str">
        <f t="shared" si="17"/>
        <v/>
      </c>
      <c r="O211" s="82">
        <f t="shared" si="15"/>
        <v>0</v>
      </c>
      <c r="P211" s="82" t="str">
        <f t="shared" si="18"/>
        <v/>
      </c>
      <c r="Q211" s="82" t="str">
        <f t="shared" si="19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6"/>
        <v/>
      </c>
      <c r="N212" s="82" t="str">
        <f t="shared" si="17"/>
        <v/>
      </c>
      <c r="O212" s="82">
        <f t="shared" si="15"/>
        <v>0</v>
      </c>
      <c r="P212" s="82" t="str">
        <f t="shared" si="18"/>
        <v/>
      </c>
      <c r="Q212" s="82" t="str">
        <f t="shared" si="19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6"/>
        <v/>
      </c>
      <c r="N213" s="82" t="str">
        <f t="shared" si="17"/>
        <v/>
      </c>
      <c r="O213" s="82">
        <f t="shared" si="15"/>
        <v>0</v>
      </c>
      <c r="P213" s="82" t="str">
        <f t="shared" si="18"/>
        <v/>
      </c>
      <c r="Q213" s="82" t="str">
        <f t="shared" si="19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6"/>
        <v/>
      </c>
      <c r="N214" s="82" t="str">
        <f t="shared" si="17"/>
        <v/>
      </c>
      <c r="O214" s="82">
        <f t="shared" si="15"/>
        <v>0</v>
      </c>
      <c r="P214" s="82" t="str">
        <f t="shared" si="18"/>
        <v/>
      </c>
      <c r="Q214" s="82" t="str">
        <f t="shared" si="19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6"/>
        <v/>
      </c>
      <c r="N215" s="82" t="str">
        <f t="shared" si="17"/>
        <v/>
      </c>
      <c r="O215" s="82">
        <f t="shared" si="15"/>
        <v>0</v>
      </c>
      <c r="P215" s="82" t="str">
        <f t="shared" si="18"/>
        <v/>
      </c>
      <c r="Q215" s="82" t="str">
        <f t="shared" si="19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6"/>
        <v/>
      </c>
      <c r="N216" s="82" t="str">
        <f t="shared" si="17"/>
        <v/>
      </c>
      <c r="O216" s="82">
        <f t="shared" si="15"/>
        <v>0</v>
      </c>
      <c r="P216" s="82" t="str">
        <f t="shared" si="18"/>
        <v/>
      </c>
      <c r="Q216" s="82" t="str">
        <f t="shared" si="19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6"/>
        <v/>
      </c>
      <c r="N217" s="82" t="str">
        <f t="shared" si="17"/>
        <v/>
      </c>
      <c r="O217" s="82">
        <f t="shared" si="15"/>
        <v>0</v>
      </c>
      <c r="P217" s="82" t="str">
        <f t="shared" si="18"/>
        <v/>
      </c>
      <c r="Q217" s="82" t="str">
        <f t="shared" si="19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6"/>
        <v/>
      </c>
      <c r="N218" s="82" t="str">
        <f t="shared" si="17"/>
        <v/>
      </c>
      <c r="O218" s="82">
        <f t="shared" si="15"/>
        <v>0</v>
      </c>
      <c r="P218" s="82" t="str">
        <f t="shared" si="18"/>
        <v/>
      </c>
      <c r="Q218" s="82" t="str">
        <f t="shared" si="19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6"/>
        <v/>
      </c>
      <c r="N219" s="82" t="str">
        <f t="shared" si="17"/>
        <v/>
      </c>
      <c r="O219" s="82">
        <f t="shared" si="15"/>
        <v>0</v>
      </c>
      <c r="P219" s="82" t="str">
        <f t="shared" si="18"/>
        <v/>
      </c>
      <c r="Q219" s="82" t="str">
        <f t="shared" si="19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6"/>
        <v/>
      </c>
      <c r="N220" s="82" t="str">
        <f t="shared" si="17"/>
        <v/>
      </c>
      <c r="O220" s="82">
        <f t="shared" si="15"/>
        <v>0</v>
      </c>
      <c r="P220" s="82" t="str">
        <f t="shared" si="18"/>
        <v/>
      </c>
      <c r="Q220" s="82" t="str">
        <f t="shared" si="19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6"/>
        <v/>
      </c>
      <c r="N221" s="82" t="str">
        <f t="shared" si="17"/>
        <v/>
      </c>
      <c r="O221" s="82">
        <f t="shared" si="15"/>
        <v>0</v>
      </c>
      <c r="P221" s="82" t="str">
        <f t="shared" si="18"/>
        <v/>
      </c>
      <c r="Q221" s="82" t="str">
        <f t="shared" si="19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6"/>
        <v/>
      </c>
      <c r="N222" s="82" t="str">
        <f t="shared" si="17"/>
        <v/>
      </c>
      <c r="O222" s="82">
        <f t="shared" si="15"/>
        <v>0</v>
      </c>
      <c r="P222" s="82" t="str">
        <f t="shared" si="18"/>
        <v/>
      </c>
      <c r="Q222" s="82" t="str">
        <f t="shared" si="19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6"/>
        <v/>
      </c>
      <c r="N223" s="82" t="str">
        <f t="shared" si="17"/>
        <v/>
      </c>
      <c r="O223" s="82">
        <f t="shared" si="15"/>
        <v>0</v>
      </c>
      <c r="P223" s="82" t="str">
        <f t="shared" si="18"/>
        <v/>
      </c>
      <c r="Q223" s="82" t="str">
        <f t="shared" si="19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6"/>
        <v/>
      </c>
      <c r="N224" s="82" t="str">
        <f t="shared" si="17"/>
        <v/>
      </c>
      <c r="O224" s="82">
        <f t="shared" si="15"/>
        <v>0</v>
      </c>
      <c r="P224" s="82" t="str">
        <f t="shared" si="18"/>
        <v/>
      </c>
      <c r="Q224" s="82" t="str">
        <f t="shared" si="19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6"/>
        <v/>
      </c>
      <c r="N225" s="82" t="str">
        <f t="shared" si="17"/>
        <v/>
      </c>
      <c r="O225" s="82">
        <f t="shared" si="15"/>
        <v>0</v>
      </c>
      <c r="P225" s="82" t="str">
        <f t="shared" si="18"/>
        <v/>
      </c>
      <c r="Q225" s="82" t="str">
        <f t="shared" si="19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6"/>
        <v/>
      </c>
      <c r="N226" s="82" t="str">
        <f t="shared" si="17"/>
        <v/>
      </c>
      <c r="O226" s="82">
        <f t="shared" si="15"/>
        <v>0</v>
      </c>
      <c r="P226" s="82" t="str">
        <f t="shared" si="18"/>
        <v/>
      </c>
      <c r="Q226" s="82" t="str">
        <f t="shared" si="19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6"/>
        <v/>
      </c>
      <c r="N227" s="82" t="str">
        <f t="shared" si="17"/>
        <v/>
      </c>
      <c r="O227" s="82">
        <f t="shared" si="15"/>
        <v>0</v>
      </c>
      <c r="P227" s="82" t="str">
        <f t="shared" si="18"/>
        <v/>
      </c>
      <c r="Q227" s="82" t="str">
        <f t="shared" si="19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6"/>
        <v/>
      </c>
      <c r="N228" s="82" t="str">
        <f t="shared" si="17"/>
        <v/>
      </c>
      <c r="O228" s="82">
        <f t="shared" si="15"/>
        <v>0</v>
      </c>
      <c r="P228" s="82" t="str">
        <f t="shared" si="18"/>
        <v/>
      </c>
      <c r="Q228" s="82" t="str">
        <f t="shared" si="19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6"/>
        <v/>
      </c>
      <c r="N229" s="82" t="str">
        <f t="shared" si="17"/>
        <v/>
      </c>
      <c r="O229" s="82">
        <f t="shared" si="15"/>
        <v>0</v>
      </c>
      <c r="P229" s="82" t="str">
        <f t="shared" si="18"/>
        <v/>
      </c>
      <c r="Q229" s="82" t="str">
        <f t="shared" si="19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6"/>
        <v/>
      </c>
      <c r="N230" s="82" t="str">
        <f t="shared" si="17"/>
        <v/>
      </c>
      <c r="O230" s="82">
        <f t="shared" si="15"/>
        <v>0</v>
      </c>
      <c r="P230" s="82" t="str">
        <f t="shared" si="18"/>
        <v/>
      </c>
      <c r="Q230" s="82" t="str">
        <f t="shared" si="19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6"/>
        <v/>
      </c>
      <c r="N231" s="82" t="str">
        <f t="shared" si="17"/>
        <v/>
      </c>
      <c r="O231" s="82">
        <f t="shared" si="15"/>
        <v>0</v>
      </c>
      <c r="P231" s="82" t="str">
        <f t="shared" si="18"/>
        <v/>
      </c>
      <c r="Q231" s="82" t="str">
        <f t="shared" si="19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6"/>
        <v/>
      </c>
      <c r="N232" s="82" t="str">
        <f t="shared" si="17"/>
        <v/>
      </c>
      <c r="O232" s="82">
        <f t="shared" si="15"/>
        <v>0</v>
      </c>
      <c r="P232" s="82" t="str">
        <f t="shared" si="18"/>
        <v/>
      </c>
      <c r="Q232" s="82" t="str">
        <f t="shared" si="19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6"/>
        <v/>
      </c>
      <c r="N233" s="82" t="str">
        <f t="shared" si="17"/>
        <v/>
      </c>
      <c r="O233" s="82">
        <f t="shared" si="15"/>
        <v>0</v>
      </c>
      <c r="P233" s="82" t="str">
        <f t="shared" si="18"/>
        <v/>
      </c>
      <c r="Q233" s="82" t="str">
        <f t="shared" si="19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6"/>
        <v/>
      </c>
      <c r="N234" s="82" t="str">
        <f t="shared" si="17"/>
        <v/>
      </c>
      <c r="O234" s="82">
        <f t="shared" si="15"/>
        <v>0</v>
      </c>
      <c r="P234" s="82" t="str">
        <f t="shared" si="18"/>
        <v/>
      </c>
      <c r="Q234" s="82" t="str">
        <f t="shared" si="19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6"/>
        <v/>
      </c>
      <c r="N235" s="82" t="str">
        <f t="shared" si="17"/>
        <v/>
      </c>
      <c r="O235" s="82">
        <f t="shared" si="15"/>
        <v>0</v>
      </c>
      <c r="P235" s="82" t="str">
        <f t="shared" si="18"/>
        <v/>
      </c>
      <c r="Q235" s="82" t="str">
        <f t="shared" si="19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6"/>
        <v/>
      </c>
      <c r="N236" s="82" t="str">
        <f t="shared" si="17"/>
        <v/>
      </c>
      <c r="O236" s="82">
        <f t="shared" si="15"/>
        <v>0</v>
      </c>
      <c r="P236" s="82" t="str">
        <f t="shared" si="18"/>
        <v/>
      </c>
      <c r="Q236" s="82" t="str">
        <f t="shared" si="19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6"/>
        <v/>
      </c>
      <c r="N237" s="82" t="str">
        <f t="shared" si="17"/>
        <v/>
      </c>
      <c r="O237" s="82">
        <f t="shared" si="15"/>
        <v>0</v>
      </c>
      <c r="P237" s="82" t="str">
        <f t="shared" si="18"/>
        <v/>
      </c>
      <c r="Q237" s="82" t="str">
        <f t="shared" si="19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6"/>
        <v/>
      </c>
      <c r="N238" s="82" t="str">
        <f t="shared" si="17"/>
        <v/>
      </c>
      <c r="O238" s="82">
        <f t="shared" si="15"/>
        <v>0</v>
      </c>
      <c r="P238" s="82" t="str">
        <f t="shared" si="18"/>
        <v/>
      </c>
      <c r="Q238" s="82" t="str">
        <f t="shared" si="19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6"/>
        <v/>
      </c>
      <c r="N239" s="82" t="str">
        <f t="shared" si="17"/>
        <v/>
      </c>
      <c r="O239" s="82">
        <f t="shared" si="15"/>
        <v>0</v>
      </c>
      <c r="P239" s="82" t="str">
        <f t="shared" si="18"/>
        <v/>
      </c>
      <c r="Q239" s="82" t="str">
        <f t="shared" si="19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6"/>
        <v/>
      </c>
      <c r="N240" s="82" t="str">
        <f t="shared" si="17"/>
        <v/>
      </c>
      <c r="O240" s="82">
        <f t="shared" si="15"/>
        <v>0</v>
      </c>
      <c r="P240" s="82" t="str">
        <f t="shared" si="18"/>
        <v/>
      </c>
      <c r="Q240" s="82" t="str">
        <f t="shared" si="19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6"/>
        <v/>
      </c>
      <c r="N241" s="82" t="str">
        <f t="shared" si="17"/>
        <v/>
      </c>
      <c r="O241" s="82">
        <f t="shared" si="15"/>
        <v>0</v>
      </c>
      <c r="P241" s="82" t="str">
        <f t="shared" si="18"/>
        <v/>
      </c>
      <c r="Q241" s="82" t="str">
        <f t="shared" si="19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6"/>
        <v/>
      </c>
      <c r="N242" s="82" t="str">
        <f t="shared" si="17"/>
        <v/>
      </c>
      <c r="O242" s="82">
        <f t="shared" si="15"/>
        <v>0</v>
      </c>
      <c r="P242" s="82" t="str">
        <f t="shared" si="18"/>
        <v/>
      </c>
      <c r="Q242" s="82" t="str">
        <f t="shared" si="19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6"/>
        <v/>
      </c>
      <c r="N243" s="82" t="str">
        <f t="shared" si="17"/>
        <v/>
      </c>
      <c r="O243" s="82">
        <f t="shared" si="15"/>
        <v>0</v>
      </c>
      <c r="P243" s="82" t="str">
        <f t="shared" si="18"/>
        <v/>
      </c>
      <c r="Q243" s="82" t="str">
        <f t="shared" si="19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6"/>
        <v/>
      </c>
      <c r="N244" s="82" t="str">
        <f t="shared" si="17"/>
        <v/>
      </c>
      <c r="O244" s="82">
        <f t="shared" si="15"/>
        <v>0</v>
      </c>
      <c r="P244" s="82" t="str">
        <f t="shared" si="18"/>
        <v/>
      </c>
      <c r="Q244" s="82" t="str">
        <f t="shared" si="19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6"/>
        <v/>
      </c>
      <c r="N245" s="82" t="str">
        <f t="shared" si="17"/>
        <v/>
      </c>
      <c r="O245" s="82">
        <f t="shared" si="15"/>
        <v>0</v>
      </c>
      <c r="P245" s="82" t="str">
        <f t="shared" si="18"/>
        <v/>
      </c>
      <c r="Q245" s="82" t="str">
        <f t="shared" si="19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6"/>
        <v/>
      </c>
      <c r="N246" s="82" t="str">
        <f t="shared" si="17"/>
        <v/>
      </c>
      <c r="O246" s="82">
        <f t="shared" si="15"/>
        <v>0</v>
      </c>
      <c r="P246" s="82" t="str">
        <f t="shared" si="18"/>
        <v/>
      </c>
      <c r="Q246" s="82" t="str">
        <f t="shared" si="19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6"/>
        <v/>
      </c>
      <c r="N247" s="82" t="str">
        <f t="shared" si="17"/>
        <v/>
      </c>
      <c r="O247" s="82">
        <f t="shared" si="15"/>
        <v>0</v>
      </c>
      <c r="P247" s="82" t="str">
        <f t="shared" si="18"/>
        <v/>
      </c>
      <c r="Q247" s="82" t="str">
        <f t="shared" si="19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6"/>
        <v/>
      </c>
      <c r="N248" s="82" t="str">
        <f t="shared" si="17"/>
        <v/>
      </c>
      <c r="O248" s="82">
        <f t="shared" si="15"/>
        <v>0</v>
      </c>
      <c r="P248" s="82" t="str">
        <f t="shared" si="18"/>
        <v/>
      </c>
      <c r="Q248" s="82" t="str">
        <f t="shared" si="19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6"/>
        <v/>
      </c>
      <c r="N249" s="82" t="str">
        <f t="shared" si="17"/>
        <v/>
      </c>
      <c r="O249" s="82">
        <f t="shared" si="15"/>
        <v>0</v>
      </c>
      <c r="P249" s="82" t="str">
        <f t="shared" si="18"/>
        <v/>
      </c>
      <c r="Q249" s="82" t="str">
        <f t="shared" si="19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6"/>
        <v/>
      </c>
      <c r="N250" s="82" t="str">
        <f t="shared" si="17"/>
        <v/>
      </c>
      <c r="O250" s="82">
        <f t="shared" si="15"/>
        <v>0</v>
      </c>
      <c r="P250" s="82" t="str">
        <f t="shared" si="18"/>
        <v/>
      </c>
      <c r="Q250" s="82" t="str">
        <f t="shared" si="19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6"/>
        <v/>
      </c>
      <c r="N251" s="82" t="str">
        <f t="shared" si="17"/>
        <v/>
      </c>
      <c r="O251" s="82">
        <f t="shared" si="15"/>
        <v>0</v>
      </c>
      <c r="P251" s="82" t="str">
        <f t="shared" si="18"/>
        <v/>
      </c>
      <c r="Q251" s="82" t="str">
        <f t="shared" si="19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6"/>
        <v/>
      </c>
      <c r="N252" s="82" t="str">
        <f t="shared" si="17"/>
        <v/>
      </c>
      <c r="O252" s="82">
        <f t="shared" si="15"/>
        <v>0</v>
      </c>
      <c r="P252" s="82" t="str">
        <f t="shared" si="18"/>
        <v/>
      </c>
      <c r="Q252" s="82" t="str">
        <f t="shared" si="19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6"/>
        <v/>
      </c>
      <c r="N253" s="82" t="str">
        <f t="shared" si="17"/>
        <v/>
      </c>
      <c r="O253" s="82">
        <f t="shared" si="15"/>
        <v>0</v>
      </c>
      <c r="P253" s="82" t="str">
        <f t="shared" si="18"/>
        <v/>
      </c>
      <c r="Q253" s="82" t="str">
        <f t="shared" si="19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6"/>
        <v/>
      </c>
      <c r="N254" s="82" t="str">
        <f t="shared" si="17"/>
        <v/>
      </c>
      <c r="O254" s="82">
        <f t="shared" si="15"/>
        <v>0</v>
      </c>
      <c r="P254" s="82" t="str">
        <f t="shared" si="18"/>
        <v/>
      </c>
      <c r="Q254" s="82" t="str">
        <f t="shared" si="19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6"/>
        <v/>
      </c>
      <c r="N255" s="82" t="str">
        <f t="shared" si="17"/>
        <v/>
      </c>
      <c r="O255" s="82">
        <f t="shared" si="15"/>
        <v>0</v>
      </c>
      <c r="P255" s="82" t="str">
        <f t="shared" si="18"/>
        <v/>
      </c>
      <c r="Q255" s="82" t="str">
        <f t="shared" si="19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6"/>
        <v/>
      </c>
      <c r="N256" s="82" t="str">
        <f t="shared" si="17"/>
        <v/>
      </c>
      <c r="O256" s="82">
        <f t="shared" si="15"/>
        <v>0</v>
      </c>
      <c r="P256" s="82" t="str">
        <f t="shared" si="18"/>
        <v/>
      </c>
      <c r="Q256" s="82" t="str">
        <f t="shared" si="19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6"/>
        <v/>
      </c>
      <c r="N257" s="82" t="str">
        <f t="shared" si="17"/>
        <v/>
      </c>
      <c r="O257" s="82">
        <f t="shared" si="15"/>
        <v>0</v>
      </c>
      <c r="P257" s="82" t="str">
        <f t="shared" si="18"/>
        <v/>
      </c>
      <c r="Q257" s="82" t="str">
        <f t="shared" si="19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6"/>
        <v/>
      </c>
      <c r="N258" s="82" t="str">
        <f t="shared" si="17"/>
        <v/>
      </c>
      <c r="O258" s="82">
        <f t="shared" si="15"/>
        <v>0</v>
      </c>
      <c r="P258" s="82" t="str">
        <f t="shared" si="18"/>
        <v/>
      </c>
      <c r="Q258" s="82" t="str">
        <f t="shared" si="19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6"/>
        <v/>
      </c>
      <c r="N259" s="82" t="str">
        <f t="shared" si="17"/>
        <v/>
      </c>
      <c r="O259" s="82">
        <f t="shared" si="15"/>
        <v>0</v>
      </c>
      <c r="P259" s="82" t="str">
        <f t="shared" si="18"/>
        <v/>
      </c>
      <c r="Q259" s="82" t="str">
        <f t="shared" si="19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6"/>
        <v/>
      </c>
      <c r="N260" s="82" t="str">
        <f t="shared" si="17"/>
        <v/>
      </c>
      <c r="O260" s="82">
        <f t="shared" si="15"/>
        <v>0</v>
      </c>
      <c r="P260" s="82" t="str">
        <f t="shared" si="18"/>
        <v/>
      </c>
      <c r="Q260" s="82" t="str">
        <f t="shared" si="19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6"/>
        <v/>
      </c>
      <c r="N261" s="82" t="str">
        <f t="shared" si="17"/>
        <v/>
      </c>
      <c r="O261" s="82">
        <f t="shared" si="15"/>
        <v>0</v>
      </c>
      <c r="P261" s="82" t="str">
        <f t="shared" si="18"/>
        <v/>
      </c>
      <c r="Q261" s="82" t="str">
        <f t="shared" si="19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6"/>
        <v/>
      </c>
      <c r="N262" s="82" t="str">
        <f t="shared" si="17"/>
        <v/>
      </c>
      <c r="O262" s="82">
        <f t="shared" si="15"/>
        <v>0</v>
      </c>
      <c r="P262" s="82" t="str">
        <f t="shared" si="18"/>
        <v/>
      </c>
      <c r="Q262" s="82" t="str">
        <f t="shared" si="19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6"/>
        <v/>
      </c>
      <c r="N263" s="82" t="str">
        <f t="shared" si="17"/>
        <v/>
      </c>
      <c r="O263" s="82">
        <f t="shared" si="15"/>
        <v>0</v>
      </c>
      <c r="P263" s="82" t="str">
        <f t="shared" si="18"/>
        <v/>
      </c>
      <c r="Q263" s="82" t="str">
        <f t="shared" si="19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6"/>
        <v/>
      </c>
      <c r="N264" s="82" t="str">
        <f t="shared" si="17"/>
        <v/>
      </c>
      <c r="O264" s="82">
        <f t="shared" si="15"/>
        <v>0</v>
      </c>
      <c r="P264" s="82" t="str">
        <f t="shared" si="18"/>
        <v/>
      </c>
      <c r="Q264" s="82" t="str">
        <f t="shared" si="19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6"/>
        <v/>
      </c>
      <c r="N265" s="82" t="str">
        <f t="shared" si="17"/>
        <v/>
      </c>
      <c r="O265" s="82">
        <f t="shared" si="15"/>
        <v>0</v>
      </c>
      <c r="P265" s="82" t="str">
        <f t="shared" si="18"/>
        <v/>
      </c>
      <c r="Q265" s="82" t="str">
        <f t="shared" si="19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6"/>
        <v/>
      </c>
      <c r="N266" s="82" t="str">
        <f t="shared" si="17"/>
        <v/>
      </c>
      <c r="O266" s="82">
        <f t="shared" si="15"/>
        <v>0</v>
      </c>
      <c r="P266" s="82" t="str">
        <f t="shared" si="18"/>
        <v/>
      </c>
      <c r="Q266" s="82" t="str">
        <f t="shared" si="19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6"/>
        <v/>
      </c>
      <c r="N267" s="82" t="str">
        <f t="shared" si="17"/>
        <v/>
      </c>
      <c r="O267" s="82">
        <f t="shared" si="15"/>
        <v>0</v>
      </c>
      <c r="P267" s="82" t="str">
        <f t="shared" si="18"/>
        <v/>
      </c>
      <c r="Q267" s="82" t="str">
        <f t="shared" si="19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6"/>
        <v/>
      </c>
      <c r="N268" s="82" t="str">
        <f t="shared" si="17"/>
        <v/>
      </c>
      <c r="O268" s="82">
        <f t="shared" si="15"/>
        <v>0</v>
      </c>
      <c r="P268" s="82" t="str">
        <f t="shared" si="18"/>
        <v/>
      </c>
      <c r="Q268" s="82" t="str">
        <f t="shared" si="19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6"/>
        <v/>
      </c>
      <c r="N269" s="82" t="str">
        <f t="shared" si="17"/>
        <v/>
      </c>
      <c r="O269" s="82">
        <f t="shared" si="15"/>
        <v>0</v>
      </c>
      <c r="P269" s="82" t="str">
        <f t="shared" si="18"/>
        <v/>
      </c>
      <c r="Q269" s="82" t="str">
        <f t="shared" si="19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6"/>
        <v/>
      </c>
      <c r="N270" s="82" t="str">
        <f t="shared" si="17"/>
        <v/>
      </c>
      <c r="O270" s="82">
        <f t="shared" si="15"/>
        <v>0</v>
      </c>
      <c r="P270" s="82" t="str">
        <f t="shared" si="18"/>
        <v/>
      </c>
      <c r="Q270" s="82" t="str">
        <f t="shared" si="19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6"/>
        <v/>
      </c>
      <c r="N271" s="82" t="str">
        <f t="shared" si="17"/>
        <v/>
      </c>
      <c r="O271" s="82">
        <f t="shared" ref="O271:O334" si="20">IF($G271=0%,F271,"")</f>
        <v>0</v>
      </c>
      <c r="P271" s="82" t="str">
        <f t="shared" si="18"/>
        <v/>
      </c>
      <c r="Q271" s="82" t="str">
        <f t="shared" si="19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1">IF(F272&amp;H272&amp;I272&amp;J272&amp;K272="","",F272+H272+I272-J272-K272)</f>
        <v/>
      </c>
      <c r="N272" s="82" t="str">
        <f t="shared" ref="N272:N335" si="22">IF($G272="E",F272,"")</f>
        <v/>
      </c>
      <c r="O272" s="82">
        <f t="shared" si="20"/>
        <v>0</v>
      </c>
      <c r="P272" s="82" t="str">
        <f t="shared" ref="P272:P335" si="23">IF(OR($G272=8%,$G272=11%),$H272/$G272,"")</f>
        <v/>
      </c>
      <c r="Q272" s="82" t="str">
        <f t="shared" si="19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1"/>
        <v/>
      </c>
      <c r="N273" s="82" t="str">
        <f t="shared" si="22"/>
        <v/>
      </c>
      <c r="O273" s="82">
        <f t="shared" si="20"/>
        <v>0</v>
      </c>
      <c r="P273" s="82" t="str">
        <f t="shared" si="23"/>
        <v/>
      </c>
      <c r="Q273" s="82" t="str">
        <f t="shared" ref="Q273:Q336" si="24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1"/>
        <v/>
      </c>
      <c r="N274" s="82" t="str">
        <f t="shared" si="22"/>
        <v/>
      </c>
      <c r="O274" s="82">
        <f t="shared" si="20"/>
        <v>0</v>
      </c>
      <c r="P274" s="82" t="str">
        <f t="shared" si="23"/>
        <v/>
      </c>
      <c r="Q274" s="82" t="str">
        <f t="shared" si="24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1"/>
        <v/>
      </c>
      <c r="N275" s="82" t="str">
        <f t="shared" si="22"/>
        <v/>
      </c>
      <c r="O275" s="82">
        <f t="shared" si="20"/>
        <v>0</v>
      </c>
      <c r="P275" s="82" t="str">
        <f t="shared" si="23"/>
        <v/>
      </c>
      <c r="Q275" s="82" t="str">
        <f t="shared" si="24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1"/>
        <v/>
      </c>
      <c r="N276" s="82" t="str">
        <f t="shared" si="22"/>
        <v/>
      </c>
      <c r="O276" s="82">
        <f t="shared" si="20"/>
        <v>0</v>
      </c>
      <c r="P276" s="82" t="str">
        <f t="shared" si="23"/>
        <v/>
      </c>
      <c r="Q276" s="82" t="str">
        <f t="shared" si="24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1"/>
        <v/>
      </c>
      <c r="N277" s="82" t="str">
        <f t="shared" si="22"/>
        <v/>
      </c>
      <c r="O277" s="82">
        <f t="shared" si="20"/>
        <v>0</v>
      </c>
      <c r="P277" s="82" t="str">
        <f t="shared" si="23"/>
        <v/>
      </c>
      <c r="Q277" s="82" t="str">
        <f t="shared" si="24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1"/>
        <v/>
      </c>
      <c r="N278" s="82" t="str">
        <f t="shared" si="22"/>
        <v/>
      </c>
      <c r="O278" s="82">
        <f t="shared" si="20"/>
        <v>0</v>
      </c>
      <c r="P278" s="82" t="str">
        <f t="shared" si="23"/>
        <v/>
      </c>
      <c r="Q278" s="82" t="str">
        <f t="shared" si="24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1"/>
        <v/>
      </c>
      <c r="N279" s="82" t="str">
        <f t="shared" si="22"/>
        <v/>
      </c>
      <c r="O279" s="82">
        <f t="shared" si="20"/>
        <v>0</v>
      </c>
      <c r="P279" s="82" t="str">
        <f t="shared" si="23"/>
        <v/>
      </c>
      <c r="Q279" s="82" t="str">
        <f t="shared" si="24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1"/>
        <v/>
      </c>
      <c r="N280" s="82" t="str">
        <f t="shared" si="22"/>
        <v/>
      </c>
      <c r="O280" s="82">
        <f t="shared" si="20"/>
        <v>0</v>
      </c>
      <c r="P280" s="82" t="str">
        <f t="shared" si="23"/>
        <v/>
      </c>
      <c r="Q280" s="82" t="str">
        <f t="shared" si="24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1"/>
        <v/>
      </c>
      <c r="N281" s="82" t="str">
        <f t="shared" si="22"/>
        <v/>
      </c>
      <c r="O281" s="82">
        <f t="shared" si="20"/>
        <v>0</v>
      </c>
      <c r="P281" s="82" t="str">
        <f t="shared" si="23"/>
        <v/>
      </c>
      <c r="Q281" s="82" t="str">
        <f t="shared" si="24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1"/>
        <v/>
      </c>
      <c r="N282" s="82" t="str">
        <f t="shared" si="22"/>
        <v/>
      </c>
      <c r="O282" s="82">
        <f t="shared" si="20"/>
        <v>0</v>
      </c>
      <c r="P282" s="82" t="str">
        <f t="shared" si="23"/>
        <v/>
      </c>
      <c r="Q282" s="82" t="str">
        <f t="shared" si="24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1"/>
        <v/>
      </c>
      <c r="N283" s="82" t="str">
        <f t="shared" si="22"/>
        <v/>
      </c>
      <c r="O283" s="82">
        <f t="shared" si="20"/>
        <v>0</v>
      </c>
      <c r="P283" s="82" t="str">
        <f t="shared" si="23"/>
        <v/>
      </c>
      <c r="Q283" s="82" t="str">
        <f t="shared" si="24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1"/>
        <v/>
      </c>
      <c r="N284" s="82" t="str">
        <f t="shared" si="22"/>
        <v/>
      </c>
      <c r="O284" s="82">
        <f t="shared" si="20"/>
        <v>0</v>
      </c>
      <c r="P284" s="82" t="str">
        <f t="shared" si="23"/>
        <v/>
      </c>
      <c r="Q284" s="82" t="str">
        <f t="shared" si="24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1"/>
        <v/>
      </c>
      <c r="N285" s="82" t="str">
        <f t="shared" si="22"/>
        <v/>
      </c>
      <c r="O285" s="82">
        <f t="shared" si="20"/>
        <v>0</v>
      </c>
      <c r="P285" s="82" t="str">
        <f t="shared" si="23"/>
        <v/>
      </c>
      <c r="Q285" s="82" t="str">
        <f t="shared" si="24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1"/>
        <v/>
      </c>
      <c r="N286" s="82" t="str">
        <f t="shared" si="22"/>
        <v/>
      </c>
      <c r="O286" s="82">
        <f t="shared" si="20"/>
        <v>0</v>
      </c>
      <c r="P286" s="82" t="str">
        <f t="shared" si="23"/>
        <v/>
      </c>
      <c r="Q286" s="82" t="str">
        <f t="shared" si="24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1"/>
        <v/>
      </c>
      <c r="N287" s="82" t="str">
        <f t="shared" si="22"/>
        <v/>
      </c>
      <c r="O287" s="82">
        <f t="shared" si="20"/>
        <v>0</v>
      </c>
      <c r="P287" s="82" t="str">
        <f t="shared" si="23"/>
        <v/>
      </c>
      <c r="Q287" s="82" t="str">
        <f t="shared" si="24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1"/>
        <v/>
      </c>
      <c r="N288" s="82" t="str">
        <f t="shared" si="22"/>
        <v/>
      </c>
      <c r="O288" s="82">
        <f t="shared" si="20"/>
        <v>0</v>
      </c>
      <c r="P288" s="82" t="str">
        <f t="shared" si="23"/>
        <v/>
      </c>
      <c r="Q288" s="82" t="str">
        <f t="shared" si="24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1"/>
        <v/>
      </c>
      <c r="N289" s="82" t="str">
        <f t="shared" si="22"/>
        <v/>
      </c>
      <c r="O289" s="82">
        <f t="shared" si="20"/>
        <v>0</v>
      </c>
      <c r="P289" s="82" t="str">
        <f t="shared" si="23"/>
        <v/>
      </c>
      <c r="Q289" s="82" t="str">
        <f t="shared" si="24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1"/>
        <v/>
      </c>
      <c r="N290" s="82" t="str">
        <f t="shared" si="22"/>
        <v/>
      </c>
      <c r="O290" s="82">
        <f t="shared" si="20"/>
        <v>0</v>
      </c>
      <c r="P290" s="82" t="str">
        <f t="shared" si="23"/>
        <v/>
      </c>
      <c r="Q290" s="82" t="str">
        <f t="shared" si="24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1"/>
        <v/>
      </c>
      <c r="N291" s="82" t="str">
        <f t="shared" si="22"/>
        <v/>
      </c>
      <c r="O291" s="82">
        <f t="shared" si="20"/>
        <v>0</v>
      </c>
      <c r="P291" s="82" t="str">
        <f t="shared" si="23"/>
        <v/>
      </c>
      <c r="Q291" s="82" t="str">
        <f t="shared" si="24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1"/>
        <v/>
      </c>
      <c r="N292" s="82" t="str">
        <f t="shared" si="22"/>
        <v/>
      </c>
      <c r="O292" s="82">
        <f t="shared" si="20"/>
        <v>0</v>
      </c>
      <c r="P292" s="82" t="str">
        <f t="shared" si="23"/>
        <v/>
      </c>
      <c r="Q292" s="82" t="str">
        <f t="shared" si="24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1"/>
        <v/>
      </c>
      <c r="N293" s="82" t="str">
        <f t="shared" si="22"/>
        <v/>
      </c>
      <c r="O293" s="82">
        <f t="shared" si="20"/>
        <v>0</v>
      </c>
      <c r="P293" s="82" t="str">
        <f t="shared" si="23"/>
        <v/>
      </c>
      <c r="Q293" s="82" t="str">
        <f t="shared" si="24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1"/>
        <v/>
      </c>
      <c r="N294" s="82" t="str">
        <f t="shared" si="22"/>
        <v/>
      </c>
      <c r="O294" s="82">
        <f t="shared" si="20"/>
        <v>0</v>
      </c>
      <c r="P294" s="82" t="str">
        <f t="shared" si="23"/>
        <v/>
      </c>
      <c r="Q294" s="82" t="str">
        <f t="shared" si="24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1"/>
        <v/>
      </c>
      <c r="N295" s="82" t="str">
        <f t="shared" si="22"/>
        <v/>
      </c>
      <c r="O295" s="82">
        <f t="shared" si="20"/>
        <v>0</v>
      </c>
      <c r="P295" s="82" t="str">
        <f t="shared" si="23"/>
        <v/>
      </c>
      <c r="Q295" s="82" t="str">
        <f t="shared" si="24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1"/>
        <v/>
      </c>
      <c r="N296" s="82" t="str">
        <f t="shared" si="22"/>
        <v/>
      </c>
      <c r="O296" s="82">
        <f t="shared" si="20"/>
        <v>0</v>
      </c>
      <c r="P296" s="82" t="str">
        <f t="shared" si="23"/>
        <v/>
      </c>
      <c r="Q296" s="82" t="str">
        <f t="shared" si="24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1"/>
        <v/>
      </c>
      <c r="N297" s="82" t="str">
        <f t="shared" si="22"/>
        <v/>
      </c>
      <c r="O297" s="82">
        <f t="shared" si="20"/>
        <v>0</v>
      </c>
      <c r="P297" s="82" t="str">
        <f t="shared" si="23"/>
        <v/>
      </c>
      <c r="Q297" s="82" t="str">
        <f t="shared" si="24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1"/>
        <v/>
      </c>
      <c r="N298" s="82" t="str">
        <f t="shared" si="22"/>
        <v/>
      </c>
      <c r="O298" s="82">
        <f t="shared" si="20"/>
        <v>0</v>
      </c>
      <c r="P298" s="82" t="str">
        <f t="shared" si="23"/>
        <v/>
      </c>
      <c r="Q298" s="82" t="str">
        <f t="shared" si="24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1"/>
        <v/>
      </c>
      <c r="N299" s="82" t="str">
        <f t="shared" si="22"/>
        <v/>
      </c>
      <c r="O299" s="82">
        <f t="shared" si="20"/>
        <v>0</v>
      </c>
      <c r="P299" s="82" t="str">
        <f t="shared" si="23"/>
        <v/>
      </c>
      <c r="Q299" s="82" t="str">
        <f t="shared" si="24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1"/>
        <v/>
      </c>
      <c r="N300" s="82" t="str">
        <f t="shared" si="22"/>
        <v/>
      </c>
      <c r="O300" s="82">
        <f t="shared" si="20"/>
        <v>0</v>
      </c>
      <c r="P300" s="82" t="str">
        <f t="shared" si="23"/>
        <v/>
      </c>
      <c r="Q300" s="82" t="str">
        <f t="shared" si="24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1"/>
        <v/>
      </c>
      <c r="N301" s="82" t="str">
        <f t="shared" si="22"/>
        <v/>
      </c>
      <c r="O301" s="82">
        <f t="shared" si="20"/>
        <v>0</v>
      </c>
      <c r="P301" s="82" t="str">
        <f t="shared" si="23"/>
        <v/>
      </c>
      <c r="Q301" s="82" t="str">
        <f t="shared" si="24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1"/>
        <v/>
      </c>
      <c r="N302" s="82" t="str">
        <f t="shared" si="22"/>
        <v/>
      </c>
      <c r="O302" s="82">
        <f t="shared" si="20"/>
        <v>0</v>
      </c>
      <c r="P302" s="82" t="str">
        <f t="shared" si="23"/>
        <v/>
      </c>
      <c r="Q302" s="82" t="str">
        <f t="shared" si="24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1"/>
        <v/>
      </c>
      <c r="N303" s="82" t="str">
        <f t="shared" si="22"/>
        <v/>
      </c>
      <c r="O303" s="82">
        <f t="shared" si="20"/>
        <v>0</v>
      </c>
      <c r="P303" s="82" t="str">
        <f t="shared" si="23"/>
        <v/>
      </c>
      <c r="Q303" s="82" t="str">
        <f t="shared" si="24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1"/>
        <v/>
      </c>
      <c r="N304" s="82" t="str">
        <f t="shared" si="22"/>
        <v/>
      </c>
      <c r="O304" s="82">
        <f t="shared" si="20"/>
        <v>0</v>
      </c>
      <c r="P304" s="82" t="str">
        <f t="shared" si="23"/>
        <v/>
      </c>
      <c r="Q304" s="82" t="str">
        <f t="shared" si="24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1"/>
        <v/>
      </c>
      <c r="N305" s="82" t="str">
        <f t="shared" si="22"/>
        <v/>
      </c>
      <c r="O305" s="82">
        <f t="shared" si="20"/>
        <v>0</v>
      </c>
      <c r="P305" s="82" t="str">
        <f t="shared" si="23"/>
        <v/>
      </c>
      <c r="Q305" s="82" t="str">
        <f t="shared" si="24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1"/>
        <v/>
      </c>
      <c r="N306" s="82" t="str">
        <f t="shared" si="22"/>
        <v/>
      </c>
      <c r="O306" s="82">
        <f t="shared" si="20"/>
        <v>0</v>
      </c>
      <c r="P306" s="82" t="str">
        <f t="shared" si="23"/>
        <v/>
      </c>
      <c r="Q306" s="82" t="str">
        <f t="shared" si="24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1"/>
        <v/>
      </c>
      <c r="N307" s="82" t="str">
        <f t="shared" si="22"/>
        <v/>
      </c>
      <c r="O307" s="82">
        <f t="shared" si="20"/>
        <v>0</v>
      </c>
      <c r="P307" s="82" t="str">
        <f t="shared" si="23"/>
        <v/>
      </c>
      <c r="Q307" s="82" t="str">
        <f t="shared" si="24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1"/>
        <v/>
      </c>
      <c r="N308" s="82" t="str">
        <f t="shared" si="22"/>
        <v/>
      </c>
      <c r="O308" s="82">
        <f t="shared" si="20"/>
        <v>0</v>
      </c>
      <c r="P308" s="82" t="str">
        <f t="shared" si="23"/>
        <v/>
      </c>
      <c r="Q308" s="82" t="str">
        <f t="shared" si="24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1"/>
        <v/>
      </c>
      <c r="N309" s="82" t="str">
        <f t="shared" si="22"/>
        <v/>
      </c>
      <c r="O309" s="82">
        <f t="shared" si="20"/>
        <v>0</v>
      </c>
      <c r="P309" s="82" t="str">
        <f t="shared" si="23"/>
        <v/>
      </c>
      <c r="Q309" s="82" t="str">
        <f t="shared" si="24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1"/>
        <v/>
      </c>
      <c r="N310" s="82" t="str">
        <f t="shared" si="22"/>
        <v/>
      </c>
      <c r="O310" s="82">
        <f t="shared" si="20"/>
        <v>0</v>
      </c>
      <c r="P310" s="82" t="str">
        <f t="shared" si="23"/>
        <v/>
      </c>
      <c r="Q310" s="82" t="str">
        <f t="shared" si="24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1"/>
        <v/>
      </c>
      <c r="N311" s="82" t="str">
        <f t="shared" si="22"/>
        <v/>
      </c>
      <c r="O311" s="82">
        <f t="shared" si="20"/>
        <v>0</v>
      </c>
      <c r="P311" s="82" t="str">
        <f t="shared" si="23"/>
        <v/>
      </c>
      <c r="Q311" s="82" t="str">
        <f t="shared" si="24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1"/>
        <v/>
      </c>
      <c r="N312" s="82" t="str">
        <f t="shared" si="22"/>
        <v/>
      </c>
      <c r="O312" s="82">
        <f t="shared" si="20"/>
        <v>0</v>
      </c>
      <c r="P312" s="82" t="str">
        <f t="shared" si="23"/>
        <v/>
      </c>
      <c r="Q312" s="82" t="str">
        <f t="shared" si="24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1"/>
        <v/>
      </c>
      <c r="N313" s="82" t="str">
        <f t="shared" si="22"/>
        <v/>
      </c>
      <c r="O313" s="82">
        <f t="shared" si="20"/>
        <v>0</v>
      </c>
      <c r="P313" s="82" t="str">
        <f t="shared" si="23"/>
        <v/>
      </c>
      <c r="Q313" s="82" t="str">
        <f t="shared" si="24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1"/>
        <v/>
      </c>
      <c r="N314" s="82" t="str">
        <f t="shared" si="22"/>
        <v/>
      </c>
      <c r="O314" s="82">
        <f t="shared" si="20"/>
        <v>0</v>
      </c>
      <c r="P314" s="82" t="str">
        <f t="shared" si="23"/>
        <v/>
      </c>
      <c r="Q314" s="82" t="str">
        <f t="shared" si="24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1"/>
        <v/>
      </c>
      <c r="N315" s="82" t="str">
        <f t="shared" si="22"/>
        <v/>
      </c>
      <c r="O315" s="82">
        <f t="shared" si="20"/>
        <v>0</v>
      </c>
      <c r="P315" s="82" t="str">
        <f t="shared" si="23"/>
        <v/>
      </c>
      <c r="Q315" s="82" t="str">
        <f t="shared" si="24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1"/>
        <v/>
      </c>
      <c r="N316" s="82" t="str">
        <f t="shared" si="22"/>
        <v/>
      </c>
      <c r="O316" s="82">
        <f t="shared" si="20"/>
        <v>0</v>
      </c>
      <c r="P316" s="82" t="str">
        <f t="shared" si="23"/>
        <v/>
      </c>
      <c r="Q316" s="82" t="str">
        <f t="shared" si="24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1"/>
        <v/>
      </c>
      <c r="N317" s="82" t="str">
        <f t="shared" si="22"/>
        <v/>
      </c>
      <c r="O317" s="82">
        <f t="shared" si="20"/>
        <v>0</v>
      </c>
      <c r="P317" s="82" t="str">
        <f t="shared" si="23"/>
        <v/>
      </c>
      <c r="Q317" s="82" t="str">
        <f t="shared" si="24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1"/>
        <v/>
      </c>
      <c r="N318" s="82" t="str">
        <f t="shared" si="22"/>
        <v/>
      </c>
      <c r="O318" s="82">
        <f t="shared" si="20"/>
        <v>0</v>
      </c>
      <c r="P318" s="82" t="str">
        <f t="shared" si="23"/>
        <v/>
      </c>
      <c r="Q318" s="82" t="str">
        <f t="shared" si="24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1"/>
        <v/>
      </c>
      <c r="N319" s="82" t="str">
        <f t="shared" si="22"/>
        <v/>
      </c>
      <c r="O319" s="82">
        <f t="shared" si="20"/>
        <v>0</v>
      </c>
      <c r="P319" s="82" t="str">
        <f t="shared" si="23"/>
        <v/>
      </c>
      <c r="Q319" s="82" t="str">
        <f t="shared" si="24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1"/>
        <v/>
      </c>
      <c r="N320" s="82" t="str">
        <f t="shared" si="22"/>
        <v/>
      </c>
      <c r="O320" s="82">
        <f t="shared" si="20"/>
        <v>0</v>
      </c>
      <c r="P320" s="82" t="str">
        <f t="shared" si="23"/>
        <v/>
      </c>
      <c r="Q320" s="82" t="str">
        <f t="shared" si="24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1"/>
        <v/>
      </c>
      <c r="N321" s="82" t="str">
        <f t="shared" si="22"/>
        <v/>
      </c>
      <c r="O321" s="82">
        <f t="shared" si="20"/>
        <v>0</v>
      </c>
      <c r="P321" s="82" t="str">
        <f t="shared" si="23"/>
        <v/>
      </c>
      <c r="Q321" s="82" t="str">
        <f t="shared" si="24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1"/>
        <v/>
      </c>
      <c r="N322" s="82" t="str">
        <f t="shared" si="22"/>
        <v/>
      </c>
      <c r="O322" s="82">
        <f t="shared" si="20"/>
        <v>0</v>
      </c>
      <c r="P322" s="82" t="str">
        <f t="shared" si="23"/>
        <v/>
      </c>
      <c r="Q322" s="82" t="str">
        <f t="shared" si="24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1"/>
        <v/>
      </c>
      <c r="N323" s="82" t="str">
        <f t="shared" si="22"/>
        <v/>
      </c>
      <c r="O323" s="82">
        <f t="shared" si="20"/>
        <v>0</v>
      </c>
      <c r="P323" s="82" t="str">
        <f t="shared" si="23"/>
        <v/>
      </c>
      <c r="Q323" s="82" t="str">
        <f t="shared" si="24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1"/>
        <v/>
      </c>
      <c r="N324" s="82" t="str">
        <f t="shared" si="22"/>
        <v/>
      </c>
      <c r="O324" s="82">
        <f t="shared" si="20"/>
        <v>0</v>
      </c>
      <c r="P324" s="82" t="str">
        <f t="shared" si="23"/>
        <v/>
      </c>
      <c r="Q324" s="82" t="str">
        <f t="shared" si="24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1"/>
        <v/>
      </c>
      <c r="N325" s="82" t="str">
        <f t="shared" si="22"/>
        <v/>
      </c>
      <c r="O325" s="82">
        <f t="shared" si="20"/>
        <v>0</v>
      </c>
      <c r="P325" s="82" t="str">
        <f t="shared" si="23"/>
        <v/>
      </c>
      <c r="Q325" s="82" t="str">
        <f t="shared" si="24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1"/>
        <v/>
      </c>
      <c r="N326" s="82" t="str">
        <f t="shared" si="22"/>
        <v/>
      </c>
      <c r="O326" s="82">
        <f t="shared" si="20"/>
        <v>0</v>
      </c>
      <c r="P326" s="82" t="str">
        <f t="shared" si="23"/>
        <v/>
      </c>
      <c r="Q326" s="82" t="str">
        <f t="shared" si="24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1"/>
        <v/>
      </c>
      <c r="N327" s="82" t="str">
        <f t="shared" si="22"/>
        <v/>
      </c>
      <c r="O327" s="82">
        <f t="shared" si="20"/>
        <v>0</v>
      </c>
      <c r="P327" s="82" t="str">
        <f t="shared" si="23"/>
        <v/>
      </c>
      <c r="Q327" s="82" t="str">
        <f t="shared" si="24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1"/>
        <v/>
      </c>
      <c r="N328" s="82" t="str">
        <f t="shared" si="22"/>
        <v/>
      </c>
      <c r="O328" s="82">
        <f t="shared" si="20"/>
        <v>0</v>
      </c>
      <c r="P328" s="82" t="str">
        <f t="shared" si="23"/>
        <v/>
      </c>
      <c r="Q328" s="82" t="str">
        <f t="shared" si="24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1"/>
        <v/>
      </c>
      <c r="N329" s="82" t="str">
        <f t="shared" si="22"/>
        <v/>
      </c>
      <c r="O329" s="82">
        <f t="shared" si="20"/>
        <v>0</v>
      </c>
      <c r="P329" s="82" t="str">
        <f t="shared" si="23"/>
        <v/>
      </c>
      <c r="Q329" s="82" t="str">
        <f t="shared" si="24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1"/>
        <v/>
      </c>
      <c r="N330" s="82" t="str">
        <f t="shared" si="22"/>
        <v/>
      </c>
      <c r="O330" s="82">
        <f t="shared" si="20"/>
        <v>0</v>
      </c>
      <c r="P330" s="82" t="str">
        <f t="shared" si="23"/>
        <v/>
      </c>
      <c r="Q330" s="82" t="str">
        <f t="shared" si="24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1"/>
        <v/>
      </c>
      <c r="N331" s="82" t="str">
        <f t="shared" si="22"/>
        <v/>
      </c>
      <c r="O331" s="82">
        <f t="shared" si="20"/>
        <v>0</v>
      </c>
      <c r="P331" s="82" t="str">
        <f t="shared" si="23"/>
        <v/>
      </c>
      <c r="Q331" s="82" t="str">
        <f t="shared" si="24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1"/>
        <v/>
      </c>
      <c r="N332" s="82" t="str">
        <f t="shared" si="22"/>
        <v/>
      </c>
      <c r="O332" s="82">
        <f t="shared" si="20"/>
        <v>0</v>
      </c>
      <c r="P332" s="82" t="str">
        <f t="shared" si="23"/>
        <v/>
      </c>
      <c r="Q332" s="82" t="str">
        <f t="shared" si="24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1"/>
        <v/>
      </c>
      <c r="N333" s="82" t="str">
        <f t="shared" si="22"/>
        <v/>
      </c>
      <c r="O333" s="82">
        <f t="shared" si="20"/>
        <v>0</v>
      </c>
      <c r="P333" s="82" t="str">
        <f t="shared" si="23"/>
        <v/>
      </c>
      <c r="Q333" s="82" t="str">
        <f t="shared" si="24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1"/>
        <v/>
      </c>
      <c r="N334" s="82" t="str">
        <f t="shared" si="22"/>
        <v/>
      </c>
      <c r="O334" s="82">
        <f t="shared" si="20"/>
        <v>0</v>
      </c>
      <c r="P334" s="82" t="str">
        <f t="shared" si="23"/>
        <v/>
      </c>
      <c r="Q334" s="82" t="str">
        <f t="shared" si="24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1"/>
        <v/>
      </c>
      <c r="N335" s="82" t="str">
        <f t="shared" si="22"/>
        <v/>
      </c>
      <c r="O335" s="82">
        <f t="shared" ref="O335:O398" si="25">IF($G335=0%,F335,"")</f>
        <v>0</v>
      </c>
      <c r="P335" s="82" t="str">
        <f t="shared" si="23"/>
        <v/>
      </c>
      <c r="Q335" s="82" t="str">
        <f t="shared" si="24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6">IF(F336&amp;H336&amp;I336&amp;J336&amp;K336="","",F336+H336+I336-J336-K336)</f>
        <v/>
      </c>
      <c r="N336" s="82" t="str">
        <f t="shared" ref="N336:N399" si="27">IF($G336="E",F336,"")</f>
        <v/>
      </c>
      <c r="O336" s="82">
        <f t="shared" si="25"/>
        <v>0</v>
      </c>
      <c r="P336" s="82" t="str">
        <f t="shared" ref="P336:P399" si="28">IF(OR($G336=8%,$G336=11%),$H336/$G336,"")</f>
        <v/>
      </c>
      <c r="Q336" s="82" t="str">
        <f t="shared" si="24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6"/>
        <v/>
      </c>
      <c r="N337" s="82" t="str">
        <f t="shared" si="27"/>
        <v/>
      </c>
      <c r="O337" s="82">
        <f t="shared" si="25"/>
        <v>0</v>
      </c>
      <c r="P337" s="82" t="str">
        <f t="shared" si="28"/>
        <v/>
      </c>
      <c r="Q337" s="82" t="str">
        <f t="shared" ref="Q337:Q400" si="29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6"/>
        <v/>
      </c>
      <c r="N338" s="82" t="str">
        <f t="shared" si="27"/>
        <v/>
      </c>
      <c r="O338" s="82">
        <f t="shared" si="25"/>
        <v>0</v>
      </c>
      <c r="P338" s="82" t="str">
        <f t="shared" si="28"/>
        <v/>
      </c>
      <c r="Q338" s="82" t="str">
        <f t="shared" si="29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6"/>
        <v/>
      </c>
      <c r="N339" s="82" t="str">
        <f t="shared" si="27"/>
        <v/>
      </c>
      <c r="O339" s="82">
        <f t="shared" si="25"/>
        <v>0</v>
      </c>
      <c r="P339" s="82" t="str">
        <f t="shared" si="28"/>
        <v/>
      </c>
      <c r="Q339" s="82" t="str">
        <f t="shared" si="29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6"/>
        <v/>
      </c>
      <c r="N340" s="82" t="str">
        <f t="shared" si="27"/>
        <v/>
      </c>
      <c r="O340" s="82">
        <f t="shared" si="25"/>
        <v>0</v>
      </c>
      <c r="P340" s="82" t="str">
        <f t="shared" si="28"/>
        <v/>
      </c>
      <c r="Q340" s="82" t="str">
        <f t="shared" si="29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6"/>
        <v/>
      </c>
      <c r="N341" s="82" t="str">
        <f t="shared" si="27"/>
        <v/>
      </c>
      <c r="O341" s="82">
        <f t="shared" si="25"/>
        <v>0</v>
      </c>
      <c r="P341" s="82" t="str">
        <f t="shared" si="28"/>
        <v/>
      </c>
      <c r="Q341" s="82" t="str">
        <f t="shared" si="29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6"/>
        <v/>
      </c>
      <c r="N342" s="82" t="str">
        <f t="shared" si="27"/>
        <v/>
      </c>
      <c r="O342" s="82">
        <f t="shared" si="25"/>
        <v>0</v>
      </c>
      <c r="P342" s="82" t="str">
        <f t="shared" si="28"/>
        <v/>
      </c>
      <c r="Q342" s="82" t="str">
        <f t="shared" si="29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6"/>
        <v/>
      </c>
      <c r="N343" s="82" t="str">
        <f t="shared" si="27"/>
        <v/>
      </c>
      <c r="O343" s="82">
        <f t="shared" si="25"/>
        <v>0</v>
      </c>
      <c r="P343" s="82" t="str">
        <f t="shared" si="28"/>
        <v/>
      </c>
      <c r="Q343" s="82" t="str">
        <f t="shared" si="29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6"/>
        <v/>
      </c>
      <c r="N344" s="82" t="str">
        <f t="shared" si="27"/>
        <v/>
      </c>
      <c r="O344" s="82">
        <f t="shared" si="25"/>
        <v>0</v>
      </c>
      <c r="P344" s="82" t="str">
        <f t="shared" si="28"/>
        <v/>
      </c>
      <c r="Q344" s="82" t="str">
        <f t="shared" si="29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6"/>
        <v/>
      </c>
      <c r="N345" s="82" t="str">
        <f t="shared" si="27"/>
        <v/>
      </c>
      <c r="O345" s="82">
        <f t="shared" si="25"/>
        <v>0</v>
      </c>
      <c r="P345" s="82" t="str">
        <f t="shared" si="28"/>
        <v/>
      </c>
      <c r="Q345" s="82" t="str">
        <f t="shared" si="29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6"/>
        <v/>
      </c>
      <c r="N346" s="82" t="str">
        <f t="shared" si="27"/>
        <v/>
      </c>
      <c r="O346" s="82">
        <f t="shared" si="25"/>
        <v>0</v>
      </c>
      <c r="P346" s="82" t="str">
        <f t="shared" si="28"/>
        <v/>
      </c>
      <c r="Q346" s="82" t="str">
        <f t="shared" si="29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6"/>
        <v/>
      </c>
      <c r="N347" s="82" t="str">
        <f t="shared" si="27"/>
        <v/>
      </c>
      <c r="O347" s="82">
        <f t="shared" si="25"/>
        <v>0</v>
      </c>
      <c r="P347" s="82" t="str">
        <f t="shared" si="28"/>
        <v/>
      </c>
      <c r="Q347" s="82" t="str">
        <f t="shared" si="29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6"/>
        <v/>
      </c>
      <c r="N348" s="82" t="str">
        <f t="shared" si="27"/>
        <v/>
      </c>
      <c r="O348" s="82">
        <f t="shared" si="25"/>
        <v>0</v>
      </c>
      <c r="P348" s="82" t="str">
        <f t="shared" si="28"/>
        <v/>
      </c>
      <c r="Q348" s="82" t="str">
        <f t="shared" si="29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6"/>
        <v/>
      </c>
      <c r="N349" s="82" t="str">
        <f t="shared" si="27"/>
        <v/>
      </c>
      <c r="O349" s="82">
        <f t="shared" si="25"/>
        <v>0</v>
      </c>
      <c r="P349" s="82" t="str">
        <f t="shared" si="28"/>
        <v/>
      </c>
      <c r="Q349" s="82" t="str">
        <f t="shared" si="29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6"/>
        <v/>
      </c>
      <c r="N350" s="82" t="str">
        <f t="shared" si="27"/>
        <v/>
      </c>
      <c r="O350" s="82">
        <f t="shared" si="25"/>
        <v>0</v>
      </c>
      <c r="P350" s="82" t="str">
        <f t="shared" si="28"/>
        <v/>
      </c>
      <c r="Q350" s="82" t="str">
        <f t="shared" si="29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6"/>
        <v/>
      </c>
      <c r="N351" s="82" t="str">
        <f t="shared" si="27"/>
        <v/>
      </c>
      <c r="O351" s="82">
        <f t="shared" si="25"/>
        <v>0</v>
      </c>
      <c r="P351" s="82" t="str">
        <f t="shared" si="28"/>
        <v/>
      </c>
      <c r="Q351" s="82" t="str">
        <f t="shared" si="29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6"/>
        <v/>
      </c>
      <c r="N352" s="82" t="str">
        <f t="shared" si="27"/>
        <v/>
      </c>
      <c r="O352" s="82">
        <f t="shared" si="25"/>
        <v>0</v>
      </c>
      <c r="P352" s="82" t="str">
        <f t="shared" si="28"/>
        <v/>
      </c>
      <c r="Q352" s="82" t="str">
        <f t="shared" si="29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6"/>
        <v/>
      </c>
      <c r="N353" s="82" t="str">
        <f t="shared" si="27"/>
        <v/>
      </c>
      <c r="O353" s="82">
        <f t="shared" si="25"/>
        <v>0</v>
      </c>
      <c r="P353" s="82" t="str">
        <f t="shared" si="28"/>
        <v/>
      </c>
      <c r="Q353" s="82" t="str">
        <f t="shared" si="29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6"/>
        <v/>
      </c>
      <c r="N354" s="82" t="str">
        <f t="shared" si="27"/>
        <v/>
      </c>
      <c r="O354" s="82">
        <f t="shared" si="25"/>
        <v>0</v>
      </c>
      <c r="P354" s="82" t="str">
        <f t="shared" si="28"/>
        <v/>
      </c>
      <c r="Q354" s="82" t="str">
        <f t="shared" si="29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6"/>
        <v/>
      </c>
      <c r="N355" s="82" t="str">
        <f t="shared" si="27"/>
        <v/>
      </c>
      <c r="O355" s="82">
        <f t="shared" si="25"/>
        <v>0</v>
      </c>
      <c r="P355" s="82" t="str">
        <f t="shared" si="28"/>
        <v/>
      </c>
      <c r="Q355" s="82" t="str">
        <f t="shared" si="29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6"/>
        <v/>
      </c>
      <c r="N356" s="82" t="str">
        <f t="shared" si="27"/>
        <v/>
      </c>
      <c r="O356" s="82">
        <f t="shared" si="25"/>
        <v>0</v>
      </c>
      <c r="P356" s="82" t="str">
        <f t="shared" si="28"/>
        <v/>
      </c>
      <c r="Q356" s="82" t="str">
        <f t="shared" si="29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6"/>
        <v/>
      </c>
      <c r="N357" s="82" t="str">
        <f t="shared" si="27"/>
        <v/>
      </c>
      <c r="O357" s="82">
        <f t="shared" si="25"/>
        <v>0</v>
      </c>
      <c r="P357" s="82" t="str">
        <f t="shared" si="28"/>
        <v/>
      </c>
      <c r="Q357" s="82" t="str">
        <f t="shared" si="29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6"/>
        <v/>
      </c>
      <c r="N358" s="82" t="str">
        <f t="shared" si="27"/>
        <v/>
      </c>
      <c r="O358" s="82">
        <f t="shared" si="25"/>
        <v>0</v>
      </c>
      <c r="P358" s="82" t="str">
        <f t="shared" si="28"/>
        <v/>
      </c>
      <c r="Q358" s="82" t="str">
        <f t="shared" si="29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6"/>
        <v/>
      </c>
      <c r="N359" s="82" t="str">
        <f t="shared" si="27"/>
        <v/>
      </c>
      <c r="O359" s="82">
        <f t="shared" si="25"/>
        <v>0</v>
      </c>
      <c r="P359" s="82" t="str">
        <f t="shared" si="28"/>
        <v/>
      </c>
      <c r="Q359" s="82" t="str">
        <f t="shared" si="29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6"/>
        <v/>
      </c>
      <c r="N360" s="82" t="str">
        <f t="shared" si="27"/>
        <v/>
      </c>
      <c r="O360" s="82">
        <f t="shared" si="25"/>
        <v>0</v>
      </c>
      <c r="P360" s="82" t="str">
        <f t="shared" si="28"/>
        <v/>
      </c>
      <c r="Q360" s="82" t="str">
        <f t="shared" si="29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6"/>
        <v/>
      </c>
      <c r="N361" s="82" t="str">
        <f t="shared" si="27"/>
        <v/>
      </c>
      <c r="O361" s="82">
        <f t="shared" si="25"/>
        <v>0</v>
      </c>
      <c r="P361" s="82" t="str">
        <f t="shared" si="28"/>
        <v/>
      </c>
      <c r="Q361" s="82" t="str">
        <f t="shared" si="29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6"/>
        <v/>
      </c>
      <c r="N362" s="82" t="str">
        <f t="shared" si="27"/>
        <v/>
      </c>
      <c r="O362" s="82">
        <f t="shared" si="25"/>
        <v>0</v>
      </c>
      <c r="P362" s="82" t="str">
        <f t="shared" si="28"/>
        <v/>
      </c>
      <c r="Q362" s="82" t="str">
        <f t="shared" si="29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6"/>
        <v/>
      </c>
      <c r="N363" s="82" t="str">
        <f t="shared" si="27"/>
        <v/>
      </c>
      <c r="O363" s="82">
        <f t="shared" si="25"/>
        <v>0</v>
      </c>
      <c r="P363" s="82" t="str">
        <f t="shared" si="28"/>
        <v/>
      </c>
      <c r="Q363" s="82" t="str">
        <f t="shared" si="29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6"/>
        <v/>
      </c>
      <c r="N364" s="82" t="str">
        <f t="shared" si="27"/>
        <v/>
      </c>
      <c r="O364" s="82">
        <f t="shared" si="25"/>
        <v>0</v>
      </c>
      <c r="P364" s="82" t="str">
        <f t="shared" si="28"/>
        <v/>
      </c>
      <c r="Q364" s="82" t="str">
        <f t="shared" si="29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6"/>
        <v/>
      </c>
      <c r="N365" s="82" t="str">
        <f t="shared" si="27"/>
        <v/>
      </c>
      <c r="O365" s="82">
        <f t="shared" si="25"/>
        <v>0</v>
      </c>
      <c r="P365" s="82" t="str">
        <f t="shared" si="28"/>
        <v/>
      </c>
      <c r="Q365" s="82" t="str">
        <f t="shared" si="29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6"/>
        <v/>
      </c>
      <c r="N366" s="82" t="str">
        <f t="shared" si="27"/>
        <v/>
      </c>
      <c r="O366" s="82">
        <f t="shared" si="25"/>
        <v>0</v>
      </c>
      <c r="P366" s="82" t="str">
        <f t="shared" si="28"/>
        <v/>
      </c>
      <c r="Q366" s="82" t="str">
        <f t="shared" si="29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6"/>
        <v/>
      </c>
      <c r="N367" s="82" t="str">
        <f t="shared" si="27"/>
        <v/>
      </c>
      <c r="O367" s="82">
        <f t="shared" si="25"/>
        <v>0</v>
      </c>
      <c r="P367" s="82" t="str">
        <f t="shared" si="28"/>
        <v/>
      </c>
      <c r="Q367" s="82" t="str">
        <f t="shared" si="29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6"/>
        <v/>
      </c>
      <c r="N368" s="82" t="str">
        <f t="shared" si="27"/>
        <v/>
      </c>
      <c r="O368" s="82">
        <f t="shared" si="25"/>
        <v>0</v>
      </c>
      <c r="P368" s="82" t="str">
        <f t="shared" si="28"/>
        <v/>
      </c>
      <c r="Q368" s="82" t="str">
        <f t="shared" si="29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6"/>
        <v/>
      </c>
      <c r="N369" s="82" t="str">
        <f t="shared" si="27"/>
        <v/>
      </c>
      <c r="O369" s="82">
        <f t="shared" si="25"/>
        <v>0</v>
      </c>
      <c r="P369" s="82" t="str">
        <f t="shared" si="28"/>
        <v/>
      </c>
      <c r="Q369" s="82" t="str">
        <f t="shared" si="29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6"/>
        <v/>
      </c>
      <c r="N370" s="82" t="str">
        <f t="shared" si="27"/>
        <v/>
      </c>
      <c r="O370" s="82">
        <f t="shared" si="25"/>
        <v>0</v>
      </c>
      <c r="P370" s="82" t="str">
        <f t="shared" si="28"/>
        <v/>
      </c>
      <c r="Q370" s="82" t="str">
        <f t="shared" si="29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6"/>
        <v/>
      </c>
      <c r="N371" s="82" t="str">
        <f t="shared" si="27"/>
        <v/>
      </c>
      <c r="O371" s="82">
        <f t="shared" si="25"/>
        <v>0</v>
      </c>
      <c r="P371" s="82" t="str">
        <f t="shared" si="28"/>
        <v/>
      </c>
      <c r="Q371" s="82" t="str">
        <f t="shared" si="29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6"/>
        <v/>
      </c>
      <c r="N372" s="82" t="str">
        <f t="shared" si="27"/>
        <v/>
      </c>
      <c r="O372" s="82">
        <f t="shared" si="25"/>
        <v>0</v>
      </c>
      <c r="P372" s="82" t="str">
        <f t="shared" si="28"/>
        <v/>
      </c>
      <c r="Q372" s="82" t="str">
        <f t="shared" si="29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6"/>
        <v/>
      </c>
      <c r="N373" s="82" t="str">
        <f t="shared" si="27"/>
        <v/>
      </c>
      <c r="O373" s="82">
        <f t="shared" si="25"/>
        <v>0</v>
      </c>
      <c r="P373" s="82" t="str">
        <f t="shared" si="28"/>
        <v/>
      </c>
      <c r="Q373" s="82" t="str">
        <f t="shared" si="29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6"/>
        <v/>
      </c>
      <c r="N374" s="82" t="str">
        <f t="shared" si="27"/>
        <v/>
      </c>
      <c r="O374" s="82">
        <f t="shared" si="25"/>
        <v>0</v>
      </c>
      <c r="P374" s="82" t="str">
        <f t="shared" si="28"/>
        <v/>
      </c>
      <c r="Q374" s="82" t="str">
        <f t="shared" si="29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6"/>
        <v/>
      </c>
      <c r="N375" s="82" t="str">
        <f t="shared" si="27"/>
        <v/>
      </c>
      <c r="O375" s="82">
        <f t="shared" si="25"/>
        <v>0</v>
      </c>
      <c r="P375" s="82" t="str">
        <f t="shared" si="28"/>
        <v/>
      </c>
      <c r="Q375" s="82" t="str">
        <f t="shared" si="29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6"/>
        <v/>
      </c>
      <c r="N376" s="82" t="str">
        <f t="shared" si="27"/>
        <v/>
      </c>
      <c r="O376" s="82">
        <f t="shared" si="25"/>
        <v>0</v>
      </c>
      <c r="P376" s="82" t="str">
        <f t="shared" si="28"/>
        <v/>
      </c>
      <c r="Q376" s="82" t="str">
        <f t="shared" si="29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6"/>
        <v/>
      </c>
      <c r="N377" s="82" t="str">
        <f t="shared" si="27"/>
        <v/>
      </c>
      <c r="O377" s="82">
        <f t="shared" si="25"/>
        <v>0</v>
      </c>
      <c r="P377" s="82" t="str">
        <f t="shared" si="28"/>
        <v/>
      </c>
      <c r="Q377" s="82" t="str">
        <f t="shared" si="29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6"/>
        <v/>
      </c>
      <c r="N378" s="82" t="str">
        <f t="shared" si="27"/>
        <v/>
      </c>
      <c r="O378" s="82">
        <f t="shared" si="25"/>
        <v>0</v>
      </c>
      <c r="P378" s="82" t="str">
        <f t="shared" si="28"/>
        <v/>
      </c>
      <c r="Q378" s="82" t="str">
        <f t="shared" si="29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6"/>
        <v/>
      </c>
      <c r="N379" s="82" t="str">
        <f t="shared" si="27"/>
        <v/>
      </c>
      <c r="O379" s="82">
        <f t="shared" si="25"/>
        <v>0</v>
      </c>
      <c r="P379" s="82" t="str">
        <f t="shared" si="28"/>
        <v/>
      </c>
      <c r="Q379" s="82" t="str">
        <f t="shared" si="29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6"/>
        <v/>
      </c>
      <c r="N380" s="82" t="str">
        <f t="shared" si="27"/>
        <v/>
      </c>
      <c r="O380" s="82">
        <f t="shared" si="25"/>
        <v>0</v>
      </c>
      <c r="P380" s="82" t="str">
        <f t="shared" si="28"/>
        <v/>
      </c>
      <c r="Q380" s="82" t="str">
        <f t="shared" si="29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6"/>
        <v/>
      </c>
      <c r="N381" s="82" t="str">
        <f t="shared" si="27"/>
        <v/>
      </c>
      <c r="O381" s="82">
        <f t="shared" si="25"/>
        <v>0</v>
      </c>
      <c r="P381" s="82" t="str">
        <f t="shared" si="28"/>
        <v/>
      </c>
      <c r="Q381" s="82" t="str">
        <f t="shared" si="29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6"/>
        <v/>
      </c>
      <c r="N382" s="82" t="str">
        <f t="shared" si="27"/>
        <v/>
      </c>
      <c r="O382" s="82">
        <f t="shared" si="25"/>
        <v>0</v>
      </c>
      <c r="P382" s="82" t="str">
        <f t="shared" si="28"/>
        <v/>
      </c>
      <c r="Q382" s="82" t="str">
        <f t="shared" si="29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6"/>
        <v/>
      </c>
      <c r="N383" s="82" t="str">
        <f t="shared" si="27"/>
        <v/>
      </c>
      <c r="O383" s="82">
        <f t="shared" si="25"/>
        <v>0</v>
      </c>
      <c r="P383" s="82" t="str">
        <f t="shared" si="28"/>
        <v/>
      </c>
      <c r="Q383" s="82" t="str">
        <f t="shared" si="29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6"/>
        <v/>
      </c>
      <c r="N384" s="82" t="str">
        <f t="shared" si="27"/>
        <v/>
      </c>
      <c r="O384" s="82">
        <f t="shared" si="25"/>
        <v>0</v>
      </c>
      <c r="P384" s="82" t="str">
        <f t="shared" si="28"/>
        <v/>
      </c>
      <c r="Q384" s="82" t="str">
        <f t="shared" si="29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6"/>
        <v/>
      </c>
      <c r="N385" s="82" t="str">
        <f t="shared" si="27"/>
        <v/>
      </c>
      <c r="O385" s="82">
        <f t="shared" si="25"/>
        <v>0</v>
      </c>
      <c r="P385" s="82" t="str">
        <f t="shared" si="28"/>
        <v/>
      </c>
      <c r="Q385" s="82" t="str">
        <f t="shared" si="29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6"/>
        <v/>
      </c>
      <c r="N386" s="82" t="str">
        <f t="shared" si="27"/>
        <v/>
      </c>
      <c r="O386" s="82">
        <f t="shared" si="25"/>
        <v>0</v>
      </c>
      <c r="P386" s="82" t="str">
        <f t="shared" si="28"/>
        <v/>
      </c>
      <c r="Q386" s="82" t="str">
        <f t="shared" si="29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6"/>
        <v/>
      </c>
      <c r="N387" s="82" t="str">
        <f t="shared" si="27"/>
        <v/>
      </c>
      <c r="O387" s="82">
        <f t="shared" si="25"/>
        <v>0</v>
      </c>
      <c r="P387" s="82" t="str">
        <f t="shared" si="28"/>
        <v/>
      </c>
      <c r="Q387" s="82" t="str">
        <f t="shared" si="29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6"/>
        <v/>
      </c>
      <c r="N388" s="82" t="str">
        <f t="shared" si="27"/>
        <v/>
      </c>
      <c r="O388" s="82">
        <f t="shared" si="25"/>
        <v>0</v>
      </c>
      <c r="P388" s="82" t="str">
        <f t="shared" si="28"/>
        <v/>
      </c>
      <c r="Q388" s="82" t="str">
        <f t="shared" si="29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6"/>
        <v/>
      </c>
      <c r="N389" s="82" t="str">
        <f t="shared" si="27"/>
        <v/>
      </c>
      <c r="O389" s="82">
        <f t="shared" si="25"/>
        <v>0</v>
      </c>
      <c r="P389" s="82" t="str">
        <f t="shared" si="28"/>
        <v/>
      </c>
      <c r="Q389" s="82" t="str">
        <f t="shared" si="29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6"/>
        <v/>
      </c>
      <c r="N390" s="82" t="str">
        <f t="shared" si="27"/>
        <v/>
      </c>
      <c r="O390" s="82">
        <f t="shared" si="25"/>
        <v>0</v>
      </c>
      <c r="P390" s="82" t="str">
        <f t="shared" si="28"/>
        <v/>
      </c>
      <c r="Q390" s="82" t="str">
        <f t="shared" si="29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6"/>
        <v/>
      </c>
      <c r="N391" s="82" t="str">
        <f t="shared" si="27"/>
        <v/>
      </c>
      <c r="O391" s="82">
        <f t="shared" si="25"/>
        <v>0</v>
      </c>
      <c r="P391" s="82" t="str">
        <f t="shared" si="28"/>
        <v/>
      </c>
      <c r="Q391" s="82" t="str">
        <f t="shared" si="29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6"/>
        <v/>
      </c>
      <c r="N392" s="82" t="str">
        <f t="shared" si="27"/>
        <v/>
      </c>
      <c r="O392" s="82">
        <f t="shared" si="25"/>
        <v>0</v>
      </c>
      <c r="P392" s="82" t="str">
        <f t="shared" si="28"/>
        <v/>
      </c>
      <c r="Q392" s="82" t="str">
        <f t="shared" si="29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6"/>
        <v/>
      </c>
      <c r="N393" s="82" t="str">
        <f t="shared" si="27"/>
        <v/>
      </c>
      <c r="O393" s="82">
        <f t="shared" si="25"/>
        <v>0</v>
      </c>
      <c r="P393" s="82" t="str">
        <f t="shared" si="28"/>
        <v/>
      </c>
      <c r="Q393" s="82" t="str">
        <f t="shared" si="29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6"/>
        <v/>
      </c>
      <c r="N394" s="82" t="str">
        <f t="shared" si="27"/>
        <v/>
      </c>
      <c r="O394" s="82">
        <f t="shared" si="25"/>
        <v>0</v>
      </c>
      <c r="P394" s="82" t="str">
        <f t="shared" si="28"/>
        <v/>
      </c>
      <c r="Q394" s="82" t="str">
        <f t="shared" si="29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6"/>
        <v/>
      </c>
      <c r="N395" s="82" t="str">
        <f t="shared" si="27"/>
        <v/>
      </c>
      <c r="O395" s="82">
        <f t="shared" si="25"/>
        <v>0</v>
      </c>
      <c r="P395" s="82" t="str">
        <f t="shared" si="28"/>
        <v/>
      </c>
      <c r="Q395" s="82" t="str">
        <f t="shared" si="29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6"/>
        <v/>
      </c>
      <c r="N396" s="82" t="str">
        <f t="shared" si="27"/>
        <v/>
      </c>
      <c r="O396" s="82">
        <f t="shared" si="25"/>
        <v>0</v>
      </c>
      <c r="P396" s="82" t="str">
        <f t="shared" si="28"/>
        <v/>
      </c>
      <c r="Q396" s="82" t="str">
        <f t="shared" si="29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6"/>
        <v/>
      </c>
      <c r="N397" s="82" t="str">
        <f t="shared" si="27"/>
        <v/>
      </c>
      <c r="O397" s="82">
        <f t="shared" si="25"/>
        <v>0</v>
      </c>
      <c r="P397" s="82" t="str">
        <f t="shared" si="28"/>
        <v/>
      </c>
      <c r="Q397" s="82" t="str">
        <f t="shared" si="29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6"/>
        <v/>
      </c>
      <c r="N398" s="82" t="str">
        <f t="shared" si="27"/>
        <v/>
      </c>
      <c r="O398" s="82">
        <f t="shared" si="25"/>
        <v>0</v>
      </c>
      <c r="P398" s="82" t="str">
        <f t="shared" si="28"/>
        <v/>
      </c>
      <c r="Q398" s="82" t="str">
        <f t="shared" si="29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6"/>
        <v/>
      </c>
      <c r="N399" s="82" t="str">
        <f t="shared" si="27"/>
        <v/>
      </c>
      <c r="O399" s="82">
        <f t="shared" ref="O399:O462" si="30">IF($G399=0%,F399,"")</f>
        <v>0</v>
      </c>
      <c r="P399" s="82" t="str">
        <f t="shared" si="28"/>
        <v/>
      </c>
      <c r="Q399" s="82" t="str">
        <f t="shared" si="29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1">IF(F400&amp;H400&amp;I400&amp;J400&amp;K400="","",F400+H400+I400-J400-K400)</f>
        <v/>
      </c>
      <c r="N400" s="82" t="str">
        <f t="shared" ref="N400:N463" si="32">IF($G400="E",F400,"")</f>
        <v/>
      </c>
      <c r="O400" s="82">
        <f t="shared" si="30"/>
        <v>0</v>
      </c>
      <c r="P400" s="82" t="str">
        <f t="shared" ref="P400:P463" si="33">IF(OR($G400=8%,$G400=11%),$H400/$G400,"")</f>
        <v/>
      </c>
      <c r="Q400" s="82" t="str">
        <f t="shared" si="29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1"/>
        <v/>
      </c>
      <c r="N401" s="82" t="str">
        <f t="shared" si="32"/>
        <v/>
      </c>
      <c r="O401" s="82">
        <f t="shared" si="30"/>
        <v>0</v>
      </c>
      <c r="P401" s="82" t="str">
        <f t="shared" si="33"/>
        <v/>
      </c>
      <c r="Q401" s="82" t="str">
        <f t="shared" ref="Q401:Q464" si="34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1"/>
        <v/>
      </c>
      <c r="N402" s="82" t="str">
        <f t="shared" si="32"/>
        <v/>
      </c>
      <c r="O402" s="82">
        <f t="shared" si="30"/>
        <v>0</v>
      </c>
      <c r="P402" s="82" t="str">
        <f t="shared" si="33"/>
        <v/>
      </c>
      <c r="Q402" s="82" t="str">
        <f t="shared" si="34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1"/>
        <v/>
      </c>
      <c r="N403" s="82" t="str">
        <f t="shared" si="32"/>
        <v/>
      </c>
      <c r="O403" s="82">
        <f t="shared" si="30"/>
        <v>0</v>
      </c>
      <c r="P403" s="82" t="str">
        <f t="shared" si="33"/>
        <v/>
      </c>
      <c r="Q403" s="82" t="str">
        <f t="shared" si="34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1"/>
        <v/>
      </c>
      <c r="N404" s="82" t="str">
        <f t="shared" si="32"/>
        <v/>
      </c>
      <c r="O404" s="82">
        <f t="shared" si="30"/>
        <v>0</v>
      </c>
      <c r="P404" s="82" t="str">
        <f t="shared" si="33"/>
        <v/>
      </c>
      <c r="Q404" s="82" t="str">
        <f t="shared" si="34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1"/>
        <v/>
      </c>
      <c r="N405" s="82" t="str">
        <f t="shared" si="32"/>
        <v/>
      </c>
      <c r="O405" s="82">
        <f t="shared" si="30"/>
        <v>0</v>
      </c>
      <c r="P405" s="82" t="str">
        <f t="shared" si="33"/>
        <v/>
      </c>
      <c r="Q405" s="82" t="str">
        <f t="shared" si="34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1"/>
        <v/>
      </c>
      <c r="N406" s="82" t="str">
        <f t="shared" si="32"/>
        <v/>
      </c>
      <c r="O406" s="82">
        <f t="shared" si="30"/>
        <v>0</v>
      </c>
      <c r="P406" s="82" t="str">
        <f t="shared" si="33"/>
        <v/>
      </c>
      <c r="Q406" s="82" t="str">
        <f t="shared" si="34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1"/>
        <v/>
      </c>
      <c r="N407" s="82" t="str">
        <f t="shared" si="32"/>
        <v/>
      </c>
      <c r="O407" s="82">
        <f t="shared" si="30"/>
        <v>0</v>
      </c>
      <c r="P407" s="82" t="str">
        <f t="shared" si="33"/>
        <v/>
      </c>
      <c r="Q407" s="82" t="str">
        <f t="shared" si="34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1"/>
        <v/>
      </c>
      <c r="N408" s="82" t="str">
        <f t="shared" si="32"/>
        <v/>
      </c>
      <c r="O408" s="82">
        <f t="shared" si="30"/>
        <v>0</v>
      </c>
      <c r="P408" s="82" t="str">
        <f t="shared" si="33"/>
        <v/>
      </c>
      <c r="Q408" s="82" t="str">
        <f t="shared" si="34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1"/>
        <v/>
      </c>
      <c r="N409" s="82" t="str">
        <f t="shared" si="32"/>
        <v/>
      </c>
      <c r="O409" s="82">
        <f t="shared" si="30"/>
        <v>0</v>
      </c>
      <c r="P409" s="82" t="str">
        <f t="shared" si="33"/>
        <v/>
      </c>
      <c r="Q409" s="82" t="str">
        <f t="shared" si="34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1"/>
        <v/>
      </c>
      <c r="N410" s="82" t="str">
        <f t="shared" si="32"/>
        <v/>
      </c>
      <c r="O410" s="82">
        <f t="shared" si="30"/>
        <v>0</v>
      </c>
      <c r="P410" s="82" t="str">
        <f t="shared" si="33"/>
        <v/>
      </c>
      <c r="Q410" s="82" t="str">
        <f t="shared" si="34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1"/>
        <v/>
      </c>
      <c r="N411" s="82" t="str">
        <f t="shared" si="32"/>
        <v/>
      </c>
      <c r="O411" s="82">
        <f t="shared" si="30"/>
        <v>0</v>
      </c>
      <c r="P411" s="82" t="str">
        <f t="shared" si="33"/>
        <v/>
      </c>
      <c r="Q411" s="82" t="str">
        <f t="shared" si="34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1"/>
        <v/>
      </c>
      <c r="N412" s="82" t="str">
        <f t="shared" si="32"/>
        <v/>
      </c>
      <c r="O412" s="82">
        <f t="shared" si="30"/>
        <v>0</v>
      </c>
      <c r="P412" s="82" t="str">
        <f t="shared" si="33"/>
        <v/>
      </c>
      <c r="Q412" s="82" t="str">
        <f t="shared" si="34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1"/>
        <v/>
      </c>
      <c r="N413" s="82" t="str">
        <f t="shared" si="32"/>
        <v/>
      </c>
      <c r="O413" s="82">
        <f t="shared" si="30"/>
        <v>0</v>
      </c>
      <c r="P413" s="82" t="str">
        <f t="shared" si="33"/>
        <v/>
      </c>
      <c r="Q413" s="82" t="str">
        <f t="shared" si="34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1"/>
        <v/>
      </c>
      <c r="N414" s="82" t="str">
        <f t="shared" si="32"/>
        <v/>
      </c>
      <c r="O414" s="82">
        <f t="shared" si="30"/>
        <v>0</v>
      </c>
      <c r="P414" s="82" t="str">
        <f t="shared" si="33"/>
        <v/>
      </c>
      <c r="Q414" s="82" t="str">
        <f t="shared" si="34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1"/>
        <v/>
      </c>
      <c r="N415" s="82" t="str">
        <f t="shared" si="32"/>
        <v/>
      </c>
      <c r="O415" s="82">
        <f t="shared" si="30"/>
        <v>0</v>
      </c>
      <c r="P415" s="82" t="str">
        <f t="shared" si="33"/>
        <v/>
      </c>
      <c r="Q415" s="82" t="str">
        <f t="shared" si="34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1"/>
        <v/>
      </c>
      <c r="N416" s="82" t="str">
        <f t="shared" si="32"/>
        <v/>
      </c>
      <c r="O416" s="82">
        <f t="shared" si="30"/>
        <v>0</v>
      </c>
      <c r="P416" s="82" t="str">
        <f t="shared" si="33"/>
        <v/>
      </c>
      <c r="Q416" s="82" t="str">
        <f t="shared" si="34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1"/>
        <v/>
      </c>
      <c r="N417" s="82" t="str">
        <f t="shared" si="32"/>
        <v/>
      </c>
      <c r="O417" s="82">
        <f t="shared" si="30"/>
        <v>0</v>
      </c>
      <c r="P417" s="82" t="str">
        <f t="shared" si="33"/>
        <v/>
      </c>
      <c r="Q417" s="82" t="str">
        <f t="shared" si="34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1"/>
        <v/>
      </c>
      <c r="N418" s="82" t="str">
        <f t="shared" si="32"/>
        <v/>
      </c>
      <c r="O418" s="82">
        <f t="shared" si="30"/>
        <v>0</v>
      </c>
      <c r="P418" s="82" t="str">
        <f t="shared" si="33"/>
        <v/>
      </c>
      <c r="Q418" s="82" t="str">
        <f t="shared" si="34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1"/>
        <v/>
      </c>
      <c r="N419" s="82" t="str">
        <f t="shared" si="32"/>
        <v/>
      </c>
      <c r="O419" s="82">
        <f t="shared" si="30"/>
        <v>0</v>
      </c>
      <c r="P419" s="82" t="str">
        <f t="shared" si="33"/>
        <v/>
      </c>
      <c r="Q419" s="82" t="str">
        <f t="shared" si="34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1"/>
        <v/>
      </c>
      <c r="N420" s="82" t="str">
        <f t="shared" si="32"/>
        <v/>
      </c>
      <c r="O420" s="82">
        <f t="shared" si="30"/>
        <v>0</v>
      </c>
      <c r="P420" s="82" t="str">
        <f t="shared" si="33"/>
        <v/>
      </c>
      <c r="Q420" s="82" t="str">
        <f t="shared" si="34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1"/>
        <v/>
      </c>
      <c r="N421" s="82" t="str">
        <f t="shared" si="32"/>
        <v/>
      </c>
      <c r="O421" s="82">
        <f t="shared" si="30"/>
        <v>0</v>
      </c>
      <c r="P421" s="82" t="str">
        <f t="shared" si="33"/>
        <v/>
      </c>
      <c r="Q421" s="82" t="str">
        <f t="shared" si="34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1"/>
        <v/>
      </c>
      <c r="N422" s="82" t="str">
        <f t="shared" si="32"/>
        <v/>
      </c>
      <c r="O422" s="82">
        <f t="shared" si="30"/>
        <v>0</v>
      </c>
      <c r="P422" s="82" t="str">
        <f t="shared" si="33"/>
        <v/>
      </c>
      <c r="Q422" s="82" t="str">
        <f t="shared" si="34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1"/>
        <v/>
      </c>
      <c r="N423" s="82" t="str">
        <f t="shared" si="32"/>
        <v/>
      </c>
      <c r="O423" s="82">
        <f t="shared" si="30"/>
        <v>0</v>
      </c>
      <c r="P423" s="82" t="str">
        <f t="shared" si="33"/>
        <v/>
      </c>
      <c r="Q423" s="82" t="str">
        <f t="shared" si="34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1"/>
        <v/>
      </c>
      <c r="N424" s="82" t="str">
        <f t="shared" si="32"/>
        <v/>
      </c>
      <c r="O424" s="82">
        <f t="shared" si="30"/>
        <v>0</v>
      </c>
      <c r="P424" s="82" t="str">
        <f t="shared" si="33"/>
        <v/>
      </c>
      <c r="Q424" s="82" t="str">
        <f t="shared" si="34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1"/>
        <v/>
      </c>
      <c r="N425" s="82" t="str">
        <f t="shared" si="32"/>
        <v/>
      </c>
      <c r="O425" s="82">
        <f t="shared" si="30"/>
        <v>0</v>
      </c>
      <c r="P425" s="82" t="str">
        <f t="shared" si="33"/>
        <v/>
      </c>
      <c r="Q425" s="82" t="str">
        <f t="shared" si="34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1"/>
        <v/>
      </c>
      <c r="N426" s="82" t="str">
        <f t="shared" si="32"/>
        <v/>
      </c>
      <c r="O426" s="82">
        <f t="shared" si="30"/>
        <v>0</v>
      </c>
      <c r="P426" s="82" t="str">
        <f t="shared" si="33"/>
        <v/>
      </c>
      <c r="Q426" s="82" t="str">
        <f t="shared" si="34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1"/>
        <v/>
      </c>
      <c r="N427" s="82" t="str">
        <f t="shared" si="32"/>
        <v/>
      </c>
      <c r="O427" s="82">
        <f t="shared" si="30"/>
        <v>0</v>
      </c>
      <c r="P427" s="82" t="str">
        <f t="shared" si="33"/>
        <v/>
      </c>
      <c r="Q427" s="82" t="str">
        <f t="shared" si="34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1"/>
        <v/>
      </c>
      <c r="N428" s="82" t="str">
        <f t="shared" si="32"/>
        <v/>
      </c>
      <c r="O428" s="82">
        <f t="shared" si="30"/>
        <v>0</v>
      </c>
      <c r="P428" s="82" t="str">
        <f t="shared" si="33"/>
        <v/>
      </c>
      <c r="Q428" s="82" t="str">
        <f t="shared" si="34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1"/>
        <v/>
      </c>
      <c r="N429" s="82" t="str">
        <f t="shared" si="32"/>
        <v/>
      </c>
      <c r="O429" s="82">
        <f t="shared" si="30"/>
        <v>0</v>
      </c>
      <c r="P429" s="82" t="str">
        <f t="shared" si="33"/>
        <v/>
      </c>
      <c r="Q429" s="82" t="str">
        <f t="shared" si="34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1"/>
        <v/>
      </c>
      <c r="N430" s="82" t="str">
        <f t="shared" si="32"/>
        <v/>
      </c>
      <c r="O430" s="82">
        <f t="shared" si="30"/>
        <v>0</v>
      </c>
      <c r="P430" s="82" t="str">
        <f t="shared" si="33"/>
        <v/>
      </c>
      <c r="Q430" s="82" t="str">
        <f t="shared" si="34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1"/>
        <v/>
      </c>
      <c r="N431" s="82" t="str">
        <f t="shared" si="32"/>
        <v/>
      </c>
      <c r="O431" s="82">
        <f t="shared" si="30"/>
        <v>0</v>
      </c>
      <c r="P431" s="82" t="str">
        <f t="shared" si="33"/>
        <v/>
      </c>
      <c r="Q431" s="82" t="str">
        <f t="shared" si="34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1"/>
        <v/>
      </c>
      <c r="N432" s="82" t="str">
        <f t="shared" si="32"/>
        <v/>
      </c>
      <c r="O432" s="82">
        <f t="shared" si="30"/>
        <v>0</v>
      </c>
      <c r="P432" s="82" t="str">
        <f t="shared" si="33"/>
        <v/>
      </c>
      <c r="Q432" s="82" t="str">
        <f t="shared" si="34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1"/>
        <v/>
      </c>
      <c r="N433" s="82" t="str">
        <f t="shared" si="32"/>
        <v/>
      </c>
      <c r="O433" s="82">
        <f t="shared" si="30"/>
        <v>0</v>
      </c>
      <c r="P433" s="82" t="str">
        <f t="shared" si="33"/>
        <v/>
      </c>
      <c r="Q433" s="82" t="str">
        <f t="shared" si="34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1"/>
        <v/>
      </c>
      <c r="N434" s="82" t="str">
        <f t="shared" si="32"/>
        <v/>
      </c>
      <c r="O434" s="82">
        <f t="shared" si="30"/>
        <v>0</v>
      </c>
      <c r="P434" s="82" t="str">
        <f t="shared" si="33"/>
        <v/>
      </c>
      <c r="Q434" s="82" t="str">
        <f t="shared" si="34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1"/>
        <v/>
      </c>
      <c r="N435" s="82" t="str">
        <f t="shared" si="32"/>
        <v/>
      </c>
      <c r="O435" s="82">
        <f t="shared" si="30"/>
        <v>0</v>
      </c>
      <c r="P435" s="82" t="str">
        <f t="shared" si="33"/>
        <v/>
      </c>
      <c r="Q435" s="82" t="str">
        <f t="shared" si="34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1"/>
        <v/>
      </c>
      <c r="N436" s="82" t="str">
        <f t="shared" si="32"/>
        <v/>
      </c>
      <c r="O436" s="82">
        <f t="shared" si="30"/>
        <v>0</v>
      </c>
      <c r="P436" s="82" t="str">
        <f t="shared" si="33"/>
        <v/>
      </c>
      <c r="Q436" s="82" t="str">
        <f t="shared" si="34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1"/>
        <v/>
      </c>
      <c r="N437" s="82" t="str">
        <f t="shared" si="32"/>
        <v/>
      </c>
      <c r="O437" s="82">
        <f t="shared" si="30"/>
        <v>0</v>
      </c>
      <c r="P437" s="82" t="str">
        <f t="shared" si="33"/>
        <v/>
      </c>
      <c r="Q437" s="82" t="str">
        <f t="shared" si="34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1"/>
        <v/>
      </c>
      <c r="N438" s="82" t="str">
        <f t="shared" si="32"/>
        <v/>
      </c>
      <c r="O438" s="82">
        <f t="shared" si="30"/>
        <v>0</v>
      </c>
      <c r="P438" s="82" t="str">
        <f t="shared" si="33"/>
        <v/>
      </c>
      <c r="Q438" s="82" t="str">
        <f t="shared" si="34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1"/>
        <v/>
      </c>
      <c r="N439" s="82" t="str">
        <f t="shared" si="32"/>
        <v/>
      </c>
      <c r="O439" s="82">
        <f t="shared" si="30"/>
        <v>0</v>
      </c>
      <c r="P439" s="82" t="str">
        <f t="shared" si="33"/>
        <v/>
      </c>
      <c r="Q439" s="82" t="str">
        <f t="shared" si="34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1"/>
        <v/>
      </c>
      <c r="N440" s="82" t="str">
        <f t="shared" si="32"/>
        <v/>
      </c>
      <c r="O440" s="82">
        <f t="shared" si="30"/>
        <v>0</v>
      </c>
      <c r="P440" s="82" t="str">
        <f t="shared" si="33"/>
        <v/>
      </c>
      <c r="Q440" s="82" t="str">
        <f t="shared" si="34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1"/>
        <v/>
      </c>
      <c r="N441" s="82" t="str">
        <f t="shared" si="32"/>
        <v/>
      </c>
      <c r="O441" s="82">
        <f t="shared" si="30"/>
        <v>0</v>
      </c>
      <c r="P441" s="82" t="str">
        <f t="shared" si="33"/>
        <v/>
      </c>
      <c r="Q441" s="82" t="str">
        <f t="shared" si="34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1"/>
        <v/>
      </c>
      <c r="N442" s="82" t="str">
        <f t="shared" si="32"/>
        <v/>
      </c>
      <c r="O442" s="82">
        <f t="shared" si="30"/>
        <v>0</v>
      </c>
      <c r="P442" s="82" t="str">
        <f t="shared" si="33"/>
        <v/>
      </c>
      <c r="Q442" s="82" t="str">
        <f t="shared" si="34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1"/>
        <v/>
      </c>
      <c r="N443" s="82" t="str">
        <f t="shared" si="32"/>
        <v/>
      </c>
      <c r="O443" s="82">
        <f t="shared" si="30"/>
        <v>0</v>
      </c>
      <c r="P443" s="82" t="str">
        <f t="shared" si="33"/>
        <v/>
      </c>
      <c r="Q443" s="82" t="str">
        <f t="shared" si="34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1"/>
        <v/>
      </c>
      <c r="N444" s="82" t="str">
        <f t="shared" si="32"/>
        <v/>
      </c>
      <c r="O444" s="82">
        <f t="shared" si="30"/>
        <v>0</v>
      </c>
      <c r="P444" s="82" t="str">
        <f t="shared" si="33"/>
        <v/>
      </c>
      <c r="Q444" s="82" t="str">
        <f t="shared" si="34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1"/>
        <v/>
      </c>
      <c r="N445" s="82" t="str">
        <f t="shared" si="32"/>
        <v/>
      </c>
      <c r="O445" s="82">
        <f t="shared" si="30"/>
        <v>0</v>
      </c>
      <c r="P445" s="82" t="str">
        <f t="shared" si="33"/>
        <v/>
      </c>
      <c r="Q445" s="82" t="str">
        <f t="shared" si="34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1"/>
        <v/>
      </c>
      <c r="N446" s="82" t="str">
        <f t="shared" si="32"/>
        <v/>
      </c>
      <c r="O446" s="82">
        <f t="shared" si="30"/>
        <v>0</v>
      </c>
      <c r="P446" s="82" t="str">
        <f t="shared" si="33"/>
        <v/>
      </c>
      <c r="Q446" s="82" t="str">
        <f t="shared" si="34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1"/>
        <v/>
      </c>
      <c r="N447" s="82" t="str">
        <f t="shared" si="32"/>
        <v/>
      </c>
      <c r="O447" s="82">
        <f t="shared" si="30"/>
        <v>0</v>
      </c>
      <c r="P447" s="82" t="str">
        <f t="shared" si="33"/>
        <v/>
      </c>
      <c r="Q447" s="82" t="str">
        <f t="shared" si="34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1"/>
        <v/>
      </c>
      <c r="N448" s="82" t="str">
        <f t="shared" si="32"/>
        <v/>
      </c>
      <c r="O448" s="82">
        <f t="shared" si="30"/>
        <v>0</v>
      </c>
      <c r="P448" s="82" t="str">
        <f t="shared" si="33"/>
        <v/>
      </c>
      <c r="Q448" s="82" t="str">
        <f t="shared" si="34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1"/>
        <v/>
      </c>
      <c r="N449" s="82" t="str">
        <f t="shared" si="32"/>
        <v/>
      </c>
      <c r="O449" s="82">
        <f t="shared" si="30"/>
        <v>0</v>
      </c>
      <c r="P449" s="82" t="str">
        <f t="shared" si="33"/>
        <v/>
      </c>
      <c r="Q449" s="82" t="str">
        <f t="shared" si="34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1"/>
        <v/>
      </c>
      <c r="N450" s="82" t="str">
        <f t="shared" si="32"/>
        <v/>
      </c>
      <c r="O450" s="82">
        <f t="shared" si="30"/>
        <v>0</v>
      </c>
      <c r="P450" s="82" t="str">
        <f t="shared" si="33"/>
        <v/>
      </c>
      <c r="Q450" s="82" t="str">
        <f t="shared" si="34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1"/>
        <v/>
      </c>
      <c r="N451" s="82" t="str">
        <f t="shared" si="32"/>
        <v/>
      </c>
      <c r="O451" s="82">
        <f t="shared" si="30"/>
        <v>0</v>
      </c>
      <c r="P451" s="82" t="str">
        <f t="shared" si="33"/>
        <v/>
      </c>
      <c r="Q451" s="82" t="str">
        <f t="shared" si="34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1"/>
        <v/>
      </c>
      <c r="N452" s="82" t="str">
        <f t="shared" si="32"/>
        <v/>
      </c>
      <c r="O452" s="82">
        <f t="shared" si="30"/>
        <v>0</v>
      </c>
      <c r="P452" s="82" t="str">
        <f t="shared" si="33"/>
        <v/>
      </c>
      <c r="Q452" s="82" t="str">
        <f t="shared" si="34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1"/>
        <v/>
      </c>
      <c r="N453" s="82" t="str">
        <f t="shared" si="32"/>
        <v/>
      </c>
      <c r="O453" s="82">
        <f t="shared" si="30"/>
        <v>0</v>
      </c>
      <c r="P453" s="82" t="str">
        <f t="shared" si="33"/>
        <v/>
      </c>
      <c r="Q453" s="82" t="str">
        <f t="shared" si="34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1"/>
        <v/>
      </c>
      <c r="N454" s="82" t="str">
        <f t="shared" si="32"/>
        <v/>
      </c>
      <c r="O454" s="82">
        <f t="shared" si="30"/>
        <v>0</v>
      </c>
      <c r="P454" s="82" t="str">
        <f t="shared" si="33"/>
        <v/>
      </c>
      <c r="Q454" s="82" t="str">
        <f t="shared" si="34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1"/>
        <v/>
      </c>
      <c r="N455" s="82" t="str">
        <f t="shared" si="32"/>
        <v/>
      </c>
      <c r="O455" s="82">
        <f t="shared" si="30"/>
        <v>0</v>
      </c>
      <c r="P455" s="82" t="str">
        <f t="shared" si="33"/>
        <v/>
      </c>
      <c r="Q455" s="82" t="str">
        <f t="shared" si="34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1"/>
        <v/>
      </c>
      <c r="N456" s="82" t="str">
        <f t="shared" si="32"/>
        <v/>
      </c>
      <c r="O456" s="82">
        <f t="shared" si="30"/>
        <v>0</v>
      </c>
      <c r="P456" s="82" t="str">
        <f t="shared" si="33"/>
        <v/>
      </c>
      <c r="Q456" s="82" t="str">
        <f t="shared" si="34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1"/>
        <v/>
      </c>
      <c r="N457" s="82" t="str">
        <f t="shared" si="32"/>
        <v/>
      </c>
      <c r="O457" s="82">
        <f t="shared" si="30"/>
        <v>0</v>
      </c>
      <c r="P457" s="82" t="str">
        <f t="shared" si="33"/>
        <v/>
      </c>
      <c r="Q457" s="82" t="str">
        <f t="shared" si="34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1"/>
        <v/>
      </c>
      <c r="N458" s="82" t="str">
        <f t="shared" si="32"/>
        <v/>
      </c>
      <c r="O458" s="82">
        <f t="shared" si="30"/>
        <v>0</v>
      </c>
      <c r="P458" s="82" t="str">
        <f t="shared" si="33"/>
        <v/>
      </c>
      <c r="Q458" s="82" t="str">
        <f t="shared" si="34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1"/>
        <v/>
      </c>
      <c r="N459" s="82" t="str">
        <f t="shared" si="32"/>
        <v/>
      </c>
      <c r="O459" s="82">
        <f t="shared" si="30"/>
        <v>0</v>
      </c>
      <c r="P459" s="82" t="str">
        <f t="shared" si="33"/>
        <v/>
      </c>
      <c r="Q459" s="82" t="str">
        <f t="shared" si="34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1"/>
        <v/>
      </c>
      <c r="N460" s="82" t="str">
        <f t="shared" si="32"/>
        <v/>
      </c>
      <c r="O460" s="82">
        <f t="shared" si="30"/>
        <v>0</v>
      </c>
      <c r="P460" s="82" t="str">
        <f t="shared" si="33"/>
        <v/>
      </c>
      <c r="Q460" s="82" t="str">
        <f t="shared" si="34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1"/>
        <v/>
      </c>
      <c r="N461" s="82" t="str">
        <f t="shared" si="32"/>
        <v/>
      </c>
      <c r="O461" s="82">
        <f t="shared" si="30"/>
        <v>0</v>
      </c>
      <c r="P461" s="82" t="str">
        <f t="shared" si="33"/>
        <v/>
      </c>
      <c r="Q461" s="82" t="str">
        <f t="shared" si="34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1"/>
        <v/>
      </c>
      <c r="N462" s="82" t="str">
        <f t="shared" si="32"/>
        <v/>
      </c>
      <c r="O462" s="82">
        <f t="shared" si="30"/>
        <v>0</v>
      </c>
      <c r="P462" s="82" t="str">
        <f t="shared" si="33"/>
        <v/>
      </c>
      <c r="Q462" s="82" t="str">
        <f t="shared" si="34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1"/>
        <v/>
      </c>
      <c r="N463" s="82" t="str">
        <f t="shared" si="32"/>
        <v/>
      </c>
      <c r="O463" s="82">
        <f t="shared" ref="O463:O514" si="35">IF($G463=0%,F463,"")</f>
        <v>0</v>
      </c>
      <c r="P463" s="82" t="str">
        <f t="shared" si="33"/>
        <v/>
      </c>
      <c r="Q463" s="82" t="str">
        <f t="shared" si="34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6">IF(F464&amp;H464&amp;I464&amp;J464&amp;K464="","",F464+H464+I464-J464-K464)</f>
        <v/>
      </c>
      <c r="N464" s="82" t="str">
        <f t="shared" ref="N464:N514" si="37">IF($G464="E",F464,"")</f>
        <v/>
      </c>
      <c r="O464" s="82">
        <f t="shared" si="35"/>
        <v>0</v>
      </c>
      <c r="P464" s="82" t="str">
        <f t="shared" ref="P464:P514" si="38">IF(OR($G464=8%,$G464=11%),$H464/$G464,"")</f>
        <v/>
      </c>
      <c r="Q464" s="82" t="str">
        <f t="shared" si="34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6"/>
        <v/>
      </c>
      <c r="N465" s="82" t="str">
        <f t="shared" si="37"/>
        <v/>
      </c>
      <c r="O465" s="82">
        <f t="shared" si="35"/>
        <v>0</v>
      </c>
      <c r="P465" s="82" t="str">
        <f t="shared" si="38"/>
        <v/>
      </c>
      <c r="Q465" s="82" t="str">
        <f t="shared" ref="Q465:Q514" si="39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6"/>
        <v/>
      </c>
      <c r="N466" s="82" t="str">
        <f t="shared" si="37"/>
        <v/>
      </c>
      <c r="O466" s="82">
        <f t="shared" si="35"/>
        <v>0</v>
      </c>
      <c r="P466" s="82" t="str">
        <f t="shared" si="38"/>
        <v/>
      </c>
      <c r="Q466" s="82" t="str">
        <f t="shared" si="39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6"/>
        <v/>
      </c>
      <c r="N467" s="82" t="str">
        <f t="shared" si="37"/>
        <v/>
      </c>
      <c r="O467" s="82">
        <f t="shared" si="35"/>
        <v>0</v>
      </c>
      <c r="P467" s="82" t="str">
        <f t="shared" si="38"/>
        <v/>
      </c>
      <c r="Q467" s="82" t="str">
        <f t="shared" si="39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6"/>
        <v/>
      </c>
      <c r="N468" s="82" t="str">
        <f t="shared" si="37"/>
        <v/>
      </c>
      <c r="O468" s="82">
        <f t="shared" si="35"/>
        <v>0</v>
      </c>
      <c r="P468" s="82" t="str">
        <f t="shared" si="38"/>
        <v/>
      </c>
      <c r="Q468" s="82" t="str">
        <f t="shared" si="39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6"/>
        <v/>
      </c>
      <c r="N469" s="82" t="str">
        <f t="shared" si="37"/>
        <v/>
      </c>
      <c r="O469" s="82">
        <f t="shared" si="35"/>
        <v>0</v>
      </c>
      <c r="P469" s="82" t="str">
        <f t="shared" si="38"/>
        <v/>
      </c>
      <c r="Q469" s="82" t="str">
        <f t="shared" si="39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6"/>
        <v/>
      </c>
      <c r="N470" s="82" t="str">
        <f t="shared" si="37"/>
        <v/>
      </c>
      <c r="O470" s="82">
        <f t="shared" si="35"/>
        <v>0</v>
      </c>
      <c r="P470" s="82" t="str">
        <f t="shared" si="38"/>
        <v/>
      </c>
      <c r="Q470" s="82" t="str">
        <f t="shared" si="39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6"/>
        <v/>
      </c>
      <c r="N471" s="82" t="str">
        <f t="shared" si="37"/>
        <v/>
      </c>
      <c r="O471" s="82">
        <f t="shared" si="35"/>
        <v>0</v>
      </c>
      <c r="P471" s="82" t="str">
        <f t="shared" si="38"/>
        <v/>
      </c>
      <c r="Q471" s="82" t="str">
        <f t="shared" si="39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6"/>
        <v/>
      </c>
      <c r="N472" s="82" t="str">
        <f t="shared" si="37"/>
        <v/>
      </c>
      <c r="O472" s="82">
        <f t="shared" si="35"/>
        <v>0</v>
      </c>
      <c r="P472" s="82" t="str">
        <f t="shared" si="38"/>
        <v/>
      </c>
      <c r="Q472" s="82" t="str">
        <f t="shared" si="39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6"/>
        <v/>
      </c>
      <c r="N473" s="82" t="str">
        <f t="shared" si="37"/>
        <v/>
      </c>
      <c r="O473" s="82">
        <f t="shared" si="35"/>
        <v>0</v>
      </c>
      <c r="P473" s="82" t="str">
        <f t="shared" si="38"/>
        <v/>
      </c>
      <c r="Q473" s="82" t="str">
        <f t="shared" si="39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6"/>
        <v/>
      </c>
      <c r="N474" s="82" t="str">
        <f t="shared" si="37"/>
        <v/>
      </c>
      <c r="O474" s="82">
        <f t="shared" si="35"/>
        <v>0</v>
      </c>
      <c r="P474" s="82" t="str">
        <f t="shared" si="38"/>
        <v/>
      </c>
      <c r="Q474" s="82" t="str">
        <f t="shared" si="39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6"/>
        <v/>
      </c>
      <c r="N475" s="82" t="str">
        <f t="shared" si="37"/>
        <v/>
      </c>
      <c r="O475" s="82">
        <f t="shared" si="35"/>
        <v>0</v>
      </c>
      <c r="P475" s="82" t="str">
        <f t="shared" si="38"/>
        <v/>
      </c>
      <c r="Q475" s="82" t="str">
        <f t="shared" si="39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6"/>
        <v/>
      </c>
      <c r="N476" s="82" t="str">
        <f t="shared" si="37"/>
        <v/>
      </c>
      <c r="O476" s="82">
        <f t="shared" si="35"/>
        <v>0</v>
      </c>
      <c r="P476" s="82" t="str">
        <f t="shared" si="38"/>
        <v/>
      </c>
      <c r="Q476" s="82" t="str">
        <f t="shared" si="39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6"/>
        <v/>
      </c>
      <c r="N477" s="82" t="str">
        <f t="shared" si="37"/>
        <v/>
      </c>
      <c r="O477" s="82">
        <f t="shared" si="35"/>
        <v>0</v>
      </c>
      <c r="P477" s="82" t="str">
        <f t="shared" si="38"/>
        <v/>
      </c>
      <c r="Q477" s="82" t="str">
        <f t="shared" si="39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6"/>
        <v/>
      </c>
      <c r="N478" s="82" t="str">
        <f t="shared" si="37"/>
        <v/>
      </c>
      <c r="O478" s="82">
        <f t="shared" si="35"/>
        <v>0</v>
      </c>
      <c r="P478" s="82" t="str">
        <f t="shared" si="38"/>
        <v/>
      </c>
      <c r="Q478" s="82" t="str">
        <f t="shared" si="39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6"/>
        <v/>
      </c>
      <c r="N479" s="82" t="str">
        <f t="shared" si="37"/>
        <v/>
      </c>
      <c r="O479" s="82">
        <f t="shared" si="35"/>
        <v>0</v>
      </c>
      <c r="P479" s="82" t="str">
        <f t="shared" si="38"/>
        <v/>
      </c>
      <c r="Q479" s="82" t="str">
        <f t="shared" si="39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6"/>
        <v/>
      </c>
      <c r="N480" s="82" t="str">
        <f t="shared" si="37"/>
        <v/>
      </c>
      <c r="O480" s="82">
        <f t="shared" si="35"/>
        <v>0</v>
      </c>
      <c r="P480" s="82" t="str">
        <f t="shared" si="38"/>
        <v/>
      </c>
      <c r="Q480" s="82" t="str">
        <f t="shared" si="39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6"/>
        <v/>
      </c>
      <c r="N481" s="82" t="str">
        <f t="shared" si="37"/>
        <v/>
      </c>
      <c r="O481" s="82">
        <f t="shared" si="35"/>
        <v>0</v>
      </c>
      <c r="P481" s="82" t="str">
        <f t="shared" si="38"/>
        <v/>
      </c>
      <c r="Q481" s="82" t="str">
        <f t="shared" si="39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6"/>
        <v/>
      </c>
      <c r="N482" s="82" t="str">
        <f t="shared" si="37"/>
        <v/>
      </c>
      <c r="O482" s="82">
        <f t="shared" si="35"/>
        <v>0</v>
      </c>
      <c r="P482" s="82" t="str">
        <f t="shared" si="38"/>
        <v/>
      </c>
      <c r="Q482" s="82" t="str">
        <f t="shared" si="39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6"/>
        <v/>
      </c>
      <c r="N483" s="82" t="str">
        <f t="shared" si="37"/>
        <v/>
      </c>
      <c r="O483" s="82">
        <f t="shared" si="35"/>
        <v>0</v>
      </c>
      <c r="P483" s="82" t="str">
        <f t="shared" si="38"/>
        <v/>
      </c>
      <c r="Q483" s="82" t="str">
        <f t="shared" si="39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6"/>
        <v/>
      </c>
      <c r="N484" s="82" t="str">
        <f t="shared" si="37"/>
        <v/>
      </c>
      <c r="O484" s="82">
        <f t="shared" si="35"/>
        <v>0</v>
      </c>
      <c r="P484" s="82" t="str">
        <f t="shared" si="38"/>
        <v/>
      </c>
      <c r="Q484" s="82" t="str">
        <f t="shared" si="39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6"/>
        <v/>
      </c>
      <c r="N485" s="82" t="str">
        <f t="shared" si="37"/>
        <v/>
      </c>
      <c r="O485" s="82">
        <f t="shared" si="35"/>
        <v>0</v>
      </c>
      <c r="P485" s="82" t="str">
        <f t="shared" si="38"/>
        <v/>
      </c>
      <c r="Q485" s="82" t="str">
        <f t="shared" si="39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6"/>
        <v/>
      </c>
      <c r="N486" s="82" t="str">
        <f t="shared" si="37"/>
        <v/>
      </c>
      <c r="O486" s="82">
        <f t="shared" si="35"/>
        <v>0</v>
      </c>
      <c r="P486" s="82" t="str">
        <f t="shared" si="38"/>
        <v/>
      </c>
      <c r="Q486" s="82" t="str">
        <f t="shared" si="39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6"/>
        <v/>
      </c>
      <c r="N487" s="82" t="str">
        <f t="shared" si="37"/>
        <v/>
      </c>
      <c r="O487" s="82">
        <f t="shared" si="35"/>
        <v>0</v>
      </c>
      <c r="P487" s="82" t="str">
        <f t="shared" si="38"/>
        <v/>
      </c>
      <c r="Q487" s="82" t="str">
        <f t="shared" si="39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6"/>
        <v/>
      </c>
      <c r="N488" s="82" t="str">
        <f t="shared" si="37"/>
        <v/>
      </c>
      <c r="O488" s="82">
        <f t="shared" si="35"/>
        <v>0</v>
      </c>
      <c r="P488" s="82" t="str">
        <f t="shared" si="38"/>
        <v/>
      </c>
      <c r="Q488" s="82" t="str">
        <f t="shared" si="39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6"/>
        <v/>
      </c>
      <c r="N489" s="82" t="str">
        <f t="shared" si="37"/>
        <v/>
      </c>
      <c r="O489" s="82">
        <f t="shared" si="35"/>
        <v>0</v>
      </c>
      <c r="P489" s="82" t="str">
        <f t="shared" si="38"/>
        <v/>
      </c>
      <c r="Q489" s="82" t="str">
        <f t="shared" si="39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6"/>
        <v/>
      </c>
      <c r="N490" s="82" t="str">
        <f t="shared" si="37"/>
        <v/>
      </c>
      <c r="O490" s="82">
        <f t="shared" si="35"/>
        <v>0</v>
      </c>
      <c r="P490" s="82" t="str">
        <f t="shared" si="38"/>
        <v/>
      </c>
      <c r="Q490" s="82" t="str">
        <f t="shared" si="39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6"/>
        <v/>
      </c>
      <c r="N491" s="82" t="str">
        <f t="shared" si="37"/>
        <v/>
      </c>
      <c r="O491" s="82">
        <f t="shared" si="35"/>
        <v>0</v>
      </c>
      <c r="P491" s="82" t="str">
        <f t="shared" si="38"/>
        <v/>
      </c>
      <c r="Q491" s="82" t="str">
        <f t="shared" si="39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6"/>
        <v/>
      </c>
      <c r="N492" s="82" t="str">
        <f t="shared" si="37"/>
        <v/>
      </c>
      <c r="O492" s="82">
        <f t="shared" si="35"/>
        <v>0</v>
      </c>
      <c r="P492" s="82" t="str">
        <f t="shared" si="38"/>
        <v/>
      </c>
      <c r="Q492" s="82" t="str">
        <f t="shared" si="39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6"/>
        <v/>
      </c>
      <c r="N493" s="82" t="str">
        <f t="shared" si="37"/>
        <v/>
      </c>
      <c r="O493" s="82">
        <f t="shared" si="35"/>
        <v>0</v>
      </c>
      <c r="P493" s="82" t="str">
        <f t="shared" si="38"/>
        <v/>
      </c>
      <c r="Q493" s="82" t="str">
        <f t="shared" si="39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6"/>
        <v/>
      </c>
      <c r="N494" s="82" t="str">
        <f t="shared" si="37"/>
        <v/>
      </c>
      <c r="O494" s="82">
        <f t="shared" si="35"/>
        <v>0</v>
      </c>
      <c r="P494" s="82" t="str">
        <f t="shared" si="38"/>
        <v/>
      </c>
      <c r="Q494" s="82" t="str">
        <f t="shared" si="39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6"/>
        <v/>
      </c>
      <c r="N495" s="82" t="str">
        <f t="shared" si="37"/>
        <v/>
      </c>
      <c r="O495" s="82">
        <f t="shared" si="35"/>
        <v>0</v>
      </c>
      <c r="P495" s="82" t="str">
        <f t="shared" si="38"/>
        <v/>
      </c>
      <c r="Q495" s="82" t="str">
        <f t="shared" si="39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6"/>
        <v/>
      </c>
      <c r="N496" s="82" t="str">
        <f t="shared" si="37"/>
        <v/>
      </c>
      <c r="O496" s="82">
        <f t="shared" si="35"/>
        <v>0</v>
      </c>
      <c r="P496" s="82" t="str">
        <f t="shared" si="38"/>
        <v/>
      </c>
      <c r="Q496" s="82" t="str">
        <f t="shared" si="39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6"/>
        <v/>
      </c>
      <c r="N497" s="82" t="str">
        <f t="shared" si="37"/>
        <v/>
      </c>
      <c r="O497" s="82">
        <f t="shared" si="35"/>
        <v>0</v>
      </c>
      <c r="P497" s="82" t="str">
        <f t="shared" si="38"/>
        <v/>
      </c>
      <c r="Q497" s="82" t="str">
        <f t="shared" si="39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6"/>
        <v/>
      </c>
      <c r="N498" s="82" t="str">
        <f t="shared" si="37"/>
        <v/>
      </c>
      <c r="O498" s="82">
        <f t="shared" si="35"/>
        <v>0</v>
      </c>
      <c r="P498" s="82" t="str">
        <f t="shared" si="38"/>
        <v/>
      </c>
      <c r="Q498" s="82" t="str">
        <f t="shared" si="39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6"/>
        <v/>
      </c>
      <c r="N499" s="82" t="str">
        <f t="shared" si="37"/>
        <v/>
      </c>
      <c r="O499" s="82">
        <f t="shared" si="35"/>
        <v>0</v>
      </c>
      <c r="P499" s="82" t="str">
        <f t="shared" si="38"/>
        <v/>
      </c>
      <c r="Q499" s="82" t="str">
        <f t="shared" si="39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6"/>
        <v/>
      </c>
      <c r="N500" s="82" t="str">
        <f t="shared" si="37"/>
        <v/>
      </c>
      <c r="O500" s="82">
        <f t="shared" si="35"/>
        <v>0</v>
      </c>
      <c r="P500" s="82" t="str">
        <f t="shared" si="38"/>
        <v/>
      </c>
      <c r="Q500" s="82" t="str">
        <f t="shared" si="39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6"/>
        <v/>
      </c>
      <c r="N501" s="82" t="str">
        <f t="shared" si="37"/>
        <v/>
      </c>
      <c r="O501" s="82">
        <f t="shared" si="35"/>
        <v>0</v>
      </c>
      <c r="P501" s="82" t="str">
        <f t="shared" si="38"/>
        <v/>
      </c>
      <c r="Q501" s="82" t="str">
        <f t="shared" si="39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6"/>
        <v/>
      </c>
      <c r="N502" s="82" t="str">
        <f t="shared" si="37"/>
        <v/>
      </c>
      <c r="O502" s="82">
        <f t="shared" si="35"/>
        <v>0</v>
      </c>
      <c r="P502" s="82" t="str">
        <f t="shared" si="38"/>
        <v/>
      </c>
      <c r="Q502" s="82" t="str">
        <f t="shared" si="39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6"/>
        <v/>
      </c>
      <c r="N503" s="82" t="str">
        <f t="shared" si="37"/>
        <v/>
      </c>
      <c r="O503" s="82">
        <f t="shared" si="35"/>
        <v>0</v>
      </c>
      <c r="P503" s="82" t="str">
        <f t="shared" si="38"/>
        <v/>
      </c>
      <c r="Q503" s="82" t="str">
        <f t="shared" si="39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6"/>
        <v/>
      </c>
      <c r="N504" s="82" t="str">
        <f t="shared" si="37"/>
        <v/>
      </c>
      <c r="O504" s="82">
        <f t="shared" si="35"/>
        <v>0</v>
      </c>
      <c r="P504" s="82" t="str">
        <f t="shared" si="38"/>
        <v/>
      </c>
      <c r="Q504" s="82" t="str">
        <f t="shared" si="39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6"/>
        <v/>
      </c>
      <c r="N505" s="82" t="str">
        <f t="shared" si="37"/>
        <v/>
      </c>
      <c r="O505" s="82">
        <f t="shared" si="35"/>
        <v>0</v>
      </c>
      <c r="P505" s="82" t="str">
        <f t="shared" si="38"/>
        <v/>
      </c>
      <c r="Q505" s="82" t="str">
        <f t="shared" si="39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6"/>
        <v/>
      </c>
      <c r="N506" s="82" t="str">
        <f t="shared" si="37"/>
        <v/>
      </c>
      <c r="O506" s="82">
        <f t="shared" si="35"/>
        <v>0</v>
      </c>
      <c r="P506" s="82" t="str">
        <f t="shared" si="38"/>
        <v/>
      </c>
      <c r="Q506" s="82" t="str">
        <f t="shared" si="39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6"/>
        <v/>
      </c>
      <c r="N507" s="82" t="str">
        <f t="shared" si="37"/>
        <v/>
      </c>
      <c r="O507" s="82">
        <f t="shared" si="35"/>
        <v>0</v>
      </c>
      <c r="P507" s="82" t="str">
        <f t="shared" si="38"/>
        <v/>
      </c>
      <c r="Q507" s="82" t="str">
        <f t="shared" si="39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6"/>
        <v/>
      </c>
      <c r="N508" s="82" t="str">
        <f t="shared" si="37"/>
        <v/>
      </c>
      <c r="O508" s="82">
        <f t="shared" si="35"/>
        <v>0</v>
      </c>
      <c r="P508" s="82" t="str">
        <f t="shared" si="38"/>
        <v/>
      </c>
      <c r="Q508" s="82" t="str">
        <f t="shared" si="39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6"/>
        <v/>
      </c>
      <c r="N509" s="82" t="str">
        <f t="shared" si="37"/>
        <v/>
      </c>
      <c r="O509" s="82">
        <f t="shared" si="35"/>
        <v>0</v>
      </c>
      <c r="P509" s="82" t="str">
        <f t="shared" si="38"/>
        <v/>
      </c>
      <c r="Q509" s="82" t="str">
        <f t="shared" si="39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6"/>
        <v/>
      </c>
      <c r="N510" s="82" t="str">
        <f t="shared" si="37"/>
        <v/>
      </c>
      <c r="O510" s="82">
        <f t="shared" si="35"/>
        <v>0</v>
      </c>
      <c r="P510" s="82" t="str">
        <f t="shared" si="38"/>
        <v/>
      </c>
      <c r="Q510" s="82" t="str">
        <f t="shared" si="39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6"/>
        <v/>
      </c>
      <c r="N511" s="82" t="str">
        <f t="shared" si="37"/>
        <v/>
      </c>
      <c r="O511" s="82">
        <f t="shared" si="35"/>
        <v>0</v>
      </c>
      <c r="P511" s="82" t="str">
        <f t="shared" si="38"/>
        <v/>
      </c>
      <c r="Q511" s="82" t="str">
        <f t="shared" si="39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6"/>
        <v/>
      </c>
      <c r="N512" s="82" t="str">
        <f t="shared" si="37"/>
        <v/>
      </c>
      <c r="O512" s="82">
        <f t="shared" si="35"/>
        <v>0</v>
      </c>
      <c r="P512" s="82" t="str">
        <f t="shared" si="38"/>
        <v/>
      </c>
      <c r="Q512" s="82" t="str">
        <f t="shared" si="39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6"/>
        <v/>
      </c>
      <c r="N513" s="82" t="str">
        <f t="shared" si="37"/>
        <v/>
      </c>
      <c r="O513" s="82">
        <f t="shared" si="35"/>
        <v>0</v>
      </c>
      <c r="P513" s="82" t="str">
        <f t="shared" si="38"/>
        <v/>
      </c>
      <c r="Q513" s="82" t="str">
        <f t="shared" si="39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6"/>
        <v/>
      </c>
      <c r="N514" s="82" t="str">
        <f t="shared" si="37"/>
        <v/>
      </c>
      <c r="O514" s="82">
        <f t="shared" si="35"/>
        <v>0</v>
      </c>
      <c r="P514" s="82" t="str">
        <f t="shared" si="38"/>
        <v/>
      </c>
      <c r="Q514" s="82" t="str">
        <f t="shared" si="39"/>
        <v/>
      </c>
    </row>
    <row r="530" spans="4:5" ht="17.45" customHeight="1" x14ac:dyDescent="0.2">
      <c r="D530" s="17"/>
      <c r="E530" s="17"/>
    </row>
  </sheetData>
  <sheetProtection algorithmName="SHA-512" hashValue="tGLWnO4wxzAwB490g+YfWqya3FHu5hoVh0Tq97jtgkSG1ocDI/mAeyjmOOi+PPP0N/R1qDIhO549oV4gcQPbfg==" saltValue="Xt9yxUgr0sEbQ7aLMDOXTw==" spinCount="100000" sheet="1" formatColumns="0" formatRows="0" autoFilter="0"/>
  <autoFilter ref="K14:L14" xr:uid="{00000000-0009-0000-0000-000024000000}"/>
  <mergeCells count="19">
    <mergeCell ref="A15:A16"/>
    <mergeCell ref="A1:A4"/>
    <mergeCell ref="A5:A6"/>
    <mergeCell ref="K6:K7"/>
    <mergeCell ref="I6:I7"/>
    <mergeCell ref="J1:L1"/>
    <mergeCell ref="J4:L4"/>
    <mergeCell ref="F6:F7"/>
    <mergeCell ref="H6:H7"/>
    <mergeCell ref="E6:E7"/>
    <mergeCell ref="G6:G7"/>
    <mergeCell ref="L6:L7"/>
    <mergeCell ref="J6:J7"/>
    <mergeCell ref="N6:N7"/>
    <mergeCell ref="O6:O7"/>
    <mergeCell ref="P6:P7"/>
    <mergeCell ref="Q6:Q7"/>
    <mergeCell ref="C6:C7"/>
    <mergeCell ref="D6:D7"/>
  </mergeCells>
  <phoneticPr fontId="0" type="noConversion"/>
  <dataValidations count="1">
    <dataValidation type="list" allowBlank="1" showInputMessage="1" showErrorMessage="1" sqref="G15:G514" xr:uid="{AA35AE6B-9977-4048-8287-D13AC041FC24}">
      <formula1>"E, 0%, 8%, 16%"</formula1>
    </dataValidation>
  </dataValidations>
  <hyperlinks>
    <hyperlink ref="A15:A16" location="CONTACTO!A1" display="Contacto" xr:uid="{6F744979-78FB-492C-ABB5-5611691730CB}"/>
    <hyperlink ref="A5:A6" location="MENU!A1" display="M e n ú" xr:uid="{17E34A8A-5DA2-4FC3-A001-2DE40ECF5603}"/>
    <hyperlink ref="A8" location="'INGRESOS Y EGRESOS'!A1" display="Ingresos y Egresos" xr:uid="{1CD249D8-603C-4D2B-A4A4-B9CAA37CBAA2}"/>
    <hyperlink ref="A7" location="DATOS!A1" display="Datos de la Empresa" xr:uid="{C35F323B-36A8-432E-9C60-F9C782DE6765}"/>
    <hyperlink ref="A10" location="TARIFAS!A1" display="Tablas y Tarifas de ISR" xr:uid="{C48AE088-0E03-42CB-B9E4-F4D36F611A34}"/>
    <hyperlink ref="A9" location="IMPUESTOS!A1" display="Impuestos" xr:uid="{EB1D5CA6-A1A1-4036-A085-83B5CE4AB107}"/>
    <hyperlink ref="A1:A4" location="MENU!A1" display="PROGRAMA REGIMEN SIMPLIFICADO DE CONFIANZA" xr:uid="{1A44F256-F8DB-416D-BF07-8246588F4FF2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11" customWidth="1"/>
    <col min="4" max="4" width="8.7109375" style="11" customWidth="1"/>
    <col min="5" max="5" width="40.7109375" style="11" customWidth="1"/>
    <col min="6" max="6" width="12.28515625" style="11" customWidth="1"/>
    <col min="7" max="7" width="4.7109375" style="11" customWidth="1"/>
    <col min="8" max="12" width="12.28515625" style="11" customWidth="1"/>
    <col min="13" max="13" width="0.85546875" style="11" customWidth="1"/>
    <col min="14" max="17" width="11.7109375" style="11" customWidth="1"/>
    <col min="18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03"/>
      <c r="F1" s="29"/>
      <c r="G1" s="17"/>
      <c r="H1" s="17"/>
      <c r="I1" s="17"/>
      <c r="J1" s="161" t="s">
        <v>103</v>
      </c>
      <c r="K1" s="161"/>
      <c r="L1" s="161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03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</row>
    <row r="3" spans="1:17" ht="17.45" customHeight="1" x14ac:dyDescent="0.2">
      <c r="A3" s="118"/>
      <c r="C3" s="104"/>
      <c r="D3" s="103"/>
      <c r="E3" s="103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</row>
    <row r="4" spans="1:17" ht="17.45" customHeight="1" x14ac:dyDescent="0.3">
      <c r="A4" s="119"/>
      <c r="C4" s="46" t="s">
        <v>87</v>
      </c>
      <c r="D4" s="103"/>
      <c r="E4" s="103"/>
      <c r="F4" s="17"/>
      <c r="G4" s="17"/>
      <c r="H4" s="17"/>
      <c r="I4" s="17"/>
      <c r="J4" s="162" t="str">
        <f>"SEPTIEMBRE "&amp;DATOS!$E$10</f>
        <v>SEPTIEMBRE 2023</v>
      </c>
      <c r="K4" s="162"/>
      <c r="L4" s="162"/>
      <c r="M4" s="35"/>
      <c r="N4" s="34"/>
      <c r="O4" s="34"/>
      <c r="P4" s="34"/>
      <c r="Q4" s="34"/>
    </row>
    <row r="5" spans="1:17" ht="17.45" customHeight="1" x14ac:dyDescent="0.4">
      <c r="A5" s="120" t="s">
        <v>1</v>
      </c>
      <c r="C5" s="1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</row>
    <row r="6" spans="1:17" ht="17.45" customHeight="1" x14ac:dyDescent="0.2">
      <c r="A6" s="120"/>
      <c r="C6" s="143" t="s">
        <v>69</v>
      </c>
      <c r="D6" s="143" t="s">
        <v>70</v>
      </c>
      <c r="E6" s="143" t="s">
        <v>71</v>
      </c>
      <c r="F6" s="158" t="s">
        <v>72</v>
      </c>
      <c r="G6" s="143" t="s">
        <v>73</v>
      </c>
      <c r="H6" s="143" t="s">
        <v>52</v>
      </c>
      <c r="I6" s="143" t="s">
        <v>74</v>
      </c>
      <c r="J6" s="158" t="s">
        <v>75</v>
      </c>
      <c r="K6" s="158" t="s">
        <v>76</v>
      </c>
      <c r="L6" s="143" t="s">
        <v>77</v>
      </c>
      <c r="M6" s="17"/>
      <c r="N6" s="158" t="s">
        <v>78</v>
      </c>
      <c r="O6" s="158" t="s">
        <v>79</v>
      </c>
      <c r="P6" s="158" t="s">
        <v>80</v>
      </c>
      <c r="Q6" s="158" t="s">
        <v>81</v>
      </c>
    </row>
    <row r="7" spans="1:17" ht="17.45" customHeight="1" x14ac:dyDescent="0.2">
      <c r="A7" s="53" t="s">
        <v>5</v>
      </c>
      <c r="C7" s="143"/>
      <c r="D7" s="143"/>
      <c r="E7" s="143"/>
      <c r="F7" s="158"/>
      <c r="G7" s="143"/>
      <c r="H7" s="143"/>
      <c r="I7" s="160"/>
      <c r="J7" s="158"/>
      <c r="K7" s="158"/>
      <c r="L7" s="143"/>
      <c r="M7" s="17"/>
      <c r="N7" s="159"/>
      <c r="O7" s="159"/>
      <c r="P7" s="159"/>
      <c r="Q7" s="159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17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166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M9" s="17"/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M10" s="17"/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'EG-AGO'!F11+'EG-SEP'!F9</f>
        <v>0</v>
      </c>
      <c r="G11" s="69"/>
      <c r="H11" s="69">
        <f>'EG-AGO'!H11+'EG-SEP'!H9</f>
        <v>0</v>
      </c>
      <c r="I11" s="69">
        <f>'EG-AGO'!I11+'EG-SEP'!I9</f>
        <v>0</v>
      </c>
      <c r="J11" s="69">
        <f>'EG-AGO'!J11+'EG-SEP'!J9</f>
        <v>0</v>
      </c>
      <c r="K11" s="69">
        <f>'EG-AGO'!K11+'EG-SEP'!K9</f>
        <v>0</v>
      </c>
      <c r="L11" s="69">
        <f>F11+H11+I11-J11-K11</f>
        <v>0</v>
      </c>
      <c r="M11" s="17"/>
      <c r="N11" s="69">
        <f>'EG-AGO'!N11+'EG-SEP'!N9</f>
        <v>0</v>
      </c>
      <c r="O11" s="69">
        <f>'EG-AGO'!O11+'EG-SEP'!O9</f>
        <v>0</v>
      </c>
      <c r="P11" s="69">
        <f>'EG-AGO'!P11+'EG-SEP'!P9</f>
        <v>0</v>
      </c>
      <c r="Q11" s="69">
        <f>'EG-AGO'!Q11+'EG-SEP'!Q9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M12" s="17"/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17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102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7"/>
      <c r="N15" s="82" t="str">
        <f t="shared" ref="N15:N19" si="0">IF($G15="E",F15,"")</f>
        <v/>
      </c>
      <c r="O15" s="82">
        <f t="shared" ref="O15:O19" si="1">IF($G15=0%,F15,"")</f>
        <v>0</v>
      </c>
      <c r="P15" s="82" t="str">
        <f t="shared" ref="P15:P80" si="2">IF(OR($G15=8%,$G15=11%),$H15/$G15,"")</f>
        <v/>
      </c>
      <c r="Q15" s="82" t="str">
        <f t="shared" ref="Q15:Q80" si="3">IF(OR($G15=15%,$G15=16%),$H15/$G15,"")</f>
        <v/>
      </c>
    </row>
    <row r="16" spans="1:17" ht="17.45" customHeight="1" x14ac:dyDescent="0.2">
      <c r="A16" s="117"/>
      <c r="C16" s="102"/>
      <c r="D16" s="100"/>
      <c r="E16" s="90"/>
      <c r="F16" s="90"/>
      <c r="G16" s="101"/>
      <c r="H16" s="90"/>
      <c r="I16" s="90"/>
      <c r="J16" s="90"/>
      <c r="K16" s="90"/>
      <c r="L16" s="82" t="str">
        <f>IF(F16&amp;H16&amp;I16&amp;J16&amp;K16="","",F16+H16+I16-J16-K16)</f>
        <v/>
      </c>
      <c r="M16" s="17"/>
      <c r="N16" s="82" t="str">
        <f t="shared" si="0"/>
        <v/>
      </c>
      <c r="O16" s="82">
        <f t="shared" si="1"/>
        <v>0</v>
      </c>
      <c r="P16" s="82" t="str">
        <f t="shared" si="2"/>
        <v/>
      </c>
      <c r="Q16" s="82" t="str">
        <f t="shared" si="3"/>
        <v/>
      </c>
    </row>
    <row r="17" spans="1:17" ht="17.45" customHeight="1" x14ac:dyDescent="0.2">
      <c r="A17" s="49"/>
      <c r="C17" s="102"/>
      <c r="D17" s="100"/>
      <c r="E17" s="90"/>
      <c r="F17" s="90"/>
      <c r="G17" s="101"/>
      <c r="H17" s="90"/>
      <c r="I17" s="90"/>
      <c r="J17" s="90"/>
      <c r="K17" s="90"/>
      <c r="L17" s="82" t="str">
        <f t="shared" ref="L17" si="4">IF(F17&amp;H17&amp;I17&amp;J17&amp;K17="","",F17+H17+I17-J17-K17)</f>
        <v/>
      </c>
      <c r="M17" s="17"/>
      <c r="N17" s="82" t="str">
        <f t="shared" si="0"/>
        <v/>
      </c>
      <c r="O17" s="82">
        <f t="shared" si="1"/>
        <v>0</v>
      </c>
      <c r="P17" s="82" t="str">
        <f t="shared" si="2"/>
        <v/>
      </c>
      <c r="Q17" s="82" t="str">
        <f t="shared" si="3"/>
        <v/>
      </c>
    </row>
    <row r="18" spans="1:17" ht="17.45" customHeight="1" x14ac:dyDescent="0.2">
      <c r="A18" s="49"/>
      <c r="C18" s="102"/>
      <c r="D18" s="100"/>
      <c r="E18" s="90"/>
      <c r="F18" s="90"/>
      <c r="G18" s="101"/>
      <c r="H18" s="90"/>
      <c r="I18" s="90"/>
      <c r="J18" s="90"/>
      <c r="K18" s="90"/>
      <c r="L18" s="82" t="str">
        <f t="shared" ref="L18:L79" si="5">IF(F18&amp;H18&amp;I18&amp;J18&amp;K18="","",F18+H18+I18-J18-K18)</f>
        <v/>
      </c>
      <c r="M18" s="17"/>
      <c r="N18" s="82" t="str">
        <f t="shared" si="0"/>
        <v/>
      </c>
      <c r="O18" s="82">
        <f t="shared" si="1"/>
        <v>0</v>
      </c>
      <c r="P18" s="82" t="str">
        <f t="shared" si="2"/>
        <v/>
      </c>
      <c r="Q18" s="82" t="str">
        <f t="shared" si="3"/>
        <v/>
      </c>
    </row>
    <row r="19" spans="1:17" ht="17.45" customHeight="1" x14ac:dyDescent="0.2">
      <c r="A19" s="49"/>
      <c r="C19" s="102"/>
      <c r="D19" s="100"/>
      <c r="E19" s="90"/>
      <c r="F19" s="90"/>
      <c r="G19" s="101"/>
      <c r="H19" s="90"/>
      <c r="I19" s="90"/>
      <c r="J19" s="90"/>
      <c r="K19" s="90"/>
      <c r="L19" s="82" t="str">
        <f t="shared" si="5"/>
        <v/>
      </c>
      <c r="M19" s="17"/>
      <c r="N19" s="82" t="str">
        <f t="shared" si="0"/>
        <v/>
      </c>
      <c r="O19" s="82">
        <f t="shared" si="1"/>
        <v>0</v>
      </c>
      <c r="P19" s="82" t="str">
        <f t="shared" si="2"/>
        <v/>
      </c>
      <c r="Q19" s="82" t="str">
        <f t="shared" si="3"/>
        <v/>
      </c>
    </row>
    <row r="20" spans="1:17" ht="17.45" customHeight="1" x14ac:dyDescent="0.2">
      <c r="A20" s="49"/>
      <c r="C20" s="102"/>
      <c r="D20" s="100"/>
      <c r="E20" s="90"/>
      <c r="F20" s="90"/>
      <c r="G20" s="101"/>
      <c r="H20" s="90"/>
      <c r="I20" s="90"/>
      <c r="J20" s="90"/>
      <c r="K20" s="90"/>
      <c r="L20" s="82" t="str">
        <f t="shared" si="5"/>
        <v/>
      </c>
      <c r="M20" s="17"/>
      <c r="N20" s="82" t="str">
        <f t="shared" ref="N20:N79" si="6">IF($G20="E",F20,"")</f>
        <v/>
      </c>
      <c r="O20" s="82">
        <f t="shared" ref="O20:O80" si="7">IF($G20=0%,F20,"")</f>
        <v>0</v>
      </c>
      <c r="P20" s="82" t="str">
        <f t="shared" si="2"/>
        <v/>
      </c>
      <c r="Q20" s="82" t="str">
        <f t="shared" si="3"/>
        <v/>
      </c>
    </row>
    <row r="21" spans="1:17" ht="17.45" customHeight="1" x14ac:dyDescent="0.2">
      <c r="A21" s="49"/>
      <c r="C21" s="102"/>
      <c r="D21" s="100"/>
      <c r="E21" s="90"/>
      <c r="F21" s="90"/>
      <c r="G21" s="101"/>
      <c r="H21" s="90"/>
      <c r="I21" s="90"/>
      <c r="J21" s="90"/>
      <c r="K21" s="90"/>
      <c r="L21" s="82" t="str">
        <f t="shared" si="5"/>
        <v/>
      </c>
      <c r="M21" s="17"/>
      <c r="N21" s="82" t="str">
        <f t="shared" si="6"/>
        <v/>
      </c>
      <c r="O21" s="82">
        <f t="shared" si="7"/>
        <v>0</v>
      </c>
      <c r="P21" s="82" t="str">
        <f t="shared" si="2"/>
        <v/>
      </c>
      <c r="Q21" s="82" t="str">
        <f t="shared" si="3"/>
        <v/>
      </c>
    </row>
    <row r="22" spans="1:17" ht="17.45" customHeight="1" x14ac:dyDescent="0.2">
      <c r="A22" s="49"/>
      <c r="C22" s="102"/>
      <c r="D22" s="100"/>
      <c r="E22" s="90"/>
      <c r="F22" s="90"/>
      <c r="G22" s="101"/>
      <c r="H22" s="90"/>
      <c r="I22" s="90"/>
      <c r="J22" s="90"/>
      <c r="K22" s="90"/>
      <c r="L22" s="82" t="str">
        <f t="shared" si="5"/>
        <v/>
      </c>
      <c r="M22" s="17"/>
      <c r="N22" s="82" t="str">
        <f t="shared" si="6"/>
        <v/>
      </c>
      <c r="O22" s="82">
        <f t="shared" si="7"/>
        <v>0</v>
      </c>
      <c r="P22" s="82" t="str">
        <f t="shared" si="2"/>
        <v/>
      </c>
      <c r="Q22" s="82" t="str">
        <f t="shared" si="3"/>
        <v/>
      </c>
    </row>
    <row r="23" spans="1:17" ht="17.45" customHeight="1" x14ac:dyDescent="0.2">
      <c r="A23" s="49"/>
      <c r="C23" s="102"/>
      <c r="D23" s="100"/>
      <c r="E23" s="90"/>
      <c r="F23" s="90"/>
      <c r="G23" s="101"/>
      <c r="H23" s="90"/>
      <c r="I23" s="90"/>
      <c r="J23" s="90"/>
      <c r="K23" s="90"/>
      <c r="L23" s="82" t="str">
        <f t="shared" si="5"/>
        <v/>
      </c>
      <c r="M23" s="17"/>
      <c r="N23" s="82" t="str">
        <f t="shared" si="6"/>
        <v/>
      </c>
      <c r="O23" s="82">
        <f t="shared" si="7"/>
        <v>0</v>
      </c>
      <c r="P23" s="82" t="str">
        <f t="shared" si="2"/>
        <v/>
      </c>
      <c r="Q23" s="82" t="str">
        <f t="shared" si="3"/>
        <v/>
      </c>
    </row>
    <row r="24" spans="1:17" ht="17.45" customHeight="1" x14ac:dyDescent="0.2">
      <c r="A24" s="49"/>
      <c r="C24" s="102"/>
      <c r="D24" s="100"/>
      <c r="E24" s="90"/>
      <c r="F24" s="90"/>
      <c r="G24" s="101"/>
      <c r="H24" s="90"/>
      <c r="I24" s="90"/>
      <c r="J24" s="90"/>
      <c r="K24" s="90"/>
      <c r="L24" s="82" t="str">
        <f t="shared" si="5"/>
        <v/>
      </c>
      <c r="M24" s="17"/>
      <c r="N24" s="82" t="str">
        <f t="shared" si="6"/>
        <v/>
      </c>
      <c r="O24" s="82">
        <f t="shared" si="7"/>
        <v>0</v>
      </c>
      <c r="P24" s="82" t="str">
        <f t="shared" si="2"/>
        <v/>
      </c>
      <c r="Q24" s="82" t="str">
        <f t="shared" si="3"/>
        <v/>
      </c>
    </row>
    <row r="25" spans="1:17" ht="17.45" customHeight="1" x14ac:dyDescent="0.2">
      <c r="A25" s="49"/>
      <c r="C25" s="102"/>
      <c r="D25" s="100"/>
      <c r="E25" s="90"/>
      <c r="F25" s="90"/>
      <c r="G25" s="101"/>
      <c r="H25" s="90"/>
      <c r="I25" s="90"/>
      <c r="J25" s="90"/>
      <c r="K25" s="90"/>
      <c r="L25" s="82" t="str">
        <f t="shared" si="5"/>
        <v/>
      </c>
      <c r="M25" s="17"/>
      <c r="N25" s="82" t="str">
        <f t="shared" si="6"/>
        <v/>
      </c>
      <c r="O25" s="82">
        <f t="shared" si="7"/>
        <v>0</v>
      </c>
      <c r="P25" s="82" t="str">
        <f t="shared" si="2"/>
        <v/>
      </c>
      <c r="Q25" s="82" t="str">
        <f t="shared" si="3"/>
        <v/>
      </c>
    </row>
    <row r="26" spans="1:17" ht="17.45" customHeight="1" x14ac:dyDescent="0.2">
      <c r="A26" s="50"/>
      <c r="C26" s="102"/>
      <c r="D26" s="100"/>
      <c r="E26" s="90"/>
      <c r="F26" s="90"/>
      <c r="G26" s="101"/>
      <c r="H26" s="90"/>
      <c r="I26" s="90"/>
      <c r="J26" s="90"/>
      <c r="K26" s="90"/>
      <c r="L26" s="82" t="str">
        <f t="shared" si="5"/>
        <v/>
      </c>
      <c r="M26" s="17"/>
      <c r="N26" s="82" t="str">
        <f t="shared" si="6"/>
        <v/>
      </c>
      <c r="O26" s="82">
        <f t="shared" si="7"/>
        <v>0</v>
      </c>
      <c r="P26" s="82" t="str">
        <f t="shared" si="2"/>
        <v/>
      </c>
      <c r="Q26" s="82" t="str">
        <f t="shared" si="3"/>
        <v/>
      </c>
    </row>
    <row r="27" spans="1:17" ht="17.45" customHeight="1" x14ac:dyDescent="0.2">
      <c r="A27" s="50"/>
      <c r="C27" s="102"/>
      <c r="D27" s="100"/>
      <c r="E27" s="90"/>
      <c r="F27" s="90"/>
      <c r="G27" s="101"/>
      <c r="H27" s="90"/>
      <c r="I27" s="90"/>
      <c r="J27" s="90"/>
      <c r="K27" s="90"/>
      <c r="L27" s="82" t="str">
        <f t="shared" si="5"/>
        <v/>
      </c>
      <c r="M27" s="17"/>
      <c r="N27" s="82" t="str">
        <f t="shared" si="6"/>
        <v/>
      </c>
      <c r="O27" s="82">
        <f t="shared" si="7"/>
        <v>0</v>
      </c>
      <c r="P27" s="82" t="str">
        <f t="shared" si="2"/>
        <v/>
      </c>
      <c r="Q27" s="82" t="str">
        <f t="shared" si="3"/>
        <v/>
      </c>
    </row>
    <row r="28" spans="1:17" ht="17.45" customHeight="1" x14ac:dyDescent="0.2">
      <c r="A28" s="50"/>
      <c r="C28" s="102"/>
      <c r="D28" s="100"/>
      <c r="E28" s="90"/>
      <c r="F28" s="90"/>
      <c r="G28" s="101"/>
      <c r="H28" s="90"/>
      <c r="I28" s="90"/>
      <c r="J28" s="90"/>
      <c r="K28" s="90"/>
      <c r="L28" s="82" t="str">
        <f t="shared" si="5"/>
        <v/>
      </c>
      <c r="M28" s="17"/>
      <c r="N28" s="82" t="str">
        <f t="shared" si="6"/>
        <v/>
      </c>
      <c r="O28" s="82">
        <f t="shared" si="7"/>
        <v>0</v>
      </c>
      <c r="P28" s="82" t="str">
        <f t="shared" si="2"/>
        <v/>
      </c>
      <c r="Q28" s="82" t="str">
        <f t="shared" si="3"/>
        <v/>
      </c>
    </row>
    <row r="29" spans="1:17" ht="17.45" customHeight="1" x14ac:dyDescent="0.2">
      <c r="A29" s="50"/>
      <c r="C29" s="102"/>
      <c r="D29" s="100"/>
      <c r="E29" s="90"/>
      <c r="F29" s="90"/>
      <c r="G29" s="101"/>
      <c r="H29" s="90"/>
      <c r="I29" s="90"/>
      <c r="J29" s="90"/>
      <c r="K29" s="90"/>
      <c r="L29" s="82" t="str">
        <f t="shared" si="5"/>
        <v/>
      </c>
      <c r="M29" s="17"/>
      <c r="N29" s="82" t="str">
        <f t="shared" si="6"/>
        <v/>
      </c>
      <c r="O29" s="82">
        <f t="shared" si="7"/>
        <v>0</v>
      </c>
      <c r="P29" s="82" t="str">
        <f t="shared" si="2"/>
        <v/>
      </c>
      <c r="Q29" s="82" t="str">
        <f t="shared" si="3"/>
        <v/>
      </c>
    </row>
    <row r="30" spans="1:17" ht="17.45" customHeight="1" x14ac:dyDescent="0.2">
      <c r="A30" s="50"/>
      <c r="C30" s="102"/>
      <c r="D30" s="100"/>
      <c r="E30" s="90"/>
      <c r="F30" s="90"/>
      <c r="G30" s="101"/>
      <c r="H30" s="90"/>
      <c r="I30" s="90"/>
      <c r="J30" s="90"/>
      <c r="K30" s="90"/>
      <c r="L30" s="82" t="str">
        <f t="shared" si="5"/>
        <v/>
      </c>
      <c r="M30" s="17"/>
      <c r="N30" s="82" t="str">
        <f t="shared" si="6"/>
        <v/>
      </c>
      <c r="O30" s="82">
        <f t="shared" si="7"/>
        <v>0</v>
      </c>
      <c r="P30" s="82" t="str">
        <f t="shared" si="2"/>
        <v/>
      </c>
      <c r="Q30" s="82" t="str">
        <f t="shared" si="3"/>
        <v/>
      </c>
    </row>
    <row r="31" spans="1:17" ht="17.45" customHeight="1" x14ac:dyDescent="0.2">
      <c r="A31" s="50"/>
      <c r="C31" s="102"/>
      <c r="D31" s="100"/>
      <c r="E31" s="90"/>
      <c r="F31" s="90"/>
      <c r="G31" s="101"/>
      <c r="H31" s="90"/>
      <c r="I31" s="90"/>
      <c r="J31" s="90"/>
      <c r="K31" s="90"/>
      <c r="L31" s="82" t="str">
        <f t="shared" si="5"/>
        <v/>
      </c>
      <c r="M31" s="17"/>
      <c r="N31" s="82" t="str">
        <f t="shared" si="6"/>
        <v/>
      </c>
      <c r="O31" s="82">
        <f t="shared" si="7"/>
        <v>0</v>
      </c>
      <c r="P31" s="82" t="str">
        <f t="shared" si="2"/>
        <v/>
      </c>
      <c r="Q31" s="82" t="str">
        <f t="shared" si="3"/>
        <v/>
      </c>
    </row>
    <row r="32" spans="1:17" ht="17.45" customHeight="1" x14ac:dyDescent="0.2">
      <c r="A32" s="50"/>
      <c r="C32" s="102"/>
      <c r="D32" s="100"/>
      <c r="E32" s="90"/>
      <c r="F32" s="90"/>
      <c r="G32" s="101"/>
      <c r="H32" s="90"/>
      <c r="I32" s="90"/>
      <c r="J32" s="90"/>
      <c r="K32" s="90"/>
      <c r="L32" s="82" t="str">
        <f t="shared" si="5"/>
        <v/>
      </c>
      <c r="M32" s="17"/>
      <c r="N32" s="82" t="str">
        <f t="shared" si="6"/>
        <v/>
      </c>
      <c r="O32" s="82">
        <f t="shared" si="7"/>
        <v>0</v>
      </c>
      <c r="P32" s="82" t="str">
        <f t="shared" si="2"/>
        <v/>
      </c>
      <c r="Q32" s="82" t="str">
        <f t="shared" si="3"/>
        <v/>
      </c>
    </row>
    <row r="33" spans="1:17" ht="17.45" customHeight="1" x14ac:dyDescent="0.2">
      <c r="A33" s="50"/>
      <c r="C33" s="102"/>
      <c r="D33" s="100"/>
      <c r="E33" s="90"/>
      <c r="F33" s="90"/>
      <c r="G33" s="101"/>
      <c r="H33" s="90"/>
      <c r="I33" s="90"/>
      <c r="J33" s="90"/>
      <c r="K33" s="90"/>
      <c r="L33" s="82" t="str">
        <f t="shared" si="5"/>
        <v/>
      </c>
      <c r="M33" s="17"/>
      <c r="N33" s="82" t="str">
        <f t="shared" si="6"/>
        <v/>
      </c>
      <c r="O33" s="82">
        <f t="shared" si="7"/>
        <v>0</v>
      </c>
      <c r="P33" s="82" t="str">
        <f t="shared" si="2"/>
        <v/>
      </c>
      <c r="Q33" s="82" t="str">
        <f t="shared" si="3"/>
        <v/>
      </c>
    </row>
    <row r="34" spans="1:17" ht="17.45" customHeight="1" x14ac:dyDescent="0.2">
      <c r="A34" s="50"/>
      <c r="C34" s="102"/>
      <c r="D34" s="100"/>
      <c r="E34" s="90"/>
      <c r="F34" s="90"/>
      <c r="G34" s="101"/>
      <c r="H34" s="90"/>
      <c r="I34" s="90"/>
      <c r="J34" s="90"/>
      <c r="K34" s="90"/>
      <c r="L34" s="82" t="str">
        <f t="shared" si="5"/>
        <v/>
      </c>
      <c r="M34" s="17"/>
      <c r="N34" s="82" t="str">
        <f t="shared" si="6"/>
        <v/>
      </c>
      <c r="O34" s="82">
        <f t="shared" si="7"/>
        <v>0</v>
      </c>
      <c r="P34" s="82" t="str">
        <f t="shared" si="2"/>
        <v/>
      </c>
      <c r="Q34" s="82" t="str">
        <f t="shared" si="3"/>
        <v/>
      </c>
    </row>
    <row r="35" spans="1:17" ht="17.45" customHeight="1" x14ac:dyDescent="0.2">
      <c r="A35" s="50"/>
      <c r="C35" s="102"/>
      <c r="D35" s="100"/>
      <c r="E35" s="90"/>
      <c r="F35" s="90"/>
      <c r="G35" s="101"/>
      <c r="H35" s="90"/>
      <c r="I35" s="90"/>
      <c r="J35" s="90"/>
      <c r="K35" s="90"/>
      <c r="L35" s="82" t="str">
        <f t="shared" si="5"/>
        <v/>
      </c>
      <c r="M35" s="17"/>
      <c r="N35" s="82" t="str">
        <f t="shared" si="6"/>
        <v/>
      </c>
      <c r="O35" s="82">
        <f t="shared" si="7"/>
        <v>0</v>
      </c>
      <c r="P35" s="82" t="str">
        <f t="shared" si="2"/>
        <v/>
      </c>
      <c r="Q35" s="82" t="str">
        <f t="shared" si="3"/>
        <v/>
      </c>
    </row>
    <row r="36" spans="1:17" ht="17.45" customHeight="1" x14ac:dyDescent="0.2">
      <c r="A36" s="50"/>
      <c r="C36" s="102"/>
      <c r="D36" s="100"/>
      <c r="E36" s="90"/>
      <c r="F36" s="90"/>
      <c r="G36" s="101"/>
      <c r="H36" s="90"/>
      <c r="I36" s="90"/>
      <c r="J36" s="90"/>
      <c r="K36" s="90"/>
      <c r="L36" s="82" t="str">
        <f t="shared" si="5"/>
        <v/>
      </c>
      <c r="M36" s="17"/>
      <c r="N36" s="82" t="str">
        <f t="shared" si="6"/>
        <v/>
      </c>
      <c r="O36" s="82">
        <f t="shared" si="7"/>
        <v>0</v>
      </c>
      <c r="P36" s="82" t="str">
        <f t="shared" si="2"/>
        <v/>
      </c>
      <c r="Q36" s="82" t="str">
        <f t="shared" si="3"/>
        <v/>
      </c>
    </row>
    <row r="37" spans="1:17" ht="17.45" customHeight="1" x14ac:dyDescent="0.2">
      <c r="A37" s="50"/>
      <c r="C37" s="102"/>
      <c r="D37" s="100"/>
      <c r="E37" s="90"/>
      <c r="F37" s="90"/>
      <c r="G37" s="101"/>
      <c r="H37" s="90"/>
      <c r="I37" s="90"/>
      <c r="J37" s="90"/>
      <c r="K37" s="90"/>
      <c r="L37" s="82" t="str">
        <f t="shared" si="5"/>
        <v/>
      </c>
      <c r="M37" s="17"/>
      <c r="N37" s="82" t="str">
        <f t="shared" si="6"/>
        <v/>
      </c>
      <c r="O37" s="82">
        <f t="shared" si="7"/>
        <v>0</v>
      </c>
      <c r="P37" s="82" t="str">
        <f t="shared" si="2"/>
        <v/>
      </c>
      <c r="Q37" s="82" t="str">
        <f t="shared" si="3"/>
        <v/>
      </c>
    </row>
    <row r="38" spans="1:17" ht="17.45" customHeight="1" x14ac:dyDescent="0.2">
      <c r="A38" s="50"/>
      <c r="C38" s="102"/>
      <c r="D38" s="100"/>
      <c r="E38" s="90"/>
      <c r="F38" s="90"/>
      <c r="G38" s="101"/>
      <c r="H38" s="90"/>
      <c r="I38" s="90"/>
      <c r="J38" s="90"/>
      <c r="K38" s="90"/>
      <c r="L38" s="82" t="str">
        <f t="shared" si="5"/>
        <v/>
      </c>
      <c r="M38" s="17"/>
      <c r="N38" s="82" t="str">
        <f t="shared" si="6"/>
        <v/>
      </c>
      <c r="O38" s="82">
        <f t="shared" si="7"/>
        <v>0</v>
      </c>
      <c r="P38" s="82" t="str">
        <f t="shared" si="2"/>
        <v/>
      </c>
      <c r="Q38" s="82" t="str">
        <f t="shared" si="3"/>
        <v/>
      </c>
    </row>
    <row r="39" spans="1:17" ht="17.45" customHeight="1" x14ac:dyDescent="0.2">
      <c r="A39" s="50"/>
      <c r="C39" s="102"/>
      <c r="D39" s="100"/>
      <c r="E39" s="90"/>
      <c r="F39" s="90"/>
      <c r="G39" s="101"/>
      <c r="H39" s="90"/>
      <c r="I39" s="90"/>
      <c r="J39" s="90"/>
      <c r="K39" s="90"/>
      <c r="L39" s="82" t="str">
        <f t="shared" si="5"/>
        <v/>
      </c>
      <c r="M39" s="17"/>
      <c r="N39" s="82" t="str">
        <f t="shared" si="6"/>
        <v/>
      </c>
      <c r="O39" s="82">
        <f t="shared" si="7"/>
        <v>0</v>
      </c>
      <c r="P39" s="82" t="str">
        <f t="shared" si="2"/>
        <v/>
      </c>
      <c r="Q39" s="82" t="str">
        <f t="shared" si="3"/>
        <v/>
      </c>
    </row>
    <row r="40" spans="1:17" ht="17.45" customHeight="1" x14ac:dyDescent="0.2">
      <c r="A40" s="50"/>
      <c r="C40" s="102"/>
      <c r="D40" s="100"/>
      <c r="E40" s="90"/>
      <c r="F40" s="90"/>
      <c r="G40" s="101"/>
      <c r="H40" s="90"/>
      <c r="I40" s="90"/>
      <c r="J40" s="90"/>
      <c r="K40" s="90"/>
      <c r="L40" s="82" t="str">
        <f t="shared" si="5"/>
        <v/>
      </c>
      <c r="M40" s="17"/>
      <c r="N40" s="82" t="str">
        <f t="shared" si="6"/>
        <v/>
      </c>
      <c r="O40" s="82">
        <f t="shared" si="7"/>
        <v>0</v>
      </c>
      <c r="P40" s="82" t="str">
        <f t="shared" si="2"/>
        <v/>
      </c>
      <c r="Q40" s="82" t="str">
        <f t="shared" si="3"/>
        <v/>
      </c>
    </row>
    <row r="41" spans="1:17" ht="17.45" customHeight="1" x14ac:dyDescent="0.2">
      <c r="A41" s="50"/>
      <c r="C41" s="102"/>
      <c r="D41" s="100"/>
      <c r="E41" s="90"/>
      <c r="F41" s="90"/>
      <c r="G41" s="101"/>
      <c r="H41" s="90"/>
      <c r="I41" s="90"/>
      <c r="J41" s="90"/>
      <c r="K41" s="90"/>
      <c r="L41" s="82" t="str">
        <f t="shared" si="5"/>
        <v/>
      </c>
      <c r="M41" s="17"/>
      <c r="N41" s="82" t="str">
        <f t="shared" si="6"/>
        <v/>
      </c>
      <c r="O41" s="82">
        <f t="shared" si="7"/>
        <v>0</v>
      </c>
      <c r="P41" s="82" t="str">
        <f t="shared" si="2"/>
        <v/>
      </c>
      <c r="Q41" s="82" t="str">
        <f t="shared" si="3"/>
        <v/>
      </c>
    </row>
    <row r="42" spans="1:17" ht="17.45" customHeight="1" x14ac:dyDescent="0.2">
      <c r="A42" s="50"/>
      <c r="C42" s="102"/>
      <c r="D42" s="100"/>
      <c r="E42" s="90"/>
      <c r="F42" s="90"/>
      <c r="G42" s="101"/>
      <c r="H42" s="90"/>
      <c r="I42" s="90"/>
      <c r="J42" s="90"/>
      <c r="K42" s="90"/>
      <c r="L42" s="82" t="str">
        <f t="shared" si="5"/>
        <v/>
      </c>
      <c r="M42" s="17"/>
      <c r="N42" s="82" t="str">
        <f t="shared" si="6"/>
        <v/>
      </c>
      <c r="O42" s="82">
        <f t="shared" si="7"/>
        <v>0</v>
      </c>
      <c r="P42" s="82" t="str">
        <f t="shared" si="2"/>
        <v/>
      </c>
      <c r="Q42" s="82" t="str">
        <f t="shared" si="3"/>
        <v/>
      </c>
    </row>
    <row r="43" spans="1:17" ht="17.45" customHeight="1" x14ac:dyDescent="0.2">
      <c r="A43" s="50"/>
      <c r="C43" s="102"/>
      <c r="D43" s="100"/>
      <c r="E43" s="90"/>
      <c r="F43" s="90"/>
      <c r="G43" s="101"/>
      <c r="H43" s="90"/>
      <c r="I43" s="90"/>
      <c r="J43" s="90"/>
      <c r="K43" s="90"/>
      <c r="L43" s="82" t="str">
        <f t="shared" si="5"/>
        <v/>
      </c>
      <c r="M43" s="17"/>
      <c r="N43" s="82" t="str">
        <f t="shared" si="6"/>
        <v/>
      </c>
      <c r="O43" s="82">
        <f t="shared" si="7"/>
        <v>0</v>
      </c>
      <c r="P43" s="82" t="str">
        <f t="shared" si="2"/>
        <v/>
      </c>
      <c r="Q43" s="82" t="str">
        <f t="shared" si="3"/>
        <v/>
      </c>
    </row>
    <row r="44" spans="1:17" ht="17.45" customHeight="1" x14ac:dyDescent="0.2">
      <c r="C44" s="102"/>
      <c r="D44" s="100"/>
      <c r="E44" s="90"/>
      <c r="F44" s="90"/>
      <c r="G44" s="101"/>
      <c r="H44" s="90"/>
      <c r="I44" s="90"/>
      <c r="J44" s="90"/>
      <c r="K44" s="90"/>
      <c r="L44" s="82" t="str">
        <f t="shared" si="5"/>
        <v/>
      </c>
      <c r="M44" s="17"/>
      <c r="N44" s="82" t="str">
        <f t="shared" si="6"/>
        <v/>
      </c>
      <c r="O44" s="82">
        <f t="shared" si="7"/>
        <v>0</v>
      </c>
      <c r="P44" s="82" t="str">
        <f t="shared" si="2"/>
        <v/>
      </c>
      <c r="Q44" s="82" t="str">
        <f t="shared" si="3"/>
        <v/>
      </c>
    </row>
    <row r="45" spans="1:17" ht="17.45" customHeight="1" x14ac:dyDescent="0.2">
      <c r="C45" s="102"/>
      <c r="D45" s="100"/>
      <c r="E45" s="90"/>
      <c r="F45" s="90"/>
      <c r="G45" s="101"/>
      <c r="H45" s="90"/>
      <c r="I45" s="90"/>
      <c r="J45" s="90"/>
      <c r="K45" s="90"/>
      <c r="L45" s="82" t="str">
        <f t="shared" si="5"/>
        <v/>
      </c>
      <c r="M45" s="17"/>
      <c r="N45" s="82" t="str">
        <f t="shared" si="6"/>
        <v/>
      </c>
      <c r="O45" s="82">
        <f t="shared" si="7"/>
        <v>0</v>
      </c>
      <c r="P45" s="82" t="str">
        <f t="shared" si="2"/>
        <v/>
      </c>
      <c r="Q45" s="82" t="str">
        <f t="shared" si="3"/>
        <v/>
      </c>
    </row>
    <row r="46" spans="1:17" ht="17.45" customHeight="1" x14ac:dyDescent="0.2">
      <c r="C46" s="102"/>
      <c r="D46" s="100"/>
      <c r="E46" s="90"/>
      <c r="F46" s="90"/>
      <c r="G46" s="101"/>
      <c r="H46" s="90"/>
      <c r="I46" s="90"/>
      <c r="J46" s="90"/>
      <c r="K46" s="90"/>
      <c r="L46" s="82" t="str">
        <f t="shared" si="5"/>
        <v/>
      </c>
      <c r="M46" s="17"/>
      <c r="N46" s="82" t="str">
        <f t="shared" si="6"/>
        <v/>
      </c>
      <c r="O46" s="82">
        <f t="shared" si="7"/>
        <v>0</v>
      </c>
      <c r="P46" s="82" t="str">
        <f t="shared" si="2"/>
        <v/>
      </c>
      <c r="Q46" s="82" t="str">
        <f t="shared" si="3"/>
        <v/>
      </c>
    </row>
    <row r="47" spans="1:17" ht="17.45" customHeight="1" x14ac:dyDescent="0.2">
      <c r="C47" s="102"/>
      <c r="D47" s="100"/>
      <c r="E47" s="90"/>
      <c r="F47" s="90"/>
      <c r="G47" s="101"/>
      <c r="H47" s="90"/>
      <c r="I47" s="90"/>
      <c r="J47" s="90"/>
      <c r="K47" s="90"/>
      <c r="L47" s="82" t="str">
        <f t="shared" si="5"/>
        <v/>
      </c>
      <c r="M47" s="17"/>
      <c r="N47" s="82" t="str">
        <f t="shared" si="6"/>
        <v/>
      </c>
      <c r="O47" s="82">
        <f t="shared" si="7"/>
        <v>0</v>
      </c>
      <c r="P47" s="82" t="str">
        <f t="shared" si="2"/>
        <v/>
      </c>
      <c r="Q47" s="82" t="str">
        <f t="shared" si="3"/>
        <v/>
      </c>
    </row>
    <row r="48" spans="1:17" ht="17.45" customHeight="1" x14ac:dyDescent="0.2">
      <c r="C48" s="102"/>
      <c r="D48" s="100"/>
      <c r="E48" s="90"/>
      <c r="F48" s="90"/>
      <c r="G48" s="101"/>
      <c r="H48" s="90"/>
      <c r="I48" s="90"/>
      <c r="J48" s="90"/>
      <c r="K48" s="90"/>
      <c r="L48" s="82" t="str">
        <f t="shared" si="5"/>
        <v/>
      </c>
      <c r="M48" s="17"/>
      <c r="N48" s="82" t="str">
        <f t="shared" si="6"/>
        <v/>
      </c>
      <c r="O48" s="82">
        <f t="shared" si="7"/>
        <v>0</v>
      </c>
      <c r="P48" s="82" t="str">
        <f t="shared" si="2"/>
        <v/>
      </c>
      <c r="Q48" s="82" t="str">
        <f t="shared" si="3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5"/>
        <v/>
      </c>
      <c r="M49" s="17"/>
      <c r="N49" s="82" t="str">
        <f t="shared" si="6"/>
        <v/>
      </c>
      <c r="O49" s="82">
        <f t="shared" si="7"/>
        <v>0</v>
      </c>
      <c r="P49" s="82" t="str">
        <f t="shared" si="2"/>
        <v/>
      </c>
      <c r="Q49" s="82" t="str">
        <f t="shared" si="3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5"/>
        <v/>
      </c>
      <c r="M50" s="17"/>
      <c r="N50" s="82" t="str">
        <f t="shared" si="6"/>
        <v/>
      </c>
      <c r="O50" s="82">
        <f t="shared" si="7"/>
        <v>0</v>
      </c>
      <c r="P50" s="82" t="str">
        <f t="shared" si="2"/>
        <v/>
      </c>
      <c r="Q50" s="82" t="str">
        <f t="shared" si="3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5"/>
        <v/>
      </c>
      <c r="M51" s="17"/>
      <c r="N51" s="82" t="str">
        <f t="shared" si="6"/>
        <v/>
      </c>
      <c r="O51" s="82">
        <f t="shared" si="7"/>
        <v>0</v>
      </c>
      <c r="P51" s="82" t="str">
        <f t="shared" si="2"/>
        <v/>
      </c>
      <c r="Q51" s="82" t="str">
        <f t="shared" si="3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5"/>
        <v/>
      </c>
      <c r="M52" s="17"/>
      <c r="N52" s="82" t="str">
        <f t="shared" si="6"/>
        <v/>
      </c>
      <c r="O52" s="82">
        <f t="shared" si="7"/>
        <v>0</v>
      </c>
      <c r="P52" s="82" t="str">
        <f t="shared" si="2"/>
        <v/>
      </c>
      <c r="Q52" s="82" t="str">
        <f t="shared" si="3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5"/>
        <v/>
      </c>
      <c r="M53" s="17"/>
      <c r="N53" s="82" t="str">
        <f t="shared" si="6"/>
        <v/>
      </c>
      <c r="O53" s="82">
        <f t="shared" si="7"/>
        <v>0</v>
      </c>
      <c r="P53" s="82" t="str">
        <f t="shared" si="2"/>
        <v/>
      </c>
      <c r="Q53" s="82" t="str">
        <f t="shared" si="3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5"/>
        <v/>
      </c>
      <c r="M54" s="17"/>
      <c r="N54" s="82" t="str">
        <f t="shared" si="6"/>
        <v/>
      </c>
      <c r="O54" s="82">
        <f t="shared" si="7"/>
        <v>0</v>
      </c>
      <c r="P54" s="82" t="str">
        <f t="shared" si="2"/>
        <v/>
      </c>
      <c r="Q54" s="82" t="str">
        <f t="shared" si="3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5"/>
        <v/>
      </c>
      <c r="M55" s="17"/>
      <c r="N55" s="82" t="str">
        <f t="shared" si="6"/>
        <v/>
      </c>
      <c r="O55" s="82">
        <f t="shared" si="7"/>
        <v>0</v>
      </c>
      <c r="P55" s="82" t="str">
        <f t="shared" si="2"/>
        <v/>
      </c>
      <c r="Q55" s="82" t="str">
        <f t="shared" si="3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5"/>
        <v/>
      </c>
      <c r="M56" s="17"/>
      <c r="N56" s="82" t="str">
        <f t="shared" si="6"/>
        <v/>
      </c>
      <c r="O56" s="82">
        <f t="shared" si="7"/>
        <v>0</v>
      </c>
      <c r="P56" s="82" t="str">
        <f t="shared" si="2"/>
        <v/>
      </c>
      <c r="Q56" s="82" t="str">
        <f t="shared" si="3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5"/>
        <v/>
      </c>
      <c r="M57" s="17"/>
      <c r="N57" s="82" t="str">
        <f t="shared" si="6"/>
        <v/>
      </c>
      <c r="O57" s="82">
        <f t="shared" si="7"/>
        <v>0</v>
      </c>
      <c r="P57" s="82" t="str">
        <f t="shared" si="2"/>
        <v/>
      </c>
      <c r="Q57" s="82" t="str">
        <f t="shared" si="3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5"/>
        <v/>
      </c>
      <c r="M58" s="17"/>
      <c r="N58" s="82" t="str">
        <f t="shared" si="6"/>
        <v/>
      </c>
      <c r="O58" s="82">
        <f t="shared" si="7"/>
        <v>0</v>
      </c>
      <c r="P58" s="82" t="str">
        <f t="shared" si="2"/>
        <v/>
      </c>
      <c r="Q58" s="82" t="str">
        <f t="shared" si="3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5"/>
        <v/>
      </c>
      <c r="M59" s="17"/>
      <c r="N59" s="82" t="str">
        <f t="shared" si="6"/>
        <v/>
      </c>
      <c r="O59" s="82">
        <f t="shared" si="7"/>
        <v>0</v>
      </c>
      <c r="P59" s="82" t="str">
        <f t="shared" si="2"/>
        <v/>
      </c>
      <c r="Q59" s="82" t="str">
        <f t="shared" si="3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5"/>
        <v/>
      </c>
      <c r="M60" s="17"/>
      <c r="N60" s="82" t="str">
        <f t="shared" si="6"/>
        <v/>
      </c>
      <c r="O60" s="82">
        <f t="shared" si="7"/>
        <v>0</v>
      </c>
      <c r="P60" s="82" t="str">
        <f t="shared" si="2"/>
        <v/>
      </c>
      <c r="Q60" s="82" t="str">
        <f t="shared" si="3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5"/>
        <v/>
      </c>
      <c r="M61" s="17"/>
      <c r="N61" s="82" t="str">
        <f t="shared" si="6"/>
        <v/>
      </c>
      <c r="O61" s="82">
        <f t="shared" si="7"/>
        <v>0</v>
      </c>
      <c r="P61" s="82" t="str">
        <f t="shared" si="2"/>
        <v/>
      </c>
      <c r="Q61" s="82" t="str">
        <f t="shared" si="3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5"/>
        <v/>
      </c>
      <c r="M62" s="17"/>
      <c r="N62" s="82" t="str">
        <f t="shared" si="6"/>
        <v/>
      </c>
      <c r="O62" s="82">
        <f t="shared" si="7"/>
        <v>0</v>
      </c>
      <c r="P62" s="82" t="str">
        <f t="shared" si="2"/>
        <v/>
      </c>
      <c r="Q62" s="82" t="str">
        <f t="shared" si="3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5"/>
        <v/>
      </c>
      <c r="M63" s="17"/>
      <c r="N63" s="82" t="str">
        <f t="shared" si="6"/>
        <v/>
      </c>
      <c r="O63" s="82">
        <f t="shared" si="7"/>
        <v>0</v>
      </c>
      <c r="P63" s="82" t="str">
        <f t="shared" si="2"/>
        <v/>
      </c>
      <c r="Q63" s="82" t="str">
        <f t="shared" si="3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5"/>
        <v/>
      </c>
      <c r="M64" s="17"/>
      <c r="N64" s="82" t="str">
        <f t="shared" si="6"/>
        <v/>
      </c>
      <c r="O64" s="82">
        <f t="shared" si="7"/>
        <v>0</v>
      </c>
      <c r="P64" s="82" t="str">
        <f t="shared" si="2"/>
        <v/>
      </c>
      <c r="Q64" s="82" t="str">
        <f t="shared" si="3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5"/>
        <v/>
      </c>
      <c r="M65" s="17"/>
      <c r="N65" s="82" t="str">
        <f t="shared" si="6"/>
        <v/>
      </c>
      <c r="O65" s="82">
        <f t="shared" si="7"/>
        <v>0</v>
      </c>
      <c r="P65" s="82" t="str">
        <f t="shared" si="2"/>
        <v/>
      </c>
      <c r="Q65" s="82" t="str">
        <f t="shared" si="3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5"/>
        <v/>
      </c>
      <c r="M66" s="17"/>
      <c r="N66" s="82" t="str">
        <f t="shared" si="6"/>
        <v/>
      </c>
      <c r="O66" s="82">
        <f t="shared" si="7"/>
        <v>0</v>
      </c>
      <c r="P66" s="82" t="str">
        <f t="shared" si="2"/>
        <v/>
      </c>
      <c r="Q66" s="82" t="str">
        <f t="shared" si="3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5"/>
        <v/>
      </c>
      <c r="M67" s="17"/>
      <c r="N67" s="82" t="str">
        <f t="shared" si="6"/>
        <v/>
      </c>
      <c r="O67" s="82">
        <f t="shared" si="7"/>
        <v>0</v>
      </c>
      <c r="P67" s="82" t="str">
        <f t="shared" si="2"/>
        <v/>
      </c>
      <c r="Q67" s="82" t="str">
        <f t="shared" si="3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5"/>
        <v/>
      </c>
      <c r="M68" s="17"/>
      <c r="N68" s="82" t="str">
        <f t="shared" si="6"/>
        <v/>
      </c>
      <c r="O68" s="82">
        <f t="shared" si="7"/>
        <v>0</v>
      </c>
      <c r="P68" s="82" t="str">
        <f t="shared" si="2"/>
        <v/>
      </c>
      <c r="Q68" s="82" t="str">
        <f t="shared" si="3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5"/>
        <v/>
      </c>
      <c r="M69" s="17"/>
      <c r="N69" s="82" t="str">
        <f t="shared" si="6"/>
        <v/>
      </c>
      <c r="O69" s="82">
        <f t="shared" si="7"/>
        <v>0</v>
      </c>
      <c r="P69" s="82" t="str">
        <f t="shared" si="2"/>
        <v/>
      </c>
      <c r="Q69" s="82" t="str">
        <f t="shared" si="3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5"/>
        <v/>
      </c>
      <c r="M70" s="17"/>
      <c r="N70" s="82" t="str">
        <f t="shared" si="6"/>
        <v/>
      </c>
      <c r="O70" s="82">
        <f t="shared" si="7"/>
        <v>0</v>
      </c>
      <c r="P70" s="82" t="str">
        <f t="shared" si="2"/>
        <v/>
      </c>
      <c r="Q70" s="82" t="str">
        <f t="shared" si="3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5"/>
        <v/>
      </c>
      <c r="M71" s="17"/>
      <c r="N71" s="82" t="str">
        <f t="shared" si="6"/>
        <v/>
      </c>
      <c r="O71" s="82">
        <f t="shared" si="7"/>
        <v>0</v>
      </c>
      <c r="P71" s="82" t="str">
        <f t="shared" si="2"/>
        <v/>
      </c>
      <c r="Q71" s="82" t="str">
        <f t="shared" si="3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5"/>
        <v/>
      </c>
      <c r="M72" s="17"/>
      <c r="N72" s="82" t="str">
        <f t="shared" si="6"/>
        <v/>
      </c>
      <c r="O72" s="82">
        <f t="shared" si="7"/>
        <v>0</v>
      </c>
      <c r="P72" s="82" t="str">
        <f t="shared" si="2"/>
        <v/>
      </c>
      <c r="Q72" s="82" t="str">
        <f t="shared" si="3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5"/>
        <v/>
      </c>
      <c r="M73" s="17"/>
      <c r="N73" s="82" t="str">
        <f t="shared" si="6"/>
        <v/>
      </c>
      <c r="O73" s="82">
        <f t="shared" si="7"/>
        <v>0</v>
      </c>
      <c r="P73" s="82" t="str">
        <f t="shared" si="2"/>
        <v/>
      </c>
      <c r="Q73" s="82" t="str">
        <f t="shared" si="3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5"/>
        <v/>
      </c>
      <c r="M74" s="17"/>
      <c r="N74" s="82" t="str">
        <f t="shared" si="6"/>
        <v/>
      </c>
      <c r="O74" s="82">
        <f t="shared" si="7"/>
        <v>0</v>
      </c>
      <c r="P74" s="82" t="str">
        <f t="shared" si="2"/>
        <v/>
      </c>
      <c r="Q74" s="82" t="str">
        <f t="shared" si="3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5"/>
        <v/>
      </c>
      <c r="M75" s="17"/>
      <c r="N75" s="82" t="str">
        <f t="shared" si="6"/>
        <v/>
      </c>
      <c r="O75" s="82">
        <f t="shared" si="7"/>
        <v>0</v>
      </c>
      <c r="P75" s="82" t="str">
        <f t="shared" si="2"/>
        <v/>
      </c>
      <c r="Q75" s="82" t="str">
        <f t="shared" si="3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5"/>
        <v/>
      </c>
      <c r="M76" s="17"/>
      <c r="N76" s="82" t="str">
        <f t="shared" si="6"/>
        <v/>
      </c>
      <c r="O76" s="82">
        <f t="shared" si="7"/>
        <v>0</v>
      </c>
      <c r="P76" s="82" t="str">
        <f t="shared" si="2"/>
        <v/>
      </c>
      <c r="Q76" s="82" t="str">
        <f t="shared" si="3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5"/>
        <v/>
      </c>
      <c r="M77" s="17"/>
      <c r="N77" s="82" t="str">
        <f t="shared" si="6"/>
        <v/>
      </c>
      <c r="O77" s="82">
        <f t="shared" si="7"/>
        <v>0</v>
      </c>
      <c r="P77" s="82" t="str">
        <f t="shared" si="2"/>
        <v/>
      </c>
      <c r="Q77" s="82" t="str">
        <f t="shared" si="3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5"/>
        <v/>
      </c>
      <c r="M78" s="17"/>
      <c r="N78" s="82" t="str">
        <f t="shared" si="6"/>
        <v/>
      </c>
      <c r="O78" s="82">
        <f t="shared" si="7"/>
        <v>0</v>
      </c>
      <c r="P78" s="82" t="str">
        <f t="shared" si="2"/>
        <v/>
      </c>
      <c r="Q78" s="82" t="str">
        <f t="shared" si="3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5"/>
        <v/>
      </c>
      <c r="M79" s="17"/>
      <c r="N79" s="82" t="str">
        <f t="shared" si="6"/>
        <v/>
      </c>
      <c r="O79" s="82">
        <f t="shared" si="7"/>
        <v>0</v>
      </c>
      <c r="P79" s="82" t="str">
        <f t="shared" si="2"/>
        <v/>
      </c>
      <c r="Q79" s="82" t="str">
        <f t="shared" si="3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8">IF(F80&amp;H80&amp;I80&amp;J80&amp;K80="","",F80+H80+I80-J80-K80)</f>
        <v/>
      </c>
      <c r="M80" s="17"/>
      <c r="N80" s="82" t="str">
        <f t="shared" ref="N80:N143" si="9">IF($G80="E",F80,"")</f>
        <v/>
      </c>
      <c r="O80" s="82">
        <f t="shared" si="7"/>
        <v>0</v>
      </c>
      <c r="P80" s="82" t="str">
        <f t="shared" si="2"/>
        <v/>
      </c>
      <c r="Q80" s="82" t="str">
        <f t="shared" si="3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8"/>
        <v/>
      </c>
      <c r="M81" s="17"/>
      <c r="N81" s="82" t="str">
        <f t="shared" si="9"/>
        <v/>
      </c>
      <c r="O81" s="82">
        <f t="shared" ref="O81:O144" si="10">IF($G81=0%,F81,"")</f>
        <v>0</v>
      </c>
      <c r="P81" s="82" t="str">
        <f t="shared" ref="P81:P144" si="11">IF(OR($G81=8%,$G81=11%),$H81/$G81,"")</f>
        <v/>
      </c>
      <c r="Q81" s="82" t="str">
        <f t="shared" ref="Q81:Q144" si="12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8"/>
        <v/>
      </c>
      <c r="M82" s="17"/>
      <c r="N82" s="82" t="str">
        <f t="shared" si="9"/>
        <v/>
      </c>
      <c r="O82" s="82">
        <f t="shared" si="10"/>
        <v>0</v>
      </c>
      <c r="P82" s="82" t="str">
        <f t="shared" si="11"/>
        <v/>
      </c>
      <c r="Q82" s="82" t="str">
        <f t="shared" si="12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8"/>
        <v/>
      </c>
      <c r="M83" s="17"/>
      <c r="N83" s="82" t="str">
        <f t="shared" si="9"/>
        <v/>
      </c>
      <c r="O83" s="82">
        <f t="shared" si="10"/>
        <v>0</v>
      </c>
      <c r="P83" s="82" t="str">
        <f t="shared" si="11"/>
        <v/>
      </c>
      <c r="Q83" s="82" t="str">
        <f t="shared" si="12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8"/>
        <v/>
      </c>
      <c r="M84" s="17"/>
      <c r="N84" s="82" t="str">
        <f t="shared" si="9"/>
        <v/>
      </c>
      <c r="O84" s="82">
        <f t="shared" si="10"/>
        <v>0</v>
      </c>
      <c r="P84" s="82" t="str">
        <f t="shared" si="11"/>
        <v/>
      </c>
      <c r="Q84" s="82" t="str">
        <f t="shared" si="12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8"/>
        <v/>
      </c>
      <c r="M85" s="17"/>
      <c r="N85" s="82" t="str">
        <f t="shared" si="9"/>
        <v/>
      </c>
      <c r="O85" s="82">
        <f t="shared" si="10"/>
        <v>0</v>
      </c>
      <c r="P85" s="82" t="str">
        <f t="shared" si="11"/>
        <v/>
      </c>
      <c r="Q85" s="82" t="str">
        <f t="shared" si="12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8"/>
        <v/>
      </c>
      <c r="M86" s="17"/>
      <c r="N86" s="82" t="str">
        <f t="shared" si="9"/>
        <v/>
      </c>
      <c r="O86" s="82">
        <f t="shared" si="10"/>
        <v>0</v>
      </c>
      <c r="P86" s="82" t="str">
        <f t="shared" si="11"/>
        <v/>
      </c>
      <c r="Q86" s="82" t="str">
        <f t="shared" si="12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8"/>
        <v/>
      </c>
      <c r="M87" s="17"/>
      <c r="N87" s="82" t="str">
        <f t="shared" si="9"/>
        <v/>
      </c>
      <c r="O87" s="82">
        <f t="shared" si="10"/>
        <v>0</v>
      </c>
      <c r="P87" s="82" t="str">
        <f t="shared" si="11"/>
        <v/>
      </c>
      <c r="Q87" s="82" t="str">
        <f t="shared" si="12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8"/>
        <v/>
      </c>
      <c r="M88" s="17"/>
      <c r="N88" s="82" t="str">
        <f t="shared" si="9"/>
        <v/>
      </c>
      <c r="O88" s="82">
        <f t="shared" si="10"/>
        <v>0</v>
      </c>
      <c r="P88" s="82" t="str">
        <f t="shared" si="11"/>
        <v/>
      </c>
      <c r="Q88" s="82" t="str">
        <f t="shared" si="12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8"/>
        <v/>
      </c>
      <c r="M89" s="17"/>
      <c r="N89" s="82" t="str">
        <f t="shared" si="9"/>
        <v/>
      </c>
      <c r="O89" s="82">
        <f t="shared" si="10"/>
        <v>0</v>
      </c>
      <c r="P89" s="82" t="str">
        <f t="shared" si="11"/>
        <v/>
      </c>
      <c r="Q89" s="82" t="str">
        <f t="shared" si="12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8"/>
        <v/>
      </c>
      <c r="M90" s="17"/>
      <c r="N90" s="82" t="str">
        <f t="shared" si="9"/>
        <v/>
      </c>
      <c r="O90" s="82">
        <f t="shared" si="10"/>
        <v>0</v>
      </c>
      <c r="P90" s="82" t="str">
        <f t="shared" si="11"/>
        <v/>
      </c>
      <c r="Q90" s="82" t="str">
        <f t="shared" si="12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8"/>
        <v/>
      </c>
      <c r="M91" s="17"/>
      <c r="N91" s="82" t="str">
        <f t="shared" si="9"/>
        <v/>
      </c>
      <c r="O91" s="82">
        <f t="shared" si="10"/>
        <v>0</v>
      </c>
      <c r="P91" s="82" t="str">
        <f t="shared" si="11"/>
        <v/>
      </c>
      <c r="Q91" s="82" t="str">
        <f t="shared" si="12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8"/>
        <v/>
      </c>
      <c r="M92" s="17"/>
      <c r="N92" s="82" t="str">
        <f t="shared" si="9"/>
        <v/>
      </c>
      <c r="O92" s="82">
        <f t="shared" si="10"/>
        <v>0</v>
      </c>
      <c r="P92" s="82" t="str">
        <f t="shared" si="11"/>
        <v/>
      </c>
      <c r="Q92" s="82" t="str">
        <f t="shared" si="12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8"/>
        <v/>
      </c>
      <c r="M93" s="17"/>
      <c r="N93" s="82" t="str">
        <f t="shared" si="9"/>
        <v/>
      </c>
      <c r="O93" s="82">
        <f t="shared" si="10"/>
        <v>0</v>
      </c>
      <c r="P93" s="82" t="str">
        <f t="shared" si="11"/>
        <v/>
      </c>
      <c r="Q93" s="82" t="str">
        <f t="shared" si="12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8"/>
        <v/>
      </c>
      <c r="M94" s="17"/>
      <c r="N94" s="82" t="str">
        <f t="shared" si="9"/>
        <v/>
      </c>
      <c r="O94" s="82">
        <f t="shared" si="10"/>
        <v>0</v>
      </c>
      <c r="P94" s="82" t="str">
        <f t="shared" si="11"/>
        <v/>
      </c>
      <c r="Q94" s="82" t="str">
        <f t="shared" si="12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8"/>
        <v/>
      </c>
      <c r="M95" s="17"/>
      <c r="N95" s="82" t="str">
        <f t="shared" si="9"/>
        <v/>
      </c>
      <c r="O95" s="82">
        <f t="shared" si="10"/>
        <v>0</v>
      </c>
      <c r="P95" s="82" t="str">
        <f t="shared" si="11"/>
        <v/>
      </c>
      <c r="Q95" s="82" t="str">
        <f t="shared" si="12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8"/>
        <v/>
      </c>
      <c r="M96" s="17"/>
      <c r="N96" s="82" t="str">
        <f t="shared" si="9"/>
        <v/>
      </c>
      <c r="O96" s="82">
        <f t="shared" si="10"/>
        <v>0</v>
      </c>
      <c r="P96" s="82" t="str">
        <f t="shared" si="11"/>
        <v/>
      </c>
      <c r="Q96" s="82" t="str">
        <f t="shared" si="12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8"/>
        <v/>
      </c>
      <c r="M97" s="17"/>
      <c r="N97" s="82" t="str">
        <f t="shared" si="9"/>
        <v/>
      </c>
      <c r="O97" s="82">
        <f t="shared" si="10"/>
        <v>0</v>
      </c>
      <c r="P97" s="82" t="str">
        <f t="shared" si="11"/>
        <v/>
      </c>
      <c r="Q97" s="82" t="str">
        <f t="shared" si="12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8"/>
        <v/>
      </c>
      <c r="M98" s="17"/>
      <c r="N98" s="82" t="str">
        <f t="shared" si="9"/>
        <v/>
      </c>
      <c r="O98" s="82">
        <f t="shared" si="10"/>
        <v>0</v>
      </c>
      <c r="P98" s="82" t="str">
        <f t="shared" si="11"/>
        <v/>
      </c>
      <c r="Q98" s="82" t="str">
        <f t="shared" si="12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8"/>
        <v/>
      </c>
      <c r="M99" s="17"/>
      <c r="N99" s="82" t="str">
        <f t="shared" si="9"/>
        <v/>
      </c>
      <c r="O99" s="82">
        <f t="shared" si="10"/>
        <v>0</v>
      </c>
      <c r="P99" s="82" t="str">
        <f t="shared" si="11"/>
        <v/>
      </c>
      <c r="Q99" s="82" t="str">
        <f t="shared" si="12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8"/>
        <v/>
      </c>
      <c r="M100" s="17"/>
      <c r="N100" s="82" t="str">
        <f t="shared" si="9"/>
        <v/>
      </c>
      <c r="O100" s="82">
        <f t="shared" si="10"/>
        <v>0</v>
      </c>
      <c r="P100" s="82" t="str">
        <f t="shared" si="11"/>
        <v/>
      </c>
      <c r="Q100" s="82" t="str">
        <f t="shared" si="12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8"/>
        <v/>
      </c>
      <c r="M101" s="17"/>
      <c r="N101" s="82" t="str">
        <f t="shared" si="9"/>
        <v/>
      </c>
      <c r="O101" s="82">
        <f t="shared" si="10"/>
        <v>0</v>
      </c>
      <c r="P101" s="82" t="str">
        <f t="shared" si="11"/>
        <v/>
      </c>
      <c r="Q101" s="82" t="str">
        <f t="shared" si="12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8"/>
        <v/>
      </c>
      <c r="M102" s="17"/>
      <c r="N102" s="82" t="str">
        <f t="shared" si="9"/>
        <v/>
      </c>
      <c r="O102" s="82">
        <f t="shared" si="10"/>
        <v>0</v>
      </c>
      <c r="P102" s="82" t="str">
        <f t="shared" si="11"/>
        <v/>
      </c>
      <c r="Q102" s="82" t="str">
        <f t="shared" si="12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8"/>
        <v/>
      </c>
      <c r="M103" s="17"/>
      <c r="N103" s="82" t="str">
        <f t="shared" si="9"/>
        <v/>
      </c>
      <c r="O103" s="82">
        <f t="shared" si="10"/>
        <v>0</v>
      </c>
      <c r="P103" s="82" t="str">
        <f t="shared" si="11"/>
        <v/>
      </c>
      <c r="Q103" s="82" t="str">
        <f t="shared" si="12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8"/>
        <v/>
      </c>
      <c r="M104" s="17"/>
      <c r="N104" s="82" t="str">
        <f t="shared" si="9"/>
        <v/>
      </c>
      <c r="O104" s="82">
        <f t="shared" si="10"/>
        <v>0</v>
      </c>
      <c r="P104" s="82" t="str">
        <f t="shared" si="11"/>
        <v/>
      </c>
      <c r="Q104" s="82" t="str">
        <f t="shared" si="12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8"/>
        <v/>
      </c>
      <c r="M105" s="17"/>
      <c r="N105" s="82" t="str">
        <f t="shared" si="9"/>
        <v/>
      </c>
      <c r="O105" s="82">
        <f t="shared" si="10"/>
        <v>0</v>
      </c>
      <c r="P105" s="82" t="str">
        <f t="shared" si="11"/>
        <v/>
      </c>
      <c r="Q105" s="82" t="str">
        <f t="shared" si="12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8"/>
        <v/>
      </c>
      <c r="M106" s="17"/>
      <c r="N106" s="82" t="str">
        <f t="shared" si="9"/>
        <v/>
      </c>
      <c r="O106" s="82">
        <f t="shared" si="10"/>
        <v>0</v>
      </c>
      <c r="P106" s="82" t="str">
        <f t="shared" si="11"/>
        <v/>
      </c>
      <c r="Q106" s="82" t="str">
        <f t="shared" si="12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8"/>
        <v/>
      </c>
      <c r="M107" s="17"/>
      <c r="N107" s="82" t="str">
        <f t="shared" si="9"/>
        <v/>
      </c>
      <c r="O107" s="82">
        <f t="shared" si="10"/>
        <v>0</v>
      </c>
      <c r="P107" s="82" t="str">
        <f t="shared" si="11"/>
        <v/>
      </c>
      <c r="Q107" s="82" t="str">
        <f t="shared" si="12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8"/>
        <v/>
      </c>
      <c r="M108" s="17"/>
      <c r="N108" s="82" t="str">
        <f t="shared" si="9"/>
        <v/>
      </c>
      <c r="O108" s="82">
        <f t="shared" si="10"/>
        <v>0</v>
      </c>
      <c r="P108" s="82" t="str">
        <f t="shared" si="11"/>
        <v/>
      </c>
      <c r="Q108" s="82" t="str">
        <f t="shared" si="12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8"/>
        <v/>
      </c>
      <c r="M109" s="17"/>
      <c r="N109" s="82" t="str">
        <f t="shared" si="9"/>
        <v/>
      </c>
      <c r="O109" s="82">
        <f t="shared" si="10"/>
        <v>0</v>
      </c>
      <c r="P109" s="82" t="str">
        <f t="shared" si="11"/>
        <v/>
      </c>
      <c r="Q109" s="82" t="str">
        <f t="shared" si="12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8"/>
        <v/>
      </c>
      <c r="M110" s="17"/>
      <c r="N110" s="82" t="str">
        <f t="shared" si="9"/>
        <v/>
      </c>
      <c r="O110" s="82">
        <f t="shared" si="10"/>
        <v>0</v>
      </c>
      <c r="P110" s="82" t="str">
        <f t="shared" si="11"/>
        <v/>
      </c>
      <c r="Q110" s="82" t="str">
        <f t="shared" si="12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8"/>
        <v/>
      </c>
      <c r="M111" s="17"/>
      <c r="N111" s="82" t="str">
        <f t="shared" si="9"/>
        <v/>
      </c>
      <c r="O111" s="82">
        <f t="shared" si="10"/>
        <v>0</v>
      </c>
      <c r="P111" s="82" t="str">
        <f t="shared" si="11"/>
        <v/>
      </c>
      <c r="Q111" s="82" t="str">
        <f t="shared" si="12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8"/>
        <v/>
      </c>
      <c r="M112" s="17"/>
      <c r="N112" s="82" t="str">
        <f t="shared" si="9"/>
        <v/>
      </c>
      <c r="O112" s="82">
        <f t="shared" si="10"/>
        <v>0</v>
      </c>
      <c r="P112" s="82" t="str">
        <f t="shared" si="11"/>
        <v/>
      </c>
      <c r="Q112" s="82" t="str">
        <f t="shared" si="12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8"/>
        <v/>
      </c>
      <c r="M113" s="17"/>
      <c r="N113" s="82" t="str">
        <f t="shared" si="9"/>
        <v/>
      </c>
      <c r="O113" s="82">
        <f t="shared" si="10"/>
        <v>0</v>
      </c>
      <c r="P113" s="82" t="str">
        <f t="shared" si="11"/>
        <v/>
      </c>
      <c r="Q113" s="82" t="str">
        <f t="shared" si="12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8"/>
        <v/>
      </c>
      <c r="M114" s="17"/>
      <c r="N114" s="82" t="str">
        <f t="shared" si="9"/>
        <v/>
      </c>
      <c r="O114" s="82">
        <f t="shared" si="10"/>
        <v>0</v>
      </c>
      <c r="P114" s="82" t="str">
        <f t="shared" si="11"/>
        <v/>
      </c>
      <c r="Q114" s="82" t="str">
        <f t="shared" si="12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8"/>
        <v/>
      </c>
      <c r="M115" s="17"/>
      <c r="N115" s="82" t="str">
        <f t="shared" si="9"/>
        <v/>
      </c>
      <c r="O115" s="82">
        <f t="shared" si="10"/>
        <v>0</v>
      </c>
      <c r="P115" s="82" t="str">
        <f t="shared" si="11"/>
        <v/>
      </c>
      <c r="Q115" s="82" t="str">
        <f t="shared" si="12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8"/>
        <v/>
      </c>
      <c r="M116" s="17"/>
      <c r="N116" s="82" t="str">
        <f t="shared" si="9"/>
        <v/>
      </c>
      <c r="O116" s="82">
        <f t="shared" si="10"/>
        <v>0</v>
      </c>
      <c r="P116" s="82" t="str">
        <f t="shared" si="11"/>
        <v/>
      </c>
      <c r="Q116" s="82" t="str">
        <f t="shared" si="12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8"/>
        <v/>
      </c>
      <c r="M117" s="17"/>
      <c r="N117" s="82" t="str">
        <f t="shared" si="9"/>
        <v/>
      </c>
      <c r="O117" s="82">
        <f t="shared" si="10"/>
        <v>0</v>
      </c>
      <c r="P117" s="82" t="str">
        <f t="shared" si="11"/>
        <v/>
      </c>
      <c r="Q117" s="82" t="str">
        <f t="shared" si="12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8"/>
        <v/>
      </c>
      <c r="M118" s="17"/>
      <c r="N118" s="82" t="str">
        <f t="shared" si="9"/>
        <v/>
      </c>
      <c r="O118" s="82">
        <f t="shared" si="10"/>
        <v>0</v>
      </c>
      <c r="P118" s="82" t="str">
        <f t="shared" si="11"/>
        <v/>
      </c>
      <c r="Q118" s="82" t="str">
        <f t="shared" si="12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8"/>
        <v/>
      </c>
      <c r="M119" s="17"/>
      <c r="N119" s="82" t="str">
        <f t="shared" si="9"/>
        <v/>
      </c>
      <c r="O119" s="82">
        <f t="shared" si="10"/>
        <v>0</v>
      </c>
      <c r="P119" s="82" t="str">
        <f t="shared" si="11"/>
        <v/>
      </c>
      <c r="Q119" s="82" t="str">
        <f t="shared" si="12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8"/>
        <v/>
      </c>
      <c r="M120" s="17"/>
      <c r="N120" s="82" t="str">
        <f t="shared" si="9"/>
        <v/>
      </c>
      <c r="O120" s="82">
        <f t="shared" si="10"/>
        <v>0</v>
      </c>
      <c r="P120" s="82" t="str">
        <f t="shared" si="11"/>
        <v/>
      </c>
      <c r="Q120" s="82" t="str">
        <f t="shared" si="12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8"/>
        <v/>
      </c>
      <c r="M121" s="17"/>
      <c r="N121" s="82" t="str">
        <f t="shared" si="9"/>
        <v/>
      </c>
      <c r="O121" s="82">
        <f t="shared" si="10"/>
        <v>0</v>
      </c>
      <c r="P121" s="82" t="str">
        <f t="shared" si="11"/>
        <v/>
      </c>
      <c r="Q121" s="82" t="str">
        <f t="shared" si="12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8"/>
        <v/>
      </c>
      <c r="M122" s="17"/>
      <c r="N122" s="82" t="str">
        <f t="shared" si="9"/>
        <v/>
      </c>
      <c r="O122" s="82">
        <f t="shared" si="10"/>
        <v>0</v>
      </c>
      <c r="P122" s="82" t="str">
        <f t="shared" si="11"/>
        <v/>
      </c>
      <c r="Q122" s="82" t="str">
        <f t="shared" si="12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8"/>
        <v/>
      </c>
      <c r="M123" s="17"/>
      <c r="N123" s="82" t="str">
        <f t="shared" si="9"/>
        <v/>
      </c>
      <c r="O123" s="82">
        <f t="shared" si="10"/>
        <v>0</v>
      </c>
      <c r="P123" s="82" t="str">
        <f t="shared" si="11"/>
        <v/>
      </c>
      <c r="Q123" s="82" t="str">
        <f t="shared" si="12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8"/>
        <v/>
      </c>
      <c r="M124" s="17"/>
      <c r="N124" s="82" t="str">
        <f t="shared" si="9"/>
        <v/>
      </c>
      <c r="O124" s="82">
        <f t="shared" si="10"/>
        <v>0</v>
      </c>
      <c r="P124" s="82" t="str">
        <f t="shared" si="11"/>
        <v/>
      </c>
      <c r="Q124" s="82" t="str">
        <f t="shared" si="12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8"/>
        <v/>
      </c>
      <c r="M125" s="17"/>
      <c r="N125" s="82" t="str">
        <f t="shared" si="9"/>
        <v/>
      </c>
      <c r="O125" s="82">
        <f t="shared" si="10"/>
        <v>0</v>
      </c>
      <c r="P125" s="82" t="str">
        <f t="shared" si="11"/>
        <v/>
      </c>
      <c r="Q125" s="82" t="str">
        <f t="shared" si="12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8"/>
        <v/>
      </c>
      <c r="M126" s="17"/>
      <c r="N126" s="82" t="str">
        <f t="shared" si="9"/>
        <v/>
      </c>
      <c r="O126" s="82">
        <f t="shared" si="10"/>
        <v>0</v>
      </c>
      <c r="P126" s="82" t="str">
        <f t="shared" si="11"/>
        <v/>
      </c>
      <c r="Q126" s="82" t="str">
        <f t="shared" si="12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8"/>
        <v/>
      </c>
      <c r="M127" s="17"/>
      <c r="N127" s="82" t="str">
        <f t="shared" si="9"/>
        <v/>
      </c>
      <c r="O127" s="82">
        <f t="shared" si="10"/>
        <v>0</v>
      </c>
      <c r="P127" s="82" t="str">
        <f t="shared" si="11"/>
        <v/>
      </c>
      <c r="Q127" s="82" t="str">
        <f t="shared" si="12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8"/>
        <v/>
      </c>
      <c r="M128" s="17"/>
      <c r="N128" s="82" t="str">
        <f t="shared" si="9"/>
        <v/>
      </c>
      <c r="O128" s="82">
        <f t="shared" si="10"/>
        <v>0</v>
      </c>
      <c r="P128" s="82" t="str">
        <f t="shared" si="11"/>
        <v/>
      </c>
      <c r="Q128" s="82" t="str">
        <f t="shared" si="12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8"/>
        <v/>
      </c>
      <c r="M129" s="17"/>
      <c r="N129" s="82" t="str">
        <f t="shared" si="9"/>
        <v/>
      </c>
      <c r="O129" s="82">
        <f t="shared" si="10"/>
        <v>0</v>
      </c>
      <c r="P129" s="82" t="str">
        <f t="shared" si="11"/>
        <v/>
      </c>
      <c r="Q129" s="82" t="str">
        <f t="shared" si="12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8"/>
        <v/>
      </c>
      <c r="M130" s="17"/>
      <c r="N130" s="82" t="str">
        <f t="shared" si="9"/>
        <v/>
      </c>
      <c r="O130" s="82">
        <f t="shared" si="10"/>
        <v>0</v>
      </c>
      <c r="P130" s="82" t="str">
        <f t="shared" si="11"/>
        <v/>
      </c>
      <c r="Q130" s="82" t="str">
        <f t="shared" si="12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8"/>
        <v/>
      </c>
      <c r="M131" s="17"/>
      <c r="N131" s="82" t="str">
        <f t="shared" si="9"/>
        <v/>
      </c>
      <c r="O131" s="82">
        <f t="shared" si="10"/>
        <v>0</v>
      </c>
      <c r="P131" s="82" t="str">
        <f t="shared" si="11"/>
        <v/>
      </c>
      <c r="Q131" s="82" t="str">
        <f t="shared" si="12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8"/>
        <v/>
      </c>
      <c r="M132" s="17"/>
      <c r="N132" s="82" t="str">
        <f t="shared" si="9"/>
        <v/>
      </c>
      <c r="O132" s="82">
        <f t="shared" si="10"/>
        <v>0</v>
      </c>
      <c r="P132" s="82" t="str">
        <f t="shared" si="11"/>
        <v/>
      </c>
      <c r="Q132" s="82" t="str">
        <f t="shared" si="12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8"/>
        <v/>
      </c>
      <c r="M133" s="17"/>
      <c r="N133" s="82" t="str">
        <f t="shared" si="9"/>
        <v/>
      </c>
      <c r="O133" s="82">
        <f t="shared" si="10"/>
        <v>0</v>
      </c>
      <c r="P133" s="82" t="str">
        <f t="shared" si="11"/>
        <v/>
      </c>
      <c r="Q133" s="82" t="str">
        <f t="shared" si="12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8"/>
        <v/>
      </c>
      <c r="M134" s="17"/>
      <c r="N134" s="82" t="str">
        <f t="shared" si="9"/>
        <v/>
      </c>
      <c r="O134" s="82">
        <f t="shared" si="10"/>
        <v>0</v>
      </c>
      <c r="P134" s="82" t="str">
        <f t="shared" si="11"/>
        <v/>
      </c>
      <c r="Q134" s="82" t="str">
        <f t="shared" si="12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8"/>
        <v/>
      </c>
      <c r="M135" s="17"/>
      <c r="N135" s="82" t="str">
        <f t="shared" si="9"/>
        <v/>
      </c>
      <c r="O135" s="82">
        <f t="shared" si="10"/>
        <v>0</v>
      </c>
      <c r="P135" s="82" t="str">
        <f t="shared" si="11"/>
        <v/>
      </c>
      <c r="Q135" s="82" t="str">
        <f t="shared" si="12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8"/>
        <v/>
      </c>
      <c r="M136" s="17"/>
      <c r="N136" s="82" t="str">
        <f t="shared" si="9"/>
        <v/>
      </c>
      <c r="O136" s="82">
        <f t="shared" si="10"/>
        <v>0</v>
      </c>
      <c r="P136" s="82" t="str">
        <f t="shared" si="11"/>
        <v/>
      </c>
      <c r="Q136" s="82" t="str">
        <f t="shared" si="12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8"/>
        <v/>
      </c>
      <c r="M137" s="17"/>
      <c r="N137" s="82" t="str">
        <f t="shared" si="9"/>
        <v/>
      </c>
      <c r="O137" s="82">
        <f t="shared" si="10"/>
        <v>0</v>
      </c>
      <c r="P137" s="82" t="str">
        <f t="shared" si="11"/>
        <v/>
      </c>
      <c r="Q137" s="82" t="str">
        <f t="shared" si="12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8"/>
        <v/>
      </c>
      <c r="M138" s="17"/>
      <c r="N138" s="82" t="str">
        <f t="shared" si="9"/>
        <v/>
      </c>
      <c r="O138" s="82">
        <f t="shared" si="10"/>
        <v>0</v>
      </c>
      <c r="P138" s="82" t="str">
        <f t="shared" si="11"/>
        <v/>
      </c>
      <c r="Q138" s="82" t="str">
        <f t="shared" si="12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8"/>
        <v/>
      </c>
      <c r="M139" s="17"/>
      <c r="N139" s="82" t="str">
        <f t="shared" si="9"/>
        <v/>
      </c>
      <c r="O139" s="82">
        <f t="shared" si="10"/>
        <v>0</v>
      </c>
      <c r="P139" s="82" t="str">
        <f t="shared" si="11"/>
        <v/>
      </c>
      <c r="Q139" s="82" t="str">
        <f t="shared" si="12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8"/>
        <v/>
      </c>
      <c r="M140" s="17"/>
      <c r="N140" s="82" t="str">
        <f t="shared" si="9"/>
        <v/>
      </c>
      <c r="O140" s="82">
        <f t="shared" si="10"/>
        <v>0</v>
      </c>
      <c r="P140" s="82" t="str">
        <f t="shared" si="11"/>
        <v/>
      </c>
      <c r="Q140" s="82" t="str">
        <f t="shared" si="12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8"/>
        <v/>
      </c>
      <c r="M141" s="17"/>
      <c r="N141" s="82" t="str">
        <f t="shared" si="9"/>
        <v/>
      </c>
      <c r="O141" s="82">
        <f t="shared" si="10"/>
        <v>0</v>
      </c>
      <c r="P141" s="82" t="str">
        <f t="shared" si="11"/>
        <v/>
      </c>
      <c r="Q141" s="82" t="str">
        <f t="shared" si="12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8"/>
        <v/>
      </c>
      <c r="M142" s="17"/>
      <c r="N142" s="82" t="str">
        <f t="shared" si="9"/>
        <v/>
      </c>
      <c r="O142" s="82">
        <f t="shared" si="10"/>
        <v>0</v>
      </c>
      <c r="P142" s="82" t="str">
        <f t="shared" si="11"/>
        <v/>
      </c>
      <c r="Q142" s="82" t="str">
        <f t="shared" si="12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8"/>
        <v/>
      </c>
      <c r="M143" s="17"/>
      <c r="N143" s="82" t="str">
        <f t="shared" si="9"/>
        <v/>
      </c>
      <c r="O143" s="82">
        <f t="shared" si="10"/>
        <v>0</v>
      </c>
      <c r="P143" s="82" t="str">
        <f t="shared" si="11"/>
        <v/>
      </c>
      <c r="Q143" s="82" t="str">
        <f t="shared" si="12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3">IF(F144&amp;H144&amp;I144&amp;J144&amp;K144="","",F144+H144+I144-J144-K144)</f>
        <v/>
      </c>
      <c r="M144" s="17"/>
      <c r="N144" s="82" t="str">
        <f t="shared" ref="N144:N207" si="14">IF($G144="E",F144,"")</f>
        <v/>
      </c>
      <c r="O144" s="82">
        <f t="shared" si="10"/>
        <v>0</v>
      </c>
      <c r="P144" s="82" t="str">
        <f t="shared" si="11"/>
        <v/>
      </c>
      <c r="Q144" s="82" t="str">
        <f t="shared" si="12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3"/>
        <v/>
      </c>
      <c r="M145" s="17"/>
      <c r="N145" s="82" t="str">
        <f t="shared" si="14"/>
        <v/>
      </c>
      <c r="O145" s="82">
        <f t="shared" ref="O145:O208" si="15">IF($G145=0%,F145,"")</f>
        <v>0</v>
      </c>
      <c r="P145" s="82" t="str">
        <f t="shared" ref="P145:P208" si="16">IF(OR($G145=8%,$G145=11%),$H145/$G145,"")</f>
        <v/>
      </c>
      <c r="Q145" s="82" t="str">
        <f t="shared" ref="Q145:Q208" si="17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3"/>
        <v/>
      </c>
      <c r="M146" s="17"/>
      <c r="N146" s="82" t="str">
        <f t="shared" si="14"/>
        <v/>
      </c>
      <c r="O146" s="82">
        <f t="shared" si="15"/>
        <v>0</v>
      </c>
      <c r="P146" s="82" t="str">
        <f t="shared" si="16"/>
        <v/>
      </c>
      <c r="Q146" s="82" t="str">
        <f t="shared" si="17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3"/>
        <v/>
      </c>
      <c r="M147" s="17"/>
      <c r="N147" s="82" t="str">
        <f t="shared" si="14"/>
        <v/>
      </c>
      <c r="O147" s="82">
        <f t="shared" si="15"/>
        <v>0</v>
      </c>
      <c r="P147" s="82" t="str">
        <f t="shared" si="16"/>
        <v/>
      </c>
      <c r="Q147" s="82" t="str">
        <f t="shared" si="17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3"/>
        <v/>
      </c>
      <c r="M148" s="17"/>
      <c r="N148" s="82" t="str">
        <f t="shared" si="14"/>
        <v/>
      </c>
      <c r="O148" s="82">
        <f t="shared" si="15"/>
        <v>0</v>
      </c>
      <c r="P148" s="82" t="str">
        <f t="shared" si="16"/>
        <v/>
      </c>
      <c r="Q148" s="82" t="str">
        <f t="shared" si="17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3"/>
        <v/>
      </c>
      <c r="M149" s="17"/>
      <c r="N149" s="82" t="str">
        <f t="shared" si="14"/>
        <v/>
      </c>
      <c r="O149" s="82">
        <f t="shared" si="15"/>
        <v>0</v>
      </c>
      <c r="P149" s="82" t="str">
        <f t="shared" si="16"/>
        <v/>
      </c>
      <c r="Q149" s="82" t="str">
        <f t="shared" si="17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3"/>
        <v/>
      </c>
      <c r="M150" s="17"/>
      <c r="N150" s="82" t="str">
        <f t="shared" si="14"/>
        <v/>
      </c>
      <c r="O150" s="82">
        <f t="shared" si="15"/>
        <v>0</v>
      </c>
      <c r="P150" s="82" t="str">
        <f t="shared" si="16"/>
        <v/>
      </c>
      <c r="Q150" s="82" t="str">
        <f t="shared" si="17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3"/>
        <v/>
      </c>
      <c r="M151" s="17"/>
      <c r="N151" s="82" t="str">
        <f t="shared" si="14"/>
        <v/>
      </c>
      <c r="O151" s="82">
        <f t="shared" si="15"/>
        <v>0</v>
      </c>
      <c r="P151" s="82" t="str">
        <f t="shared" si="16"/>
        <v/>
      </c>
      <c r="Q151" s="82" t="str">
        <f t="shared" si="17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3"/>
        <v/>
      </c>
      <c r="M152" s="17"/>
      <c r="N152" s="82" t="str">
        <f t="shared" si="14"/>
        <v/>
      </c>
      <c r="O152" s="82">
        <f t="shared" si="15"/>
        <v>0</v>
      </c>
      <c r="P152" s="82" t="str">
        <f t="shared" si="16"/>
        <v/>
      </c>
      <c r="Q152" s="82" t="str">
        <f t="shared" si="17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3"/>
        <v/>
      </c>
      <c r="M153" s="17"/>
      <c r="N153" s="82" t="str">
        <f t="shared" si="14"/>
        <v/>
      </c>
      <c r="O153" s="82">
        <f t="shared" si="15"/>
        <v>0</v>
      </c>
      <c r="P153" s="82" t="str">
        <f t="shared" si="16"/>
        <v/>
      </c>
      <c r="Q153" s="82" t="str">
        <f t="shared" si="17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3"/>
        <v/>
      </c>
      <c r="M154" s="17"/>
      <c r="N154" s="82" t="str">
        <f t="shared" si="14"/>
        <v/>
      </c>
      <c r="O154" s="82">
        <f t="shared" si="15"/>
        <v>0</v>
      </c>
      <c r="P154" s="82" t="str">
        <f t="shared" si="16"/>
        <v/>
      </c>
      <c r="Q154" s="82" t="str">
        <f t="shared" si="17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3"/>
        <v/>
      </c>
      <c r="M155" s="17"/>
      <c r="N155" s="82" t="str">
        <f t="shared" si="14"/>
        <v/>
      </c>
      <c r="O155" s="82">
        <f t="shared" si="15"/>
        <v>0</v>
      </c>
      <c r="P155" s="82" t="str">
        <f t="shared" si="16"/>
        <v/>
      </c>
      <c r="Q155" s="82" t="str">
        <f t="shared" si="17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3"/>
        <v/>
      </c>
      <c r="M156" s="17"/>
      <c r="N156" s="82" t="str">
        <f t="shared" si="14"/>
        <v/>
      </c>
      <c r="O156" s="82">
        <f t="shared" si="15"/>
        <v>0</v>
      </c>
      <c r="P156" s="82" t="str">
        <f t="shared" si="16"/>
        <v/>
      </c>
      <c r="Q156" s="82" t="str">
        <f t="shared" si="17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3"/>
        <v/>
      </c>
      <c r="M157" s="17"/>
      <c r="N157" s="82" t="str">
        <f t="shared" si="14"/>
        <v/>
      </c>
      <c r="O157" s="82">
        <f t="shared" si="15"/>
        <v>0</v>
      </c>
      <c r="P157" s="82" t="str">
        <f t="shared" si="16"/>
        <v/>
      </c>
      <c r="Q157" s="82" t="str">
        <f t="shared" si="17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3"/>
        <v/>
      </c>
      <c r="M158" s="17"/>
      <c r="N158" s="82" t="str">
        <f t="shared" si="14"/>
        <v/>
      </c>
      <c r="O158" s="82">
        <f t="shared" si="15"/>
        <v>0</v>
      </c>
      <c r="P158" s="82" t="str">
        <f t="shared" si="16"/>
        <v/>
      </c>
      <c r="Q158" s="82" t="str">
        <f t="shared" si="17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3"/>
        <v/>
      </c>
      <c r="M159" s="17"/>
      <c r="N159" s="82" t="str">
        <f t="shared" si="14"/>
        <v/>
      </c>
      <c r="O159" s="82">
        <f t="shared" si="15"/>
        <v>0</v>
      </c>
      <c r="P159" s="82" t="str">
        <f t="shared" si="16"/>
        <v/>
      </c>
      <c r="Q159" s="82" t="str">
        <f t="shared" si="17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3"/>
        <v/>
      </c>
      <c r="M160" s="17"/>
      <c r="N160" s="82" t="str">
        <f t="shared" si="14"/>
        <v/>
      </c>
      <c r="O160" s="82">
        <f t="shared" si="15"/>
        <v>0</v>
      </c>
      <c r="P160" s="82" t="str">
        <f t="shared" si="16"/>
        <v/>
      </c>
      <c r="Q160" s="82" t="str">
        <f t="shared" si="17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3"/>
        <v/>
      </c>
      <c r="M161" s="17"/>
      <c r="N161" s="82" t="str">
        <f t="shared" si="14"/>
        <v/>
      </c>
      <c r="O161" s="82">
        <f t="shared" si="15"/>
        <v>0</v>
      </c>
      <c r="P161" s="82" t="str">
        <f t="shared" si="16"/>
        <v/>
      </c>
      <c r="Q161" s="82" t="str">
        <f t="shared" si="17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3"/>
        <v/>
      </c>
      <c r="M162" s="17"/>
      <c r="N162" s="82" t="str">
        <f t="shared" si="14"/>
        <v/>
      </c>
      <c r="O162" s="82">
        <f t="shared" si="15"/>
        <v>0</v>
      </c>
      <c r="P162" s="82" t="str">
        <f t="shared" si="16"/>
        <v/>
      </c>
      <c r="Q162" s="82" t="str">
        <f t="shared" si="17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3"/>
        <v/>
      </c>
      <c r="M163" s="17"/>
      <c r="N163" s="82" t="str">
        <f t="shared" si="14"/>
        <v/>
      </c>
      <c r="O163" s="82">
        <f t="shared" si="15"/>
        <v>0</v>
      </c>
      <c r="P163" s="82" t="str">
        <f t="shared" si="16"/>
        <v/>
      </c>
      <c r="Q163" s="82" t="str">
        <f t="shared" si="17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3"/>
        <v/>
      </c>
      <c r="M164" s="17"/>
      <c r="N164" s="82" t="str">
        <f t="shared" si="14"/>
        <v/>
      </c>
      <c r="O164" s="82">
        <f t="shared" si="15"/>
        <v>0</v>
      </c>
      <c r="P164" s="82" t="str">
        <f t="shared" si="16"/>
        <v/>
      </c>
      <c r="Q164" s="82" t="str">
        <f t="shared" si="17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3"/>
        <v/>
      </c>
      <c r="M165" s="17"/>
      <c r="N165" s="82" t="str">
        <f t="shared" si="14"/>
        <v/>
      </c>
      <c r="O165" s="82">
        <f t="shared" si="15"/>
        <v>0</v>
      </c>
      <c r="P165" s="82" t="str">
        <f t="shared" si="16"/>
        <v/>
      </c>
      <c r="Q165" s="82" t="str">
        <f t="shared" si="17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3"/>
        <v/>
      </c>
      <c r="M166" s="17"/>
      <c r="N166" s="82" t="str">
        <f t="shared" si="14"/>
        <v/>
      </c>
      <c r="O166" s="82">
        <f t="shared" si="15"/>
        <v>0</v>
      </c>
      <c r="P166" s="82" t="str">
        <f t="shared" si="16"/>
        <v/>
      </c>
      <c r="Q166" s="82" t="str">
        <f t="shared" si="17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3"/>
        <v/>
      </c>
      <c r="M167" s="17"/>
      <c r="N167" s="82" t="str">
        <f t="shared" si="14"/>
        <v/>
      </c>
      <c r="O167" s="82">
        <f t="shared" si="15"/>
        <v>0</v>
      </c>
      <c r="P167" s="82" t="str">
        <f t="shared" si="16"/>
        <v/>
      </c>
      <c r="Q167" s="82" t="str">
        <f t="shared" si="17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3"/>
        <v/>
      </c>
      <c r="M168" s="17"/>
      <c r="N168" s="82" t="str">
        <f t="shared" si="14"/>
        <v/>
      </c>
      <c r="O168" s="82">
        <f t="shared" si="15"/>
        <v>0</v>
      </c>
      <c r="P168" s="82" t="str">
        <f t="shared" si="16"/>
        <v/>
      </c>
      <c r="Q168" s="82" t="str">
        <f t="shared" si="17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3"/>
        <v/>
      </c>
      <c r="M169" s="17"/>
      <c r="N169" s="82" t="str">
        <f t="shared" si="14"/>
        <v/>
      </c>
      <c r="O169" s="82">
        <f t="shared" si="15"/>
        <v>0</v>
      </c>
      <c r="P169" s="82" t="str">
        <f t="shared" si="16"/>
        <v/>
      </c>
      <c r="Q169" s="82" t="str">
        <f t="shared" si="17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3"/>
        <v/>
      </c>
      <c r="M170" s="17"/>
      <c r="N170" s="82" t="str">
        <f t="shared" si="14"/>
        <v/>
      </c>
      <c r="O170" s="82">
        <f t="shared" si="15"/>
        <v>0</v>
      </c>
      <c r="P170" s="82" t="str">
        <f t="shared" si="16"/>
        <v/>
      </c>
      <c r="Q170" s="82" t="str">
        <f t="shared" si="17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3"/>
        <v/>
      </c>
      <c r="M171" s="17"/>
      <c r="N171" s="82" t="str">
        <f t="shared" si="14"/>
        <v/>
      </c>
      <c r="O171" s="82">
        <f t="shared" si="15"/>
        <v>0</v>
      </c>
      <c r="P171" s="82" t="str">
        <f t="shared" si="16"/>
        <v/>
      </c>
      <c r="Q171" s="82" t="str">
        <f t="shared" si="17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3"/>
        <v/>
      </c>
      <c r="M172" s="17"/>
      <c r="N172" s="82" t="str">
        <f t="shared" si="14"/>
        <v/>
      </c>
      <c r="O172" s="82">
        <f t="shared" si="15"/>
        <v>0</v>
      </c>
      <c r="P172" s="82" t="str">
        <f t="shared" si="16"/>
        <v/>
      </c>
      <c r="Q172" s="82" t="str">
        <f t="shared" si="17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3"/>
        <v/>
      </c>
      <c r="M173" s="17"/>
      <c r="N173" s="82" t="str">
        <f t="shared" si="14"/>
        <v/>
      </c>
      <c r="O173" s="82">
        <f t="shared" si="15"/>
        <v>0</v>
      </c>
      <c r="P173" s="82" t="str">
        <f t="shared" si="16"/>
        <v/>
      </c>
      <c r="Q173" s="82" t="str">
        <f t="shared" si="17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3"/>
        <v/>
      </c>
      <c r="M174" s="17"/>
      <c r="N174" s="82" t="str">
        <f t="shared" si="14"/>
        <v/>
      </c>
      <c r="O174" s="82">
        <f t="shared" si="15"/>
        <v>0</v>
      </c>
      <c r="P174" s="82" t="str">
        <f t="shared" si="16"/>
        <v/>
      </c>
      <c r="Q174" s="82" t="str">
        <f t="shared" si="17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3"/>
        <v/>
      </c>
      <c r="M175" s="17"/>
      <c r="N175" s="82" t="str">
        <f t="shared" si="14"/>
        <v/>
      </c>
      <c r="O175" s="82">
        <f t="shared" si="15"/>
        <v>0</v>
      </c>
      <c r="P175" s="82" t="str">
        <f t="shared" si="16"/>
        <v/>
      </c>
      <c r="Q175" s="82" t="str">
        <f t="shared" si="17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3"/>
        <v/>
      </c>
      <c r="M176" s="17"/>
      <c r="N176" s="82" t="str">
        <f t="shared" si="14"/>
        <v/>
      </c>
      <c r="O176" s="82">
        <f t="shared" si="15"/>
        <v>0</v>
      </c>
      <c r="P176" s="82" t="str">
        <f t="shared" si="16"/>
        <v/>
      </c>
      <c r="Q176" s="82" t="str">
        <f t="shared" si="17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3"/>
        <v/>
      </c>
      <c r="M177" s="17"/>
      <c r="N177" s="82" t="str">
        <f t="shared" si="14"/>
        <v/>
      </c>
      <c r="O177" s="82">
        <f t="shared" si="15"/>
        <v>0</v>
      </c>
      <c r="P177" s="82" t="str">
        <f t="shared" si="16"/>
        <v/>
      </c>
      <c r="Q177" s="82" t="str">
        <f t="shared" si="17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3"/>
        <v/>
      </c>
      <c r="M178" s="17"/>
      <c r="N178" s="82" t="str">
        <f t="shared" si="14"/>
        <v/>
      </c>
      <c r="O178" s="82">
        <f t="shared" si="15"/>
        <v>0</v>
      </c>
      <c r="P178" s="82" t="str">
        <f t="shared" si="16"/>
        <v/>
      </c>
      <c r="Q178" s="82" t="str">
        <f t="shared" si="17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3"/>
        <v/>
      </c>
      <c r="M179" s="17"/>
      <c r="N179" s="82" t="str">
        <f t="shared" si="14"/>
        <v/>
      </c>
      <c r="O179" s="82">
        <f t="shared" si="15"/>
        <v>0</v>
      </c>
      <c r="P179" s="82" t="str">
        <f t="shared" si="16"/>
        <v/>
      </c>
      <c r="Q179" s="82" t="str">
        <f t="shared" si="17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3"/>
        <v/>
      </c>
      <c r="M180" s="17"/>
      <c r="N180" s="82" t="str">
        <f t="shared" si="14"/>
        <v/>
      </c>
      <c r="O180" s="82">
        <f t="shared" si="15"/>
        <v>0</v>
      </c>
      <c r="P180" s="82" t="str">
        <f t="shared" si="16"/>
        <v/>
      </c>
      <c r="Q180" s="82" t="str">
        <f t="shared" si="17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3"/>
        <v/>
      </c>
      <c r="M181" s="17"/>
      <c r="N181" s="82" t="str">
        <f t="shared" si="14"/>
        <v/>
      </c>
      <c r="O181" s="82">
        <f t="shared" si="15"/>
        <v>0</v>
      </c>
      <c r="P181" s="82" t="str">
        <f t="shared" si="16"/>
        <v/>
      </c>
      <c r="Q181" s="82" t="str">
        <f t="shared" si="17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3"/>
        <v/>
      </c>
      <c r="M182" s="17"/>
      <c r="N182" s="82" t="str">
        <f t="shared" si="14"/>
        <v/>
      </c>
      <c r="O182" s="82">
        <f t="shared" si="15"/>
        <v>0</v>
      </c>
      <c r="P182" s="82" t="str">
        <f t="shared" si="16"/>
        <v/>
      </c>
      <c r="Q182" s="82" t="str">
        <f t="shared" si="17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3"/>
        <v/>
      </c>
      <c r="M183" s="17"/>
      <c r="N183" s="82" t="str">
        <f t="shared" si="14"/>
        <v/>
      </c>
      <c r="O183" s="82">
        <f t="shared" si="15"/>
        <v>0</v>
      </c>
      <c r="P183" s="82" t="str">
        <f t="shared" si="16"/>
        <v/>
      </c>
      <c r="Q183" s="82" t="str">
        <f t="shared" si="17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3"/>
        <v/>
      </c>
      <c r="M184" s="17"/>
      <c r="N184" s="82" t="str">
        <f t="shared" si="14"/>
        <v/>
      </c>
      <c r="O184" s="82">
        <f t="shared" si="15"/>
        <v>0</v>
      </c>
      <c r="P184" s="82" t="str">
        <f t="shared" si="16"/>
        <v/>
      </c>
      <c r="Q184" s="82" t="str">
        <f t="shared" si="17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3"/>
        <v/>
      </c>
      <c r="M185" s="17"/>
      <c r="N185" s="82" t="str">
        <f t="shared" si="14"/>
        <v/>
      </c>
      <c r="O185" s="82">
        <f t="shared" si="15"/>
        <v>0</v>
      </c>
      <c r="P185" s="82" t="str">
        <f t="shared" si="16"/>
        <v/>
      </c>
      <c r="Q185" s="82" t="str">
        <f t="shared" si="17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3"/>
        <v/>
      </c>
      <c r="M186" s="17"/>
      <c r="N186" s="82" t="str">
        <f t="shared" si="14"/>
        <v/>
      </c>
      <c r="O186" s="82">
        <f t="shared" si="15"/>
        <v>0</v>
      </c>
      <c r="P186" s="82" t="str">
        <f t="shared" si="16"/>
        <v/>
      </c>
      <c r="Q186" s="82" t="str">
        <f t="shared" si="17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3"/>
        <v/>
      </c>
      <c r="M187" s="17"/>
      <c r="N187" s="82" t="str">
        <f t="shared" si="14"/>
        <v/>
      </c>
      <c r="O187" s="82">
        <f t="shared" si="15"/>
        <v>0</v>
      </c>
      <c r="P187" s="82" t="str">
        <f t="shared" si="16"/>
        <v/>
      </c>
      <c r="Q187" s="82" t="str">
        <f t="shared" si="17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3"/>
        <v/>
      </c>
      <c r="M188" s="17"/>
      <c r="N188" s="82" t="str">
        <f t="shared" si="14"/>
        <v/>
      </c>
      <c r="O188" s="82">
        <f t="shared" si="15"/>
        <v>0</v>
      </c>
      <c r="P188" s="82" t="str">
        <f t="shared" si="16"/>
        <v/>
      </c>
      <c r="Q188" s="82" t="str">
        <f t="shared" si="17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3"/>
        <v/>
      </c>
      <c r="M189" s="17"/>
      <c r="N189" s="82" t="str">
        <f t="shared" si="14"/>
        <v/>
      </c>
      <c r="O189" s="82">
        <f t="shared" si="15"/>
        <v>0</v>
      </c>
      <c r="P189" s="82" t="str">
        <f t="shared" si="16"/>
        <v/>
      </c>
      <c r="Q189" s="82" t="str">
        <f t="shared" si="17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3"/>
        <v/>
      </c>
      <c r="M190" s="17"/>
      <c r="N190" s="82" t="str">
        <f t="shared" si="14"/>
        <v/>
      </c>
      <c r="O190" s="82">
        <f t="shared" si="15"/>
        <v>0</v>
      </c>
      <c r="P190" s="82" t="str">
        <f t="shared" si="16"/>
        <v/>
      </c>
      <c r="Q190" s="82" t="str">
        <f t="shared" si="17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3"/>
        <v/>
      </c>
      <c r="M191" s="17"/>
      <c r="N191" s="82" t="str">
        <f t="shared" si="14"/>
        <v/>
      </c>
      <c r="O191" s="82">
        <f t="shared" si="15"/>
        <v>0</v>
      </c>
      <c r="P191" s="82" t="str">
        <f t="shared" si="16"/>
        <v/>
      </c>
      <c r="Q191" s="82" t="str">
        <f t="shared" si="17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3"/>
        <v/>
      </c>
      <c r="M192" s="17"/>
      <c r="N192" s="82" t="str">
        <f t="shared" si="14"/>
        <v/>
      </c>
      <c r="O192" s="82">
        <f t="shared" si="15"/>
        <v>0</v>
      </c>
      <c r="P192" s="82" t="str">
        <f t="shared" si="16"/>
        <v/>
      </c>
      <c r="Q192" s="82" t="str">
        <f t="shared" si="17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3"/>
        <v/>
      </c>
      <c r="M193" s="17"/>
      <c r="N193" s="82" t="str">
        <f t="shared" si="14"/>
        <v/>
      </c>
      <c r="O193" s="82">
        <f t="shared" si="15"/>
        <v>0</v>
      </c>
      <c r="P193" s="82" t="str">
        <f t="shared" si="16"/>
        <v/>
      </c>
      <c r="Q193" s="82" t="str">
        <f t="shared" si="17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3"/>
        <v/>
      </c>
      <c r="M194" s="17"/>
      <c r="N194" s="82" t="str">
        <f t="shared" si="14"/>
        <v/>
      </c>
      <c r="O194" s="82">
        <f t="shared" si="15"/>
        <v>0</v>
      </c>
      <c r="P194" s="82" t="str">
        <f t="shared" si="16"/>
        <v/>
      </c>
      <c r="Q194" s="82" t="str">
        <f t="shared" si="17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3"/>
        <v/>
      </c>
      <c r="M195" s="17"/>
      <c r="N195" s="82" t="str">
        <f t="shared" si="14"/>
        <v/>
      </c>
      <c r="O195" s="82">
        <f t="shared" si="15"/>
        <v>0</v>
      </c>
      <c r="P195" s="82" t="str">
        <f t="shared" si="16"/>
        <v/>
      </c>
      <c r="Q195" s="82" t="str">
        <f t="shared" si="17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3"/>
        <v/>
      </c>
      <c r="M196" s="17"/>
      <c r="N196" s="82" t="str">
        <f t="shared" si="14"/>
        <v/>
      </c>
      <c r="O196" s="82">
        <f t="shared" si="15"/>
        <v>0</v>
      </c>
      <c r="P196" s="82" t="str">
        <f t="shared" si="16"/>
        <v/>
      </c>
      <c r="Q196" s="82" t="str">
        <f t="shared" si="17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3"/>
        <v/>
      </c>
      <c r="M197" s="17"/>
      <c r="N197" s="82" t="str">
        <f t="shared" si="14"/>
        <v/>
      </c>
      <c r="O197" s="82">
        <f t="shared" si="15"/>
        <v>0</v>
      </c>
      <c r="P197" s="82" t="str">
        <f t="shared" si="16"/>
        <v/>
      </c>
      <c r="Q197" s="82" t="str">
        <f t="shared" si="17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3"/>
        <v/>
      </c>
      <c r="M198" s="17"/>
      <c r="N198" s="82" t="str">
        <f t="shared" si="14"/>
        <v/>
      </c>
      <c r="O198" s="82">
        <f t="shared" si="15"/>
        <v>0</v>
      </c>
      <c r="P198" s="82" t="str">
        <f t="shared" si="16"/>
        <v/>
      </c>
      <c r="Q198" s="82" t="str">
        <f t="shared" si="17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3"/>
        <v/>
      </c>
      <c r="M199" s="17"/>
      <c r="N199" s="82" t="str">
        <f t="shared" si="14"/>
        <v/>
      </c>
      <c r="O199" s="82">
        <f t="shared" si="15"/>
        <v>0</v>
      </c>
      <c r="P199" s="82" t="str">
        <f t="shared" si="16"/>
        <v/>
      </c>
      <c r="Q199" s="82" t="str">
        <f t="shared" si="17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3"/>
        <v/>
      </c>
      <c r="M200" s="17"/>
      <c r="N200" s="82" t="str">
        <f t="shared" si="14"/>
        <v/>
      </c>
      <c r="O200" s="82">
        <f t="shared" si="15"/>
        <v>0</v>
      </c>
      <c r="P200" s="82" t="str">
        <f t="shared" si="16"/>
        <v/>
      </c>
      <c r="Q200" s="82" t="str">
        <f t="shared" si="17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3"/>
        <v/>
      </c>
      <c r="M201" s="17"/>
      <c r="N201" s="82" t="str">
        <f t="shared" si="14"/>
        <v/>
      </c>
      <c r="O201" s="82">
        <f t="shared" si="15"/>
        <v>0</v>
      </c>
      <c r="P201" s="82" t="str">
        <f t="shared" si="16"/>
        <v/>
      </c>
      <c r="Q201" s="82" t="str">
        <f t="shared" si="17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3"/>
        <v/>
      </c>
      <c r="M202" s="17"/>
      <c r="N202" s="82" t="str">
        <f t="shared" si="14"/>
        <v/>
      </c>
      <c r="O202" s="82">
        <f t="shared" si="15"/>
        <v>0</v>
      </c>
      <c r="P202" s="82" t="str">
        <f t="shared" si="16"/>
        <v/>
      </c>
      <c r="Q202" s="82" t="str">
        <f t="shared" si="17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3"/>
        <v/>
      </c>
      <c r="M203" s="17"/>
      <c r="N203" s="82" t="str">
        <f t="shared" si="14"/>
        <v/>
      </c>
      <c r="O203" s="82">
        <f t="shared" si="15"/>
        <v>0</v>
      </c>
      <c r="P203" s="82" t="str">
        <f t="shared" si="16"/>
        <v/>
      </c>
      <c r="Q203" s="82" t="str">
        <f t="shared" si="17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3"/>
        <v/>
      </c>
      <c r="M204" s="17"/>
      <c r="N204" s="82" t="str">
        <f t="shared" si="14"/>
        <v/>
      </c>
      <c r="O204" s="82">
        <f t="shared" si="15"/>
        <v>0</v>
      </c>
      <c r="P204" s="82" t="str">
        <f t="shared" si="16"/>
        <v/>
      </c>
      <c r="Q204" s="82" t="str">
        <f t="shared" si="17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3"/>
        <v/>
      </c>
      <c r="M205" s="17"/>
      <c r="N205" s="82" t="str">
        <f t="shared" si="14"/>
        <v/>
      </c>
      <c r="O205" s="82">
        <f t="shared" si="15"/>
        <v>0</v>
      </c>
      <c r="P205" s="82" t="str">
        <f t="shared" si="16"/>
        <v/>
      </c>
      <c r="Q205" s="82" t="str">
        <f t="shared" si="17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3"/>
        <v/>
      </c>
      <c r="M206" s="17"/>
      <c r="N206" s="82" t="str">
        <f t="shared" si="14"/>
        <v/>
      </c>
      <c r="O206" s="82">
        <f t="shared" si="15"/>
        <v>0</v>
      </c>
      <c r="P206" s="82" t="str">
        <f t="shared" si="16"/>
        <v/>
      </c>
      <c r="Q206" s="82" t="str">
        <f t="shared" si="17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3"/>
        <v/>
      </c>
      <c r="M207" s="17"/>
      <c r="N207" s="82" t="str">
        <f t="shared" si="14"/>
        <v/>
      </c>
      <c r="O207" s="82">
        <f t="shared" si="15"/>
        <v>0</v>
      </c>
      <c r="P207" s="82" t="str">
        <f t="shared" si="16"/>
        <v/>
      </c>
      <c r="Q207" s="82" t="str">
        <f t="shared" si="17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8">IF(F208&amp;H208&amp;I208&amp;J208&amp;K208="","",F208+H208+I208-J208-K208)</f>
        <v/>
      </c>
      <c r="M208" s="17"/>
      <c r="N208" s="82" t="str">
        <f t="shared" ref="N208:N271" si="19">IF($G208="E",F208,"")</f>
        <v/>
      </c>
      <c r="O208" s="82">
        <f t="shared" si="15"/>
        <v>0</v>
      </c>
      <c r="P208" s="82" t="str">
        <f t="shared" si="16"/>
        <v/>
      </c>
      <c r="Q208" s="82" t="str">
        <f t="shared" si="17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8"/>
        <v/>
      </c>
      <c r="M209" s="17"/>
      <c r="N209" s="82" t="str">
        <f t="shared" si="19"/>
        <v/>
      </c>
      <c r="O209" s="82">
        <f t="shared" ref="O209:O272" si="20">IF($G209=0%,F209,"")</f>
        <v>0</v>
      </c>
      <c r="P209" s="82" t="str">
        <f t="shared" ref="P209:P272" si="21">IF(OR($G209=8%,$G209=11%),$H209/$G209,"")</f>
        <v/>
      </c>
      <c r="Q209" s="82" t="str">
        <f t="shared" ref="Q209:Q272" si="22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8"/>
        <v/>
      </c>
      <c r="M210" s="17"/>
      <c r="N210" s="82" t="str">
        <f t="shared" si="19"/>
        <v/>
      </c>
      <c r="O210" s="82">
        <f t="shared" si="20"/>
        <v>0</v>
      </c>
      <c r="P210" s="82" t="str">
        <f t="shared" si="21"/>
        <v/>
      </c>
      <c r="Q210" s="82" t="str">
        <f t="shared" si="22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8"/>
        <v/>
      </c>
      <c r="M211" s="17"/>
      <c r="N211" s="82" t="str">
        <f t="shared" si="19"/>
        <v/>
      </c>
      <c r="O211" s="82">
        <f t="shared" si="20"/>
        <v>0</v>
      </c>
      <c r="P211" s="82" t="str">
        <f t="shared" si="21"/>
        <v/>
      </c>
      <c r="Q211" s="82" t="str">
        <f t="shared" si="22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8"/>
        <v/>
      </c>
      <c r="M212" s="17"/>
      <c r="N212" s="82" t="str">
        <f t="shared" si="19"/>
        <v/>
      </c>
      <c r="O212" s="82">
        <f t="shared" si="20"/>
        <v>0</v>
      </c>
      <c r="P212" s="82" t="str">
        <f t="shared" si="21"/>
        <v/>
      </c>
      <c r="Q212" s="82" t="str">
        <f t="shared" si="22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8"/>
        <v/>
      </c>
      <c r="M213" s="17"/>
      <c r="N213" s="82" t="str">
        <f t="shared" si="19"/>
        <v/>
      </c>
      <c r="O213" s="82">
        <f t="shared" si="20"/>
        <v>0</v>
      </c>
      <c r="P213" s="82" t="str">
        <f t="shared" si="21"/>
        <v/>
      </c>
      <c r="Q213" s="82" t="str">
        <f t="shared" si="22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8"/>
        <v/>
      </c>
      <c r="M214" s="17"/>
      <c r="N214" s="82" t="str">
        <f t="shared" si="19"/>
        <v/>
      </c>
      <c r="O214" s="82">
        <f t="shared" si="20"/>
        <v>0</v>
      </c>
      <c r="P214" s="82" t="str">
        <f t="shared" si="21"/>
        <v/>
      </c>
      <c r="Q214" s="82" t="str">
        <f t="shared" si="22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8"/>
        <v/>
      </c>
      <c r="M215" s="17"/>
      <c r="N215" s="82" t="str">
        <f t="shared" si="19"/>
        <v/>
      </c>
      <c r="O215" s="82">
        <f t="shared" si="20"/>
        <v>0</v>
      </c>
      <c r="P215" s="82" t="str">
        <f t="shared" si="21"/>
        <v/>
      </c>
      <c r="Q215" s="82" t="str">
        <f t="shared" si="22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8"/>
        <v/>
      </c>
      <c r="M216" s="17"/>
      <c r="N216" s="82" t="str">
        <f t="shared" si="19"/>
        <v/>
      </c>
      <c r="O216" s="82">
        <f t="shared" si="20"/>
        <v>0</v>
      </c>
      <c r="P216" s="82" t="str">
        <f t="shared" si="21"/>
        <v/>
      </c>
      <c r="Q216" s="82" t="str">
        <f t="shared" si="22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8"/>
        <v/>
      </c>
      <c r="M217" s="17"/>
      <c r="N217" s="82" t="str">
        <f t="shared" si="19"/>
        <v/>
      </c>
      <c r="O217" s="82">
        <f t="shared" si="20"/>
        <v>0</v>
      </c>
      <c r="P217" s="82" t="str">
        <f t="shared" si="21"/>
        <v/>
      </c>
      <c r="Q217" s="82" t="str">
        <f t="shared" si="22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8"/>
        <v/>
      </c>
      <c r="M218" s="17"/>
      <c r="N218" s="82" t="str">
        <f t="shared" si="19"/>
        <v/>
      </c>
      <c r="O218" s="82">
        <f t="shared" si="20"/>
        <v>0</v>
      </c>
      <c r="P218" s="82" t="str">
        <f t="shared" si="21"/>
        <v/>
      </c>
      <c r="Q218" s="82" t="str">
        <f t="shared" si="22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8"/>
        <v/>
      </c>
      <c r="M219" s="17"/>
      <c r="N219" s="82" t="str">
        <f t="shared" si="19"/>
        <v/>
      </c>
      <c r="O219" s="82">
        <f t="shared" si="20"/>
        <v>0</v>
      </c>
      <c r="P219" s="82" t="str">
        <f t="shared" si="21"/>
        <v/>
      </c>
      <c r="Q219" s="82" t="str">
        <f t="shared" si="22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8"/>
        <v/>
      </c>
      <c r="M220" s="17"/>
      <c r="N220" s="82" t="str">
        <f t="shared" si="19"/>
        <v/>
      </c>
      <c r="O220" s="82">
        <f t="shared" si="20"/>
        <v>0</v>
      </c>
      <c r="P220" s="82" t="str">
        <f t="shared" si="21"/>
        <v/>
      </c>
      <c r="Q220" s="82" t="str">
        <f t="shared" si="22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8"/>
        <v/>
      </c>
      <c r="M221" s="17"/>
      <c r="N221" s="82" t="str">
        <f t="shared" si="19"/>
        <v/>
      </c>
      <c r="O221" s="82">
        <f t="shared" si="20"/>
        <v>0</v>
      </c>
      <c r="P221" s="82" t="str">
        <f t="shared" si="21"/>
        <v/>
      </c>
      <c r="Q221" s="82" t="str">
        <f t="shared" si="22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8"/>
        <v/>
      </c>
      <c r="M222" s="17"/>
      <c r="N222" s="82" t="str">
        <f t="shared" si="19"/>
        <v/>
      </c>
      <c r="O222" s="82">
        <f t="shared" si="20"/>
        <v>0</v>
      </c>
      <c r="P222" s="82" t="str">
        <f t="shared" si="21"/>
        <v/>
      </c>
      <c r="Q222" s="82" t="str">
        <f t="shared" si="22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8"/>
        <v/>
      </c>
      <c r="M223" s="17"/>
      <c r="N223" s="82" t="str">
        <f t="shared" si="19"/>
        <v/>
      </c>
      <c r="O223" s="82">
        <f t="shared" si="20"/>
        <v>0</v>
      </c>
      <c r="P223" s="82" t="str">
        <f t="shared" si="21"/>
        <v/>
      </c>
      <c r="Q223" s="82" t="str">
        <f t="shared" si="22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8"/>
        <v/>
      </c>
      <c r="M224" s="17"/>
      <c r="N224" s="82" t="str">
        <f t="shared" si="19"/>
        <v/>
      </c>
      <c r="O224" s="82">
        <f t="shared" si="20"/>
        <v>0</v>
      </c>
      <c r="P224" s="82" t="str">
        <f t="shared" si="21"/>
        <v/>
      </c>
      <c r="Q224" s="82" t="str">
        <f t="shared" si="22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8"/>
        <v/>
      </c>
      <c r="M225" s="17"/>
      <c r="N225" s="82" t="str">
        <f t="shared" si="19"/>
        <v/>
      </c>
      <c r="O225" s="82">
        <f t="shared" si="20"/>
        <v>0</v>
      </c>
      <c r="P225" s="82" t="str">
        <f t="shared" si="21"/>
        <v/>
      </c>
      <c r="Q225" s="82" t="str">
        <f t="shared" si="22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8"/>
        <v/>
      </c>
      <c r="M226" s="17"/>
      <c r="N226" s="82" t="str">
        <f t="shared" si="19"/>
        <v/>
      </c>
      <c r="O226" s="82">
        <f t="shared" si="20"/>
        <v>0</v>
      </c>
      <c r="P226" s="82" t="str">
        <f t="shared" si="21"/>
        <v/>
      </c>
      <c r="Q226" s="82" t="str">
        <f t="shared" si="22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8"/>
        <v/>
      </c>
      <c r="M227" s="17"/>
      <c r="N227" s="82" t="str">
        <f t="shared" si="19"/>
        <v/>
      </c>
      <c r="O227" s="82">
        <f t="shared" si="20"/>
        <v>0</v>
      </c>
      <c r="P227" s="82" t="str">
        <f t="shared" si="21"/>
        <v/>
      </c>
      <c r="Q227" s="82" t="str">
        <f t="shared" si="22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8"/>
        <v/>
      </c>
      <c r="M228" s="17"/>
      <c r="N228" s="82" t="str">
        <f t="shared" si="19"/>
        <v/>
      </c>
      <c r="O228" s="82">
        <f t="shared" si="20"/>
        <v>0</v>
      </c>
      <c r="P228" s="82" t="str">
        <f t="shared" si="21"/>
        <v/>
      </c>
      <c r="Q228" s="82" t="str">
        <f t="shared" si="22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8"/>
        <v/>
      </c>
      <c r="M229" s="17"/>
      <c r="N229" s="82" t="str">
        <f t="shared" si="19"/>
        <v/>
      </c>
      <c r="O229" s="82">
        <f t="shared" si="20"/>
        <v>0</v>
      </c>
      <c r="P229" s="82" t="str">
        <f t="shared" si="21"/>
        <v/>
      </c>
      <c r="Q229" s="82" t="str">
        <f t="shared" si="22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8"/>
        <v/>
      </c>
      <c r="M230" s="17"/>
      <c r="N230" s="82" t="str">
        <f t="shared" si="19"/>
        <v/>
      </c>
      <c r="O230" s="82">
        <f t="shared" si="20"/>
        <v>0</v>
      </c>
      <c r="P230" s="82" t="str">
        <f t="shared" si="21"/>
        <v/>
      </c>
      <c r="Q230" s="82" t="str">
        <f t="shared" si="22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8"/>
        <v/>
      </c>
      <c r="M231" s="17"/>
      <c r="N231" s="82" t="str">
        <f t="shared" si="19"/>
        <v/>
      </c>
      <c r="O231" s="82">
        <f t="shared" si="20"/>
        <v>0</v>
      </c>
      <c r="P231" s="82" t="str">
        <f t="shared" si="21"/>
        <v/>
      </c>
      <c r="Q231" s="82" t="str">
        <f t="shared" si="22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8"/>
        <v/>
      </c>
      <c r="M232" s="17"/>
      <c r="N232" s="82" t="str">
        <f t="shared" si="19"/>
        <v/>
      </c>
      <c r="O232" s="82">
        <f t="shared" si="20"/>
        <v>0</v>
      </c>
      <c r="P232" s="82" t="str">
        <f t="shared" si="21"/>
        <v/>
      </c>
      <c r="Q232" s="82" t="str">
        <f t="shared" si="22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8"/>
        <v/>
      </c>
      <c r="M233" s="17"/>
      <c r="N233" s="82" t="str">
        <f t="shared" si="19"/>
        <v/>
      </c>
      <c r="O233" s="82">
        <f t="shared" si="20"/>
        <v>0</v>
      </c>
      <c r="P233" s="82" t="str">
        <f t="shared" si="21"/>
        <v/>
      </c>
      <c r="Q233" s="82" t="str">
        <f t="shared" si="22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8"/>
        <v/>
      </c>
      <c r="M234" s="17"/>
      <c r="N234" s="82" t="str">
        <f t="shared" si="19"/>
        <v/>
      </c>
      <c r="O234" s="82">
        <f t="shared" si="20"/>
        <v>0</v>
      </c>
      <c r="P234" s="82" t="str">
        <f t="shared" si="21"/>
        <v/>
      </c>
      <c r="Q234" s="82" t="str">
        <f t="shared" si="22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8"/>
        <v/>
      </c>
      <c r="M235" s="17"/>
      <c r="N235" s="82" t="str">
        <f t="shared" si="19"/>
        <v/>
      </c>
      <c r="O235" s="82">
        <f t="shared" si="20"/>
        <v>0</v>
      </c>
      <c r="P235" s="82" t="str">
        <f t="shared" si="21"/>
        <v/>
      </c>
      <c r="Q235" s="82" t="str">
        <f t="shared" si="22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8"/>
        <v/>
      </c>
      <c r="M236" s="17"/>
      <c r="N236" s="82" t="str">
        <f t="shared" si="19"/>
        <v/>
      </c>
      <c r="O236" s="82">
        <f t="shared" si="20"/>
        <v>0</v>
      </c>
      <c r="P236" s="82" t="str">
        <f t="shared" si="21"/>
        <v/>
      </c>
      <c r="Q236" s="82" t="str">
        <f t="shared" si="22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8"/>
        <v/>
      </c>
      <c r="M237" s="17"/>
      <c r="N237" s="82" t="str">
        <f t="shared" si="19"/>
        <v/>
      </c>
      <c r="O237" s="82">
        <f t="shared" si="20"/>
        <v>0</v>
      </c>
      <c r="P237" s="82" t="str">
        <f t="shared" si="21"/>
        <v/>
      </c>
      <c r="Q237" s="82" t="str">
        <f t="shared" si="22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8"/>
        <v/>
      </c>
      <c r="M238" s="17"/>
      <c r="N238" s="82" t="str">
        <f t="shared" si="19"/>
        <v/>
      </c>
      <c r="O238" s="82">
        <f t="shared" si="20"/>
        <v>0</v>
      </c>
      <c r="P238" s="82" t="str">
        <f t="shared" si="21"/>
        <v/>
      </c>
      <c r="Q238" s="82" t="str">
        <f t="shared" si="22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8"/>
        <v/>
      </c>
      <c r="M239" s="17"/>
      <c r="N239" s="82" t="str">
        <f t="shared" si="19"/>
        <v/>
      </c>
      <c r="O239" s="82">
        <f t="shared" si="20"/>
        <v>0</v>
      </c>
      <c r="P239" s="82" t="str">
        <f t="shared" si="21"/>
        <v/>
      </c>
      <c r="Q239" s="82" t="str">
        <f t="shared" si="22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8"/>
        <v/>
      </c>
      <c r="M240" s="17"/>
      <c r="N240" s="82" t="str">
        <f t="shared" si="19"/>
        <v/>
      </c>
      <c r="O240" s="82">
        <f t="shared" si="20"/>
        <v>0</v>
      </c>
      <c r="P240" s="82" t="str">
        <f t="shared" si="21"/>
        <v/>
      </c>
      <c r="Q240" s="82" t="str">
        <f t="shared" si="22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8"/>
        <v/>
      </c>
      <c r="M241" s="17"/>
      <c r="N241" s="82" t="str">
        <f t="shared" si="19"/>
        <v/>
      </c>
      <c r="O241" s="82">
        <f t="shared" si="20"/>
        <v>0</v>
      </c>
      <c r="P241" s="82" t="str">
        <f t="shared" si="21"/>
        <v/>
      </c>
      <c r="Q241" s="82" t="str">
        <f t="shared" si="22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8"/>
        <v/>
      </c>
      <c r="M242" s="17"/>
      <c r="N242" s="82" t="str">
        <f t="shared" si="19"/>
        <v/>
      </c>
      <c r="O242" s="82">
        <f t="shared" si="20"/>
        <v>0</v>
      </c>
      <c r="P242" s="82" t="str">
        <f t="shared" si="21"/>
        <v/>
      </c>
      <c r="Q242" s="82" t="str">
        <f t="shared" si="22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8"/>
        <v/>
      </c>
      <c r="M243" s="17"/>
      <c r="N243" s="82" t="str">
        <f t="shared" si="19"/>
        <v/>
      </c>
      <c r="O243" s="82">
        <f t="shared" si="20"/>
        <v>0</v>
      </c>
      <c r="P243" s="82" t="str">
        <f t="shared" si="21"/>
        <v/>
      </c>
      <c r="Q243" s="82" t="str">
        <f t="shared" si="22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8"/>
        <v/>
      </c>
      <c r="M244" s="17"/>
      <c r="N244" s="82" t="str">
        <f t="shared" si="19"/>
        <v/>
      </c>
      <c r="O244" s="82">
        <f t="shared" si="20"/>
        <v>0</v>
      </c>
      <c r="P244" s="82" t="str">
        <f t="shared" si="21"/>
        <v/>
      </c>
      <c r="Q244" s="82" t="str">
        <f t="shared" si="22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8"/>
        <v/>
      </c>
      <c r="M245" s="17"/>
      <c r="N245" s="82" t="str">
        <f t="shared" si="19"/>
        <v/>
      </c>
      <c r="O245" s="82">
        <f t="shared" si="20"/>
        <v>0</v>
      </c>
      <c r="P245" s="82" t="str">
        <f t="shared" si="21"/>
        <v/>
      </c>
      <c r="Q245" s="82" t="str">
        <f t="shared" si="22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8"/>
        <v/>
      </c>
      <c r="M246" s="17"/>
      <c r="N246" s="82" t="str">
        <f t="shared" si="19"/>
        <v/>
      </c>
      <c r="O246" s="82">
        <f t="shared" si="20"/>
        <v>0</v>
      </c>
      <c r="P246" s="82" t="str">
        <f t="shared" si="21"/>
        <v/>
      </c>
      <c r="Q246" s="82" t="str">
        <f t="shared" si="22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8"/>
        <v/>
      </c>
      <c r="M247" s="17"/>
      <c r="N247" s="82" t="str">
        <f t="shared" si="19"/>
        <v/>
      </c>
      <c r="O247" s="82">
        <f t="shared" si="20"/>
        <v>0</v>
      </c>
      <c r="P247" s="82" t="str">
        <f t="shared" si="21"/>
        <v/>
      </c>
      <c r="Q247" s="82" t="str">
        <f t="shared" si="22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8"/>
        <v/>
      </c>
      <c r="M248" s="17"/>
      <c r="N248" s="82" t="str">
        <f t="shared" si="19"/>
        <v/>
      </c>
      <c r="O248" s="82">
        <f t="shared" si="20"/>
        <v>0</v>
      </c>
      <c r="P248" s="82" t="str">
        <f t="shared" si="21"/>
        <v/>
      </c>
      <c r="Q248" s="82" t="str">
        <f t="shared" si="22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8"/>
        <v/>
      </c>
      <c r="M249" s="17"/>
      <c r="N249" s="82" t="str">
        <f t="shared" si="19"/>
        <v/>
      </c>
      <c r="O249" s="82">
        <f t="shared" si="20"/>
        <v>0</v>
      </c>
      <c r="P249" s="82" t="str">
        <f t="shared" si="21"/>
        <v/>
      </c>
      <c r="Q249" s="82" t="str">
        <f t="shared" si="22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8"/>
        <v/>
      </c>
      <c r="M250" s="17"/>
      <c r="N250" s="82" t="str">
        <f t="shared" si="19"/>
        <v/>
      </c>
      <c r="O250" s="82">
        <f t="shared" si="20"/>
        <v>0</v>
      </c>
      <c r="P250" s="82" t="str">
        <f t="shared" si="21"/>
        <v/>
      </c>
      <c r="Q250" s="82" t="str">
        <f t="shared" si="22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8"/>
        <v/>
      </c>
      <c r="M251" s="17"/>
      <c r="N251" s="82" t="str">
        <f t="shared" si="19"/>
        <v/>
      </c>
      <c r="O251" s="82">
        <f t="shared" si="20"/>
        <v>0</v>
      </c>
      <c r="P251" s="82" t="str">
        <f t="shared" si="21"/>
        <v/>
      </c>
      <c r="Q251" s="82" t="str">
        <f t="shared" si="22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8"/>
        <v/>
      </c>
      <c r="M252" s="17"/>
      <c r="N252" s="82" t="str">
        <f t="shared" si="19"/>
        <v/>
      </c>
      <c r="O252" s="82">
        <f t="shared" si="20"/>
        <v>0</v>
      </c>
      <c r="P252" s="82" t="str">
        <f t="shared" si="21"/>
        <v/>
      </c>
      <c r="Q252" s="82" t="str">
        <f t="shared" si="22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8"/>
        <v/>
      </c>
      <c r="M253" s="17"/>
      <c r="N253" s="82" t="str">
        <f t="shared" si="19"/>
        <v/>
      </c>
      <c r="O253" s="82">
        <f t="shared" si="20"/>
        <v>0</v>
      </c>
      <c r="P253" s="82" t="str">
        <f t="shared" si="21"/>
        <v/>
      </c>
      <c r="Q253" s="82" t="str">
        <f t="shared" si="22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8"/>
        <v/>
      </c>
      <c r="M254" s="17"/>
      <c r="N254" s="82" t="str">
        <f t="shared" si="19"/>
        <v/>
      </c>
      <c r="O254" s="82">
        <f t="shared" si="20"/>
        <v>0</v>
      </c>
      <c r="P254" s="82" t="str">
        <f t="shared" si="21"/>
        <v/>
      </c>
      <c r="Q254" s="82" t="str">
        <f t="shared" si="22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8"/>
        <v/>
      </c>
      <c r="M255" s="17"/>
      <c r="N255" s="82" t="str">
        <f t="shared" si="19"/>
        <v/>
      </c>
      <c r="O255" s="82">
        <f t="shared" si="20"/>
        <v>0</v>
      </c>
      <c r="P255" s="82" t="str">
        <f t="shared" si="21"/>
        <v/>
      </c>
      <c r="Q255" s="82" t="str">
        <f t="shared" si="22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8"/>
        <v/>
      </c>
      <c r="M256" s="17"/>
      <c r="N256" s="82" t="str">
        <f t="shared" si="19"/>
        <v/>
      </c>
      <c r="O256" s="82">
        <f t="shared" si="20"/>
        <v>0</v>
      </c>
      <c r="P256" s="82" t="str">
        <f t="shared" si="21"/>
        <v/>
      </c>
      <c r="Q256" s="82" t="str">
        <f t="shared" si="22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8"/>
        <v/>
      </c>
      <c r="M257" s="17"/>
      <c r="N257" s="82" t="str">
        <f t="shared" si="19"/>
        <v/>
      </c>
      <c r="O257" s="82">
        <f t="shared" si="20"/>
        <v>0</v>
      </c>
      <c r="P257" s="82" t="str">
        <f t="shared" si="21"/>
        <v/>
      </c>
      <c r="Q257" s="82" t="str">
        <f t="shared" si="22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8"/>
        <v/>
      </c>
      <c r="M258" s="17"/>
      <c r="N258" s="82" t="str">
        <f t="shared" si="19"/>
        <v/>
      </c>
      <c r="O258" s="82">
        <f t="shared" si="20"/>
        <v>0</v>
      </c>
      <c r="P258" s="82" t="str">
        <f t="shared" si="21"/>
        <v/>
      </c>
      <c r="Q258" s="82" t="str">
        <f t="shared" si="22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8"/>
        <v/>
      </c>
      <c r="M259" s="17"/>
      <c r="N259" s="82" t="str">
        <f t="shared" si="19"/>
        <v/>
      </c>
      <c r="O259" s="82">
        <f t="shared" si="20"/>
        <v>0</v>
      </c>
      <c r="P259" s="82" t="str">
        <f t="shared" si="21"/>
        <v/>
      </c>
      <c r="Q259" s="82" t="str">
        <f t="shared" si="22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8"/>
        <v/>
      </c>
      <c r="M260" s="17"/>
      <c r="N260" s="82" t="str">
        <f t="shared" si="19"/>
        <v/>
      </c>
      <c r="O260" s="82">
        <f t="shared" si="20"/>
        <v>0</v>
      </c>
      <c r="P260" s="82" t="str">
        <f t="shared" si="21"/>
        <v/>
      </c>
      <c r="Q260" s="82" t="str">
        <f t="shared" si="22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8"/>
        <v/>
      </c>
      <c r="M261" s="17"/>
      <c r="N261" s="82" t="str">
        <f t="shared" si="19"/>
        <v/>
      </c>
      <c r="O261" s="82">
        <f t="shared" si="20"/>
        <v>0</v>
      </c>
      <c r="P261" s="82" t="str">
        <f t="shared" si="21"/>
        <v/>
      </c>
      <c r="Q261" s="82" t="str">
        <f t="shared" si="22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8"/>
        <v/>
      </c>
      <c r="M262" s="17"/>
      <c r="N262" s="82" t="str">
        <f t="shared" si="19"/>
        <v/>
      </c>
      <c r="O262" s="82">
        <f t="shared" si="20"/>
        <v>0</v>
      </c>
      <c r="P262" s="82" t="str">
        <f t="shared" si="21"/>
        <v/>
      </c>
      <c r="Q262" s="82" t="str">
        <f t="shared" si="22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8"/>
        <v/>
      </c>
      <c r="M263" s="17"/>
      <c r="N263" s="82" t="str">
        <f t="shared" si="19"/>
        <v/>
      </c>
      <c r="O263" s="82">
        <f t="shared" si="20"/>
        <v>0</v>
      </c>
      <c r="P263" s="82" t="str">
        <f t="shared" si="21"/>
        <v/>
      </c>
      <c r="Q263" s="82" t="str">
        <f t="shared" si="22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8"/>
        <v/>
      </c>
      <c r="M264" s="17"/>
      <c r="N264" s="82" t="str">
        <f t="shared" si="19"/>
        <v/>
      </c>
      <c r="O264" s="82">
        <f t="shared" si="20"/>
        <v>0</v>
      </c>
      <c r="P264" s="82" t="str">
        <f t="shared" si="21"/>
        <v/>
      </c>
      <c r="Q264" s="82" t="str">
        <f t="shared" si="22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8"/>
        <v/>
      </c>
      <c r="M265" s="17"/>
      <c r="N265" s="82" t="str">
        <f t="shared" si="19"/>
        <v/>
      </c>
      <c r="O265" s="82">
        <f t="shared" si="20"/>
        <v>0</v>
      </c>
      <c r="P265" s="82" t="str">
        <f t="shared" si="21"/>
        <v/>
      </c>
      <c r="Q265" s="82" t="str">
        <f t="shared" si="22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8"/>
        <v/>
      </c>
      <c r="M266" s="17"/>
      <c r="N266" s="82" t="str">
        <f t="shared" si="19"/>
        <v/>
      </c>
      <c r="O266" s="82">
        <f t="shared" si="20"/>
        <v>0</v>
      </c>
      <c r="P266" s="82" t="str">
        <f t="shared" si="21"/>
        <v/>
      </c>
      <c r="Q266" s="82" t="str">
        <f t="shared" si="22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8"/>
        <v/>
      </c>
      <c r="M267" s="17"/>
      <c r="N267" s="82" t="str">
        <f t="shared" si="19"/>
        <v/>
      </c>
      <c r="O267" s="82">
        <f t="shared" si="20"/>
        <v>0</v>
      </c>
      <c r="P267" s="82" t="str">
        <f t="shared" si="21"/>
        <v/>
      </c>
      <c r="Q267" s="82" t="str">
        <f t="shared" si="22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8"/>
        <v/>
      </c>
      <c r="M268" s="17"/>
      <c r="N268" s="82" t="str">
        <f t="shared" si="19"/>
        <v/>
      </c>
      <c r="O268" s="82">
        <f t="shared" si="20"/>
        <v>0</v>
      </c>
      <c r="P268" s="82" t="str">
        <f t="shared" si="21"/>
        <v/>
      </c>
      <c r="Q268" s="82" t="str">
        <f t="shared" si="22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8"/>
        <v/>
      </c>
      <c r="M269" s="17"/>
      <c r="N269" s="82" t="str">
        <f t="shared" si="19"/>
        <v/>
      </c>
      <c r="O269" s="82">
        <f t="shared" si="20"/>
        <v>0</v>
      </c>
      <c r="P269" s="82" t="str">
        <f t="shared" si="21"/>
        <v/>
      </c>
      <c r="Q269" s="82" t="str">
        <f t="shared" si="22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8"/>
        <v/>
      </c>
      <c r="M270" s="17"/>
      <c r="N270" s="82" t="str">
        <f t="shared" si="19"/>
        <v/>
      </c>
      <c r="O270" s="82">
        <f t="shared" si="20"/>
        <v>0</v>
      </c>
      <c r="P270" s="82" t="str">
        <f t="shared" si="21"/>
        <v/>
      </c>
      <c r="Q270" s="82" t="str">
        <f t="shared" si="22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8"/>
        <v/>
      </c>
      <c r="M271" s="17"/>
      <c r="N271" s="82" t="str">
        <f t="shared" si="19"/>
        <v/>
      </c>
      <c r="O271" s="82">
        <f t="shared" si="20"/>
        <v>0</v>
      </c>
      <c r="P271" s="82" t="str">
        <f t="shared" si="21"/>
        <v/>
      </c>
      <c r="Q271" s="82" t="str">
        <f t="shared" si="22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3">IF(F272&amp;H272&amp;I272&amp;J272&amp;K272="","",F272+H272+I272-J272-K272)</f>
        <v/>
      </c>
      <c r="M272" s="17"/>
      <c r="N272" s="82" t="str">
        <f t="shared" ref="N272:N335" si="24">IF($G272="E",F272,"")</f>
        <v/>
      </c>
      <c r="O272" s="82">
        <f t="shared" si="20"/>
        <v>0</v>
      </c>
      <c r="P272" s="82" t="str">
        <f t="shared" si="21"/>
        <v/>
      </c>
      <c r="Q272" s="82" t="str">
        <f t="shared" si="22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3"/>
        <v/>
      </c>
      <c r="M273" s="17"/>
      <c r="N273" s="82" t="str">
        <f t="shared" si="24"/>
        <v/>
      </c>
      <c r="O273" s="82">
        <f t="shared" ref="O273:O336" si="25">IF($G273=0%,F273,"")</f>
        <v>0</v>
      </c>
      <c r="P273" s="82" t="str">
        <f t="shared" ref="P273:P336" si="26">IF(OR($G273=8%,$G273=11%),$H273/$G273,"")</f>
        <v/>
      </c>
      <c r="Q273" s="82" t="str">
        <f t="shared" ref="Q273:Q336" si="27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3"/>
        <v/>
      </c>
      <c r="M274" s="17"/>
      <c r="N274" s="82" t="str">
        <f t="shared" si="24"/>
        <v/>
      </c>
      <c r="O274" s="82">
        <f t="shared" si="25"/>
        <v>0</v>
      </c>
      <c r="P274" s="82" t="str">
        <f t="shared" si="26"/>
        <v/>
      </c>
      <c r="Q274" s="82" t="str">
        <f t="shared" si="27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3"/>
        <v/>
      </c>
      <c r="M275" s="17"/>
      <c r="N275" s="82" t="str">
        <f t="shared" si="24"/>
        <v/>
      </c>
      <c r="O275" s="82">
        <f t="shared" si="25"/>
        <v>0</v>
      </c>
      <c r="P275" s="82" t="str">
        <f t="shared" si="26"/>
        <v/>
      </c>
      <c r="Q275" s="82" t="str">
        <f t="shared" si="27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3"/>
        <v/>
      </c>
      <c r="M276" s="17"/>
      <c r="N276" s="82" t="str">
        <f t="shared" si="24"/>
        <v/>
      </c>
      <c r="O276" s="82">
        <f t="shared" si="25"/>
        <v>0</v>
      </c>
      <c r="P276" s="82" t="str">
        <f t="shared" si="26"/>
        <v/>
      </c>
      <c r="Q276" s="82" t="str">
        <f t="shared" si="27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3"/>
        <v/>
      </c>
      <c r="M277" s="17"/>
      <c r="N277" s="82" t="str">
        <f t="shared" si="24"/>
        <v/>
      </c>
      <c r="O277" s="82">
        <f t="shared" si="25"/>
        <v>0</v>
      </c>
      <c r="P277" s="82" t="str">
        <f t="shared" si="26"/>
        <v/>
      </c>
      <c r="Q277" s="82" t="str">
        <f t="shared" si="27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3"/>
        <v/>
      </c>
      <c r="M278" s="17"/>
      <c r="N278" s="82" t="str">
        <f t="shared" si="24"/>
        <v/>
      </c>
      <c r="O278" s="82">
        <f t="shared" si="25"/>
        <v>0</v>
      </c>
      <c r="P278" s="82" t="str">
        <f t="shared" si="26"/>
        <v/>
      </c>
      <c r="Q278" s="82" t="str">
        <f t="shared" si="27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3"/>
        <v/>
      </c>
      <c r="M279" s="17"/>
      <c r="N279" s="82" t="str">
        <f t="shared" si="24"/>
        <v/>
      </c>
      <c r="O279" s="82">
        <f t="shared" si="25"/>
        <v>0</v>
      </c>
      <c r="P279" s="82" t="str">
        <f t="shared" si="26"/>
        <v/>
      </c>
      <c r="Q279" s="82" t="str">
        <f t="shared" si="27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3"/>
        <v/>
      </c>
      <c r="M280" s="17"/>
      <c r="N280" s="82" t="str">
        <f t="shared" si="24"/>
        <v/>
      </c>
      <c r="O280" s="82">
        <f t="shared" si="25"/>
        <v>0</v>
      </c>
      <c r="P280" s="82" t="str">
        <f t="shared" si="26"/>
        <v/>
      </c>
      <c r="Q280" s="82" t="str">
        <f t="shared" si="27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3"/>
        <v/>
      </c>
      <c r="M281" s="17"/>
      <c r="N281" s="82" t="str">
        <f t="shared" si="24"/>
        <v/>
      </c>
      <c r="O281" s="82">
        <f t="shared" si="25"/>
        <v>0</v>
      </c>
      <c r="P281" s="82" t="str">
        <f t="shared" si="26"/>
        <v/>
      </c>
      <c r="Q281" s="82" t="str">
        <f t="shared" si="27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3"/>
        <v/>
      </c>
      <c r="M282" s="17"/>
      <c r="N282" s="82" t="str">
        <f t="shared" si="24"/>
        <v/>
      </c>
      <c r="O282" s="82">
        <f t="shared" si="25"/>
        <v>0</v>
      </c>
      <c r="P282" s="82" t="str">
        <f t="shared" si="26"/>
        <v/>
      </c>
      <c r="Q282" s="82" t="str">
        <f t="shared" si="27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3"/>
        <v/>
      </c>
      <c r="M283" s="17"/>
      <c r="N283" s="82" t="str">
        <f t="shared" si="24"/>
        <v/>
      </c>
      <c r="O283" s="82">
        <f t="shared" si="25"/>
        <v>0</v>
      </c>
      <c r="P283" s="82" t="str">
        <f t="shared" si="26"/>
        <v/>
      </c>
      <c r="Q283" s="82" t="str">
        <f t="shared" si="27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3"/>
        <v/>
      </c>
      <c r="M284" s="17"/>
      <c r="N284" s="82" t="str">
        <f t="shared" si="24"/>
        <v/>
      </c>
      <c r="O284" s="82">
        <f t="shared" si="25"/>
        <v>0</v>
      </c>
      <c r="P284" s="82" t="str">
        <f t="shared" si="26"/>
        <v/>
      </c>
      <c r="Q284" s="82" t="str">
        <f t="shared" si="27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3"/>
        <v/>
      </c>
      <c r="M285" s="17"/>
      <c r="N285" s="82" t="str">
        <f t="shared" si="24"/>
        <v/>
      </c>
      <c r="O285" s="82">
        <f t="shared" si="25"/>
        <v>0</v>
      </c>
      <c r="P285" s="82" t="str">
        <f t="shared" si="26"/>
        <v/>
      </c>
      <c r="Q285" s="82" t="str">
        <f t="shared" si="27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3"/>
        <v/>
      </c>
      <c r="M286" s="17"/>
      <c r="N286" s="82" t="str">
        <f t="shared" si="24"/>
        <v/>
      </c>
      <c r="O286" s="82">
        <f t="shared" si="25"/>
        <v>0</v>
      </c>
      <c r="P286" s="82" t="str">
        <f t="shared" si="26"/>
        <v/>
      </c>
      <c r="Q286" s="82" t="str">
        <f t="shared" si="27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3"/>
        <v/>
      </c>
      <c r="M287" s="17"/>
      <c r="N287" s="82" t="str">
        <f t="shared" si="24"/>
        <v/>
      </c>
      <c r="O287" s="82">
        <f t="shared" si="25"/>
        <v>0</v>
      </c>
      <c r="P287" s="82" t="str">
        <f t="shared" si="26"/>
        <v/>
      </c>
      <c r="Q287" s="82" t="str">
        <f t="shared" si="27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3"/>
        <v/>
      </c>
      <c r="M288" s="17"/>
      <c r="N288" s="82" t="str">
        <f t="shared" si="24"/>
        <v/>
      </c>
      <c r="O288" s="82">
        <f t="shared" si="25"/>
        <v>0</v>
      </c>
      <c r="P288" s="82" t="str">
        <f t="shared" si="26"/>
        <v/>
      </c>
      <c r="Q288" s="82" t="str">
        <f t="shared" si="27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3"/>
        <v/>
      </c>
      <c r="M289" s="17"/>
      <c r="N289" s="82" t="str">
        <f t="shared" si="24"/>
        <v/>
      </c>
      <c r="O289" s="82">
        <f t="shared" si="25"/>
        <v>0</v>
      </c>
      <c r="P289" s="82" t="str">
        <f t="shared" si="26"/>
        <v/>
      </c>
      <c r="Q289" s="82" t="str">
        <f t="shared" si="27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3"/>
        <v/>
      </c>
      <c r="M290" s="17"/>
      <c r="N290" s="82" t="str">
        <f t="shared" si="24"/>
        <v/>
      </c>
      <c r="O290" s="82">
        <f t="shared" si="25"/>
        <v>0</v>
      </c>
      <c r="P290" s="82" t="str">
        <f t="shared" si="26"/>
        <v/>
      </c>
      <c r="Q290" s="82" t="str">
        <f t="shared" si="27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3"/>
        <v/>
      </c>
      <c r="M291" s="17"/>
      <c r="N291" s="82" t="str">
        <f t="shared" si="24"/>
        <v/>
      </c>
      <c r="O291" s="82">
        <f t="shared" si="25"/>
        <v>0</v>
      </c>
      <c r="P291" s="82" t="str">
        <f t="shared" si="26"/>
        <v/>
      </c>
      <c r="Q291" s="82" t="str">
        <f t="shared" si="27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3"/>
        <v/>
      </c>
      <c r="M292" s="17"/>
      <c r="N292" s="82" t="str">
        <f t="shared" si="24"/>
        <v/>
      </c>
      <c r="O292" s="82">
        <f t="shared" si="25"/>
        <v>0</v>
      </c>
      <c r="P292" s="82" t="str">
        <f t="shared" si="26"/>
        <v/>
      </c>
      <c r="Q292" s="82" t="str">
        <f t="shared" si="27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3"/>
        <v/>
      </c>
      <c r="M293" s="17"/>
      <c r="N293" s="82" t="str">
        <f t="shared" si="24"/>
        <v/>
      </c>
      <c r="O293" s="82">
        <f t="shared" si="25"/>
        <v>0</v>
      </c>
      <c r="P293" s="82" t="str">
        <f t="shared" si="26"/>
        <v/>
      </c>
      <c r="Q293" s="82" t="str">
        <f t="shared" si="27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3"/>
        <v/>
      </c>
      <c r="M294" s="17"/>
      <c r="N294" s="82" t="str">
        <f t="shared" si="24"/>
        <v/>
      </c>
      <c r="O294" s="82">
        <f t="shared" si="25"/>
        <v>0</v>
      </c>
      <c r="P294" s="82" t="str">
        <f t="shared" si="26"/>
        <v/>
      </c>
      <c r="Q294" s="82" t="str">
        <f t="shared" si="27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3"/>
        <v/>
      </c>
      <c r="M295" s="17"/>
      <c r="N295" s="82" t="str">
        <f t="shared" si="24"/>
        <v/>
      </c>
      <c r="O295" s="82">
        <f t="shared" si="25"/>
        <v>0</v>
      </c>
      <c r="P295" s="82" t="str">
        <f t="shared" si="26"/>
        <v/>
      </c>
      <c r="Q295" s="82" t="str">
        <f t="shared" si="27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3"/>
        <v/>
      </c>
      <c r="M296" s="17"/>
      <c r="N296" s="82" t="str">
        <f t="shared" si="24"/>
        <v/>
      </c>
      <c r="O296" s="82">
        <f t="shared" si="25"/>
        <v>0</v>
      </c>
      <c r="P296" s="82" t="str">
        <f t="shared" si="26"/>
        <v/>
      </c>
      <c r="Q296" s="82" t="str">
        <f t="shared" si="27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3"/>
        <v/>
      </c>
      <c r="M297" s="17"/>
      <c r="N297" s="82" t="str">
        <f t="shared" si="24"/>
        <v/>
      </c>
      <c r="O297" s="82">
        <f t="shared" si="25"/>
        <v>0</v>
      </c>
      <c r="P297" s="82" t="str">
        <f t="shared" si="26"/>
        <v/>
      </c>
      <c r="Q297" s="82" t="str">
        <f t="shared" si="27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3"/>
        <v/>
      </c>
      <c r="M298" s="17"/>
      <c r="N298" s="82" t="str">
        <f t="shared" si="24"/>
        <v/>
      </c>
      <c r="O298" s="82">
        <f t="shared" si="25"/>
        <v>0</v>
      </c>
      <c r="P298" s="82" t="str">
        <f t="shared" si="26"/>
        <v/>
      </c>
      <c r="Q298" s="82" t="str">
        <f t="shared" si="27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3"/>
        <v/>
      </c>
      <c r="M299" s="17"/>
      <c r="N299" s="82" t="str">
        <f t="shared" si="24"/>
        <v/>
      </c>
      <c r="O299" s="82">
        <f t="shared" si="25"/>
        <v>0</v>
      </c>
      <c r="P299" s="82" t="str">
        <f t="shared" si="26"/>
        <v/>
      </c>
      <c r="Q299" s="82" t="str">
        <f t="shared" si="27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3"/>
        <v/>
      </c>
      <c r="M300" s="17"/>
      <c r="N300" s="82" t="str">
        <f t="shared" si="24"/>
        <v/>
      </c>
      <c r="O300" s="82">
        <f t="shared" si="25"/>
        <v>0</v>
      </c>
      <c r="P300" s="82" t="str">
        <f t="shared" si="26"/>
        <v/>
      </c>
      <c r="Q300" s="82" t="str">
        <f t="shared" si="27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3"/>
        <v/>
      </c>
      <c r="M301" s="17"/>
      <c r="N301" s="82" t="str">
        <f t="shared" si="24"/>
        <v/>
      </c>
      <c r="O301" s="82">
        <f t="shared" si="25"/>
        <v>0</v>
      </c>
      <c r="P301" s="82" t="str">
        <f t="shared" si="26"/>
        <v/>
      </c>
      <c r="Q301" s="82" t="str">
        <f t="shared" si="27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3"/>
        <v/>
      </c>
      <c r="M302" s="17"/>
      <c r="N302" s="82" t="str">
        <f t="shared" si="24"/>
        <v/>
      </c>
      <c r="O302" s="82">
        <f t="shared" si="25"/>
        <v>0</v>
      </c>
      <c r="P302" s="82" t="str">
        <f t="shared" si="26"/>
        <v/>
      </c>
      <c r="Q302" s="82" t="str">
        <f t="shared" si="27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3"/>
        <v/>
      </c>
      <c r="M303" s="17"/>
      <c r="N303" s="82" t="str">
        <f t="shared" si="24"/>
        <v/>
      </c>
      <c r="O303" s="82">
        <f t="shared" si="25"/>
        <v>0</v>
      </c>
      <c r="P303" s="82" t="str">
        <f t="shared" si="26"/>
        <v/>
      </c>
      <c r="Q303" s="82" t="str">
        <f t="shared" si="27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3"/>
        <v/>
      </c>
      <c r="M304" s="17"/>
      <c r="N304" s="82" t="str">
        <f t="shared" si="24"/>
        <v/>
      </c>
      <c r="O304" s="82">
        <f t="shared" si="25"/>
        <v>0</v>
      </c>
      <c r="P304" s="82" t="str">
        <f t="shared" si="26"/>
        <v/>
      </c>
      <c r="Q304" s="82" t="str">
        <f t="shared" si="27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3"/>
        <v/>
      </c>
      <c r="M305" s="17"/>
      <c r="N305" s="82" t="str">
        <f t="shared" si="24"/>
        <v/>
      </c>
      <c r="O305" s="82">
        <f t="shared" si="25"/>
        <v>0</v>
      </c>
      <c r="P305" s="82" t="str">
        <f t="shared" si="26"/>
        <v/>
      </c>
      <c r="Q305" s="82" t="str">
        <f t="shared" si="27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3"/>
        <v/>
      </c>
      <c r="M306" s="17"/>
      <c r="N306" s="82" t="str">
        <f t="shared" si="24"/>
        <v/>
      </c>
      <c r="O306" s="82">
        <f t="shared" si="25"/>
        <v>0</v>
      </c>
      <c r="P306" s="82" t="str">
        <f t="shared" si="26"/>
        <v/>
      </c>
      <c r="Q306" s="82" t="str">
        <f t="shared" si="27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3"/>
        <v/>
      </c>
      <c r="M307" s="17"/>
      <c r="N307" s="82" t="str">
        <f t="shared" si="24"/>
        <v/>
      </c>
      <c r="O307" s="82">
        <f t="shared" si="25"/>
        <v>0</v>
      </c>
      <c r="P307" s="82" t="str">
        <f t="shared" si="26"/>
        <v/>
      </c>
      <c r="Q307" s="82" t="str">
        <f t="shared" si="27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3"/>
        <v/>
      </c>
      <c r="M308" s="17"/>
      <c r="N308" s="82" t="str">
        <f t="shared" si="24"/>
        <v/>
      </c>
      <c r="O308" s="82">
        <f t="shared" si="25"/>
        <v>0</v>
      </c>
      <c r="P308" s="82" t="str">
        <f t="shared" si="26"/>
        <v/>
      </c>
      <c r="Q308" s="82" t="str">
        <f t="shared" si="27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3"/>
        <v/>
      </c>
      <c r="M309" s="17"/>
      <c r="N309" s="82" t="str">
        <f t="shared" si="24"/>
        <v/>
      </c>
      <c r="O309" s="82">
        <f t="shared" si="25"/>
        <v>0</v>
      </c>
      <c r="P309" s="82" t="str">
        <f t="shared" si="26"/>
        <v/>
      </c>
      <c r="Q309" s="82" t="str">
        <f t="shared" si="27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3"/>
        <v/>
      </c>
      <c r="M310" s="17"/>
      <c r="N310" s="82" t="str">
        <f t="shared" si="24"/>
        <v/>
      </c>
      <c r="O310" s="82">
        <f t="shared" si="25"/>
        <v>0</v>
      </c>
      <c r="P310" s="82" t="str">
        <f t="shared" si="26"/>
        <v/>
      </c>
      <c r="Q310" s="82" t="str">
        <f t="shared" si="27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3"/>
        <v/>
      </c>
      <c r="M311" s="17"/>
      <c r="N311" s="82" t="str">
        <f t="shared" si="24"/>
        <v/>
      </c>
      <c r="O311" s="82">
        <f t="shared" si="25"/>
        <v>0</v>
      </c>
      <c r="P311" s="82" t="str">
        <f t="shared" si="26"/>
        <v/>
      </c>
      <c r="Q311" s="82" t="str">
        <f t="shared" si="27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3"/>
        <v/>
      </c>
      <c r="M312" s="17"/>
      <c r="N312" s="82" t="str">
        <f t="shared" si="24"/>
        <v/>
      </c>
      <c r="O312" s="82">
        <f t="shared" si="25"/>
        <v>0</v>
      </c>
      <c r="P312" s="82" t="str">
        <f t="shared" si="26"/>
        <v/>
      </c>
      <c r="Q312" s="82" t="str">
        <f t="shared" si="27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3"/>
        <v/>
      </c>
      <c r="M313" s="17"/>
      <c r="N313" s="82" t="str">
        <f t="shared" si="24"/>
        <v/>
      </c>
      <c r="O313" s="82">
        <f t="shared" si="25"/>
        <v>0</v>
      </c>
      <c r="P313" s="82" t="str">
        <f t="shared" si="26"/>
        <v/>
      </c>
      <c r="Q313" s="82" t="str">
        <f t="shared" si="27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3"/>
        <v/>
      </c>
      <c r="M314" s="17"/>
      <c r="N314" s="82" t="str">
        <f t="shared" si="24"/>
        <v/>
      </c>
      <c r="O314" s="82">
        <f t="shared" si="25"/>
        <v>0</v>
      </c>
      <c r="P314" s="82" t="str">
        <f t="shared" si="26"/>
        <v/>
      </c>
      <c r="Q314" s="82" t="str">
        <f t="shared" si="27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3"/>
        <v/>
      </c>
      <c r="M315" s="17"/>
      <c r="N315" s="82" t="str">
        <f t="shared" si="24"/>
        <v/>
      </c>
      <c r="O315" s="82">
        <f t="shared" si="25"/>
        <v>0</v>
      </c>
      <c r="P315" s="82" t="str">
        <f t="shared" si="26"/>
        <v/>
      </c>
      <c r="Q315" s="82" t="str">
        <f t="shared" si="27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3"/>
        <v/>
      </c>
      <c r="M316" s="17"/>
      <c r="N316" s="82" t="str">
        <f t="shared" si="24"/>
        <v/>
      </c>
      <c r="O316" s="82">
        <f t="shared" si="25"/>
        <v>0</v>
      </c>
      <c r="P316" s="82" t="str">
        <f t="shared" si="26"/>
        <v/>
      </c>
      <c r="Q316" s="82" t="str">
        <f t="shared" si="27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3"/>
        <v/>
      </c>
      <c r="M317" s="17"/>
      <c r="N317" s="82" t="str">
        <f t="shared" si="24"/>
        <v/>
      </c>
      <c r="O317" s="82">
        <f t="shared" si="25"/>
        <v>0</v>
      </c>
      <c r="P317" s="82" t="str">
        <f t="shared" si="26"/>
        <v/>
      </c>
      <c r="Q317" s="82" t="str">
        <f t="shared" si="27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3"/>
        <v/>
      </c>
      <c r="M318" s="17"/>
      <c r="N318" s="82" t="str">
        <f t="shared" si="24"/>
        <v/>
      </c>
      <c r="O318" s="82">
        <f t="shared" si="25"/>
        <v>0</v>
      </c>
      <c r="P318" s="82" t="str">
        <f t="shared" si="26"/>
        <v/>
      </c>
      <c r="Q318" s="82" t="str">
        <f t="shared" si="27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3"/>
        <v/>
      </c>
      <c r="M319" s="17"/>
      <c r="N319" s="82" t="str">
        <f t="shared" si="24"/>
        <v/>
      </c>
      <c r="O319" s="82">
        <f t="shared" si="25"/>
        <v>0</v>
      </c>
      <c r="P319" s="82" t="str">
        <f t="shared" si="26"/>
        <v/>
      </c>
      <c r="Q319" s="82" t="str">
        <f t="shared" si="27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3"/>
        <v/>
      </c>
      <c r="M320" s="17"/>
      <c r="N320" s="82" t="str">
        <f t="shared" si="24"/>
        <v/>
      </c>
      <c r="O320" s="82">
        <f t="shared" si="25"/>
        <v>0</v>
      </c>
      <c r="P320" s="82" t="str">
        <f t="shared" si="26"/>
        <v/>
      </c>
      <c r="Q320" s="82" t="str">
        <f t="shared" si="27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3"/>
        <v/>
      </c>
      <c r="M321" s="17"/>
      <c r="N321" s="82" t="str">
        <f t="shared" si="24"/>
        <v/>
      </c>
      <c r="O321" s="82">
        <f t="shared" si="25"/>
        <v>0</v>
      </c>
      <c r="P321" s="82" t="str">
        <f t="shared" si="26"/>
        <v/>
      </c>
      <c r="Q321" s="82" t="str">
        <f t="shared" si="27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3"/>
        <v/>
      </c>
      <c r="M322" s="17"/>
      <c r="N322" s="82" t="str">
        <f t="shared" si="24"/>
        <v/>
      </c>
      <c r="O322" s="82">
        <f t="shared" si="25"/>
        <v>0</v>
      </c>
      <c r="P322" s="82" t="str">
        <f t="shared" si="26"/>
        <v/>
      </c>
      <c r="Q322" s="82" t="str">
        <f t="shared" si="27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3"/>
        <v/>
      </c>
      <c r="M323" s="17"/>
      <c r="N323" s="82" t="str">
        <f t="shared" si="24"/>
        <v/>
      </c>
      <c r="O323" s="82">
        <f t="shared" si="25"/>
        <v>0</v>
      </c>
      <c r="P323" s="82" t="str">
        <f t="shared" si="26"/>
        <v/>
      </c>
      <c r="Q323" s="82" t="str">
        <f t="shared" si="27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3"/>
        <v/>
      </c>
      <c r="M324" s="17"/>
      <c r="N324" s="82" t="str">
        <f t="shared" si="24"/>
        <v/>
      </c>
      <c r="O324" s="82">
        <f t="shared" si="25"/>
        <v>0</v>
      </c>
      <c r="P324" s="82" t="str">
        <f t="shared" si="26"/>
        <v/>
      </c>
      <c r="Q324" s="82" t="str">
        <f t="shared" si="27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3"/>
        <v/>
      </c>
      <c r="M325" s="17"/>
      <c r="N325" s="82" t="str">
        <f t="shared" si="24"/>
        <v/>
      </c>
      <c r="O325" s="82">
        <f t="shared" si="25"/>
        <v>0</v>
      </c>
      <c r="P325" s="82" t="str">
        <f t="shared" si="26"/>
        <v/>
      </c>
      <c r="Q325" s="82" t="str">
        <f t="shared" si="27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3"/>
        <v/>
      </c>
      <c r="M326" s="17"/>
      <c r="N326" s="82" t="str">
        <f t="shared" si="24"/>
        <v/>
      </c>
      <c r="O326" s="82">
        <f t="shared" si="25"/>
        <v>0</v>
      </c>
      <c r="P326" s="82" t="str">
        <f t="shared" si="26"/>
        <v/>
      </c>
      <c r="Q326" s="82" t="str">
        <f t="shared" si="27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3"/>
        <v/>
      </c>
      <c r="M327" s="17"/>
      <c r="N327" s="82" t="str">
        <f t="shared" si="24"/>
        <v/>
      </c>
      <c r="O327" s="82">
        <f t="shared" si="25"/>
        <v>0</v>
      </c>
      <c r="P327" s="82" t="str">
        <f t="shared" si="26"/>
        <v/>
      </c>
      <c r="Q327" s="82" t="str">
        <f t="shared" si="27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3"/>
        <v/>
      </c>
      <c r="M328" s="17"/>
      <c r="N328" s="82" t="str">
        <f t="shared" si="24"/>
        <v/>
      </c>
      <c r="O328" s="82">
        <f t="shared" si="25"/>
        <v>0</v>
      </c>
      <c r="P328" s="82" t="str">
        <f t="shared" si="26"/>
        <v/>
      </c>
      <c r="Q328" s="82" t="str">
        <f t="shared" si="27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3"/>
        <v/>
      </c>
      <c r="M329" s="17"/>
      <c r="N329" s="82" t="str">
        <f t="shared" si="24"/>
        <v/>
      </c>
      <c r="O329" s="82">
        <f t="shared" si="25"/>
        <v>0</v>
      </c>
      <c r="P329" s="82" t="str">
        <f t="shared" si="26"/>
        <v/>
      </c>
      <c r="Q329" s="82" t="str">
        <f t="shared" si="27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3"/>
        <v/>
      </c>
      <c r="M330" s="17"/>
      <c r="N330" s="82" t="str">
        <f t="shared" si="24"/>
        <v/>
      </c>
      <c r="O330" s="82">
        <f t="shared" si="25"/>
        <v>0</v>
      </c>
      <c r="P330" s="82" t="str">
        <f t="shared" si="26"/>
        <v/>
      </c>
      <c r="Q330" s="82" t="str">
        <f t="shared" si="27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3"/>
        <v/>
      </c>
      <c r="M331" s="17"/>
      <c r="N331" s="82" t="str">
        <f t="shared" si="24"/>
        <v/>
      </c>
      <c r="O331" s="82">
        <f t="shared" si="25"/>
        <v>0</v>
      </c>
      <c r="P331" s="82" t="str">
        <f t="shared" si="26"/>
        <v/>
      </c>
      <c r="Q331" s="82" t="str">
        <f t="shared" si="27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3"/>
        <v/>
      </c>
      <c r="M332" s="17"/>
      <c r="N332" s="82" t="str">
        <f t="shared" si="24"/>
        <v/>
      </c>
      <c r="O332" s="82">
        <f t="shared" si="25"/>
        <v>0</v>
      </c>
      <c r="P332" s="82" t="str">
        <f t="shared" si="26"/>
        <v/>
      </c>
      <c r="Q332" s="82" t="str">
        <f t="shared" si="27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3"/>
        <v/>
      </c>
      <c r="M333" s="17"/>
      <c r="N333" s="82" t="str">
        <f t="shared" si="24"/>
        <v/>
      </c>
      <c r="O333" s="82">
        <f t="shared" si="25"/>
        <v>0</v>
      </c>
      <c r="P333" s="82" t="str">
        <f t="shared" si="26"/>
        <v/>
      </c>
      <c r="Q333" s="82" t="str">
        <f t="shared" si="27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3"/>
        <v/>
      </c>
      <c r="M334" s="17"/>
      <c r="N334" s="82" t="str">
        <f t="shared" si="24"/>
        <v/>
      </c>
      <c r="O334" s="82">
        <f t="shared" si="25"/>
        <v>0</v>
      </c>
      <c r="P334" s="82" t="str">
        <f t="shared" si="26"/>
        <v/>
      </c>
      <c r="Q334" s="82" t="str">
        <f t="shared" si="27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3"/>
        <v/>
      </c>
      <c r="M335" s="17"/>
      <c r="N335" s="82" t="str">
        <f t="shared" si="24"/>
        <v/>
      </c>
      <c r="O335" s="82">
        <f t="shared" si="25"/>
        <v>0</v>
      </c>
      <c r="P335" s="82" t="str">
        <f t="shared" si="26"/>
        <v/>
      </c>
      <c r="Q335" s="82" t="str">
        <f t="shared" si="27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8">IF(F336&amp;H336&amp;I336&amp;J336&amp;K336="","",F336+H336+I336-J336-K336)</f>
        <v/>
      </c>
      <c r="M336" s="17"/>
      <c r="N336" s="82" t="str">
        <f t="shared" ref="N336:N399" si="29">IF($G336="E",F336,"")</f>
        <v/>
      </c>
      <c r="O336" s="82">
        <f t="shared" si="25"/>
        <v>0</v>
      </c>
      <c r="P336" s="82" t="str">
        <f t="shared" si="26"/>
        <v/>
      </c>
      <c r="Q336" s="82" t="str">
        <f t="shared" si="27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8"/>
        <v/>
      </c>
      <c r="M337" s="17"/>
      <c r="N337" s="82" t="str">
        <f t="shared" si="29"/>
        <v/>
      </c>
      <c r="O337" s="82">
        <f t="shared" ref="O337:O400" si="30">IF($G337=0%,F337,"")</f>
        <v>0</v>
      </c>
      <c r="P337" s="82" t="str">
        <f t="shared" ref="P337:P400" si="31">IF(OR($G337=8%,$G337=11%),$H337/$G337,"")</f>
        <v/>
      </c>
      <c r="Q337" s="82" t="str">
        <f t="shared" ref="Q337:Q400" si="32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8"/>
        <v/>
      </c>
      <c r="M338" s="17"/>
      <c r="N338" s="82" t="str">
        <f t="shared" si="29"/>
        <v/>
      </c>
      <c r="O338" s="82">
        <f t="shared" si="30"/>
        <v>0</v>
      </c>
      <c r="P338" s="82" t="str">
        <f t="shared" si="31"/>
        <v/>
      </c>
      <c r="Q338" s="82" t="str">
        <f t="shared" si="32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8"/>
        <v/>
      </c>
      <c r="M339" s="17"/>
      <c r="N339" s="82" t="str">
        <f t="shared" si="29"/>
        <v/>
      </c>
      <c r="O339" s="82">
        <f t="shared" si="30"/>
        <v>0</v>
      </c>
      <c r="P339" s="82" t="str">
        <f t="shared" si="31"/>
        <v/>
      </c>
      <c r="Q339" s="82" t="str">
        <f t="shared" si="32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8"/>
        <v/>
      </c>
      <c r="M340" s="17"/>
      <c r="N340" s="82" t="str">
        <f t="shared" si="29"/>
        <v/>
      </c>
      <c r="O340" s="82">
        <f t="shared" si="30"/>
        <v>0</v>
      </c>
      <c r="P340" s="82" t="str">
        <f t="shared" si="31"/>
        <v/>
      </c>
      <c r="Q340" s="82" t="str">
        <f t="shared" si="32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8"/>
        <v/>
      </c>
      <c r="M341" s="17"/>
      <c r="N341" s="82" t="str">
        <f t="shared" si="29"/>
        <v/>
      </c>
      <c r="O341" s="82">
        <f t="shared" si="30"/>
        <v>0</v>
      </c>
      <c r="P341" s="82" t="str">
        <f t="shared" si="31"/>
        <v/>
      </c>
      <c r="Q341" s="82" t="str">
        <f t="shared" si="32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8"/>
        <v/>
      </c>
      <c r="M342" s="17"/>
      <c r="N342" s="82" t="str">
        <f t="shared" si="29"/>
        <v/>
      </c>
      <c r="O342" s="82">
        <f t="shared" si="30"/>
        <v>0</v>
      </c>
      <c r="P342" s="82" t="str">
        <f t="shared" si="31"/>
        <v/>
      </c>
      <c r="Q342" s="82" t="str">
        <f t="shared" si="32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8"/>
        <v/>
      </c>
      <c r="M343" s="17"/>
      <c r="N343" s="82" t="str">
        <f t="shared" si="29"/>
        <v/>
      </c>
      <c r="O343" s="82">
        <f t="shared" si="30"/>
        <v>0</v>
      </c>
      <c r="P343" s="82" t="str">
        <f t="shared" si="31"/>
        <v/>
      </c>
      <c r="Q343" s="82" t="str">
        <f t="shared" si="32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8"/>
        <v/>
      </c>
      <c r="M344" s="17"/>
      <c r="N344" s="82" t="str">
        <f t="shared" si="29"/>
        <v/>
      </c>
      <c r="O344" s="82">
        <f t="shared" si="30"/>
        <v>0</v>
      </c>
      <c r="P344" s="82" t="str">
        <f t="shared" si="31"/>
        <v/>
      </c>
      <c r="Q344" s="82" t="str">
        <f t="shared" si="32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8"/>
        <v/>
      </c>
      <c r="M345" s="17"/>
      <c r="N345" s="82" t="str">
        <f t="shared" si="29"/>
        <v/>
      </c>
      <c r="O345" s="82">
        <f t="shared" si="30"/>
        <v>0</v>
      </c>
      <c r="P345" s="82" t="str">
        <f t="shared" si="31"/>
        <v/>
      </c>
      <c r="Q345" s="82" t="str">
        <f t="shared" si="32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8"/>
        <v/>
      </c>
      <c r="M346" s="17"/>
      <c r="N346" s="82" t="str">
        <f t="shared" si="29"/>
        <v/>
      </c>
      <c r="O346" s="82">
        <f t="shared" si="30"/>
        <v>0</v>
      </c>
      <c r="P346" s="82" t="str">
        <f t="shared" si="31"/>
        <v/>
      </c>
      <c r="Q346" s="82" t="str">
        <f t="shared" si="32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8"/>
        <v/>
      </c>
      <c r="M347" s="17"/>
      <c r="N347" s="82" t="str">
        <f t="shared" si="29"/>
        <v/>
      </c>
      <c r="O347" s="82">
        <f t="shared" si="30"/>
        <v>0</v>
      </c>
      <c r="P347" s="82" t="str">
        <f t="shared" si="31"/>
        <v/>
      </c>
      <c r="Q347" s="82" t="str">
        <f t="shared" si="32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8"/>
        <v/>
      </c>
      <c r="M348" s="17"/>
      <c r="N348" s="82" t="str">
        <f t="shared" si="29"/>
        <v/>
      </c>
      <c r="O348" s="82">
        <f t="shared" si="30"/>
        <v>0</v>
      </c>
      <c r="P348" s="82" t="str">
        <f t="shared" si="31"/>
        <v/>
      </c>
      <c r="Q348" s="82" t="str">
        <f t="shared" si="32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8"/>
        <v/>
      </c>
      <c r="M349" s="17"/>
      <c r="N349" s="82" t="str">
        <f t="shared" si="29"/>
        <v/>
      </c>
      <c r="O349" s="82">
        <f t="shared" si="30"/>
        <v>0</v>
      </c>
      <c r="P349" s="82" t="str">
        <f t="shared" si="31"/>
        <v/>
      </c>
      <c r="Q349" s="82" t="str">
        <f t="shared" si="32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8"/>
        <v/>
      </c>
      <c r="M350" s="17"/>
      <c r="N350" s="82" t="str">
        <f t="shared" si="29"/>
        <v/>
      </c>
      <c r="O350" s="82">
        <f t="shared" si="30"/>
        <v>0</v>
      </c>
      <c r="P350" s="82" t="str">
        <f t="shared" si="31"/>
        <v/>
      </c>
      <c r="Q350" s="82" t="str">
        <f t="shared" si="32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8"/>
        <v/>
      </c>
      <c r="M351" s="17"/>
      <c r="N351" s="82" t="str">
        <f t="shared" si="29"/>
        <v/>
      </c>
      <c r="O351" s="82">
        <f t="shared" si="30"/>
        <v>0</v>
      </c>
      <c r="P351" s="82" t="str">
        <f t="shared" si="31"/>
        <v/>
      </c>
      <c r="Q351" s="82" t="str">
        <f t="shared" si="32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8"/>
        <v/>
      </c>
      <c r="M352" s="17"/>
      <c r="N352" s="82" t="str">
        <f t="shared" si="29"/>
        <v/>
      </c>
      <c r="O352" s="82">
        <f t="shared" si="30"/>
        <v>0</v>
      </c>
      <c r="P352" s="82" t="str">
        <f t="shared" si="31"/>
        <v/>
      </c>
      <c r="Q352" s="82" t="str">
        <f t="shared" si="32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8"/>
        <v/>
      </c>
      <c r="M353" s="17"/>
      <c r="N353" s="82" t="str">
        <f t="shared" si="29"/>
        <v/>
      </c>
      <c r="O353" s="82">
        <f t="shared" si="30"/>
        <v>0</v>
      </c>
      <c r="P353" s="82" t="str">
        <f t="shared" si="31"/>
        <v/>
      </c>
      <c r="Q353" s="82" t="str">
        <f t="shared" si="32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8"/>
        <v/>
      </c>
      <c r="M354" s="17"/>
      <c r="N354" s="82" t="str">
        <f t="shared" si="29"/>
        <v/>
      </c>
      <c r="O354" s="82">
        <f t="shared" si="30"/>
        <v>0</v>
      </c>
      <c r="P354" s="82" t="str">
        <f t="shared" si="31"/>
        <v/>
      </c>
      <c r="Q354" s="82" t="str">
        <f t="shared" si="32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8"/>
        <v/>
      </c>
      <c r="M355" s="17"/>
      <c r="N355" s="82" t="str">
        <f t="shared" si="29"/>
        <v/>
      </c>
      <c r="O355" s="82">
        <f t="shared" si="30"/>
        <v>0</v>
      </c>
      <c r="P355" s="82" t="str">
        <f t="shared" si="31"/>
        <v/>
      </c>
      <c r="Q355" s="82" t="str">
        <f t="shared" si="32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8"/>
        <v/>
      </c>
      <c r="M356" s="17"/>
      <c r="N356" s="82" t="str">
        <f t="shared" si="29"/>
        <v/>
      </c>
      <c r="O356" s="82">
        <f t="shared" si="30"/>
        <v>0</v>
      </c>
      <c r="P356" s="82" t="str">
        <f t="shared" si="31"/>
        <v/>
      </c>
      <c r="Q356" s="82" t="str">
        <f t="shared" si="32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8"/>
        <v/>
      </c>
      <c r="M357" s="17"/>
      <c r="N357" s="82" t="str">
        <f t="shared" si="29"/>
        <v/>
      </c>
      <c r="O357" s="82">
        <f t="shared" si="30"/>
        <v>0</v>
      </c>
      <c r="P357" s="82" t="str">
        <f t="shared" si="31"/>
        <v/>
      </c>
      <c r="Q357" s="82" t="str">
        <f t="shared" si="32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8"/>
        <v/>
      </c>
      <c r="M358" s="17"/>
      <c r="N358" s="82" t="str">
        <f t="shared" si="29"/>
        <v/>
      </c>
      <c r="O358" s="82">
        <f t="shared" si="30"/>
        <v>0</v>
      </c>
      <c r="P358" s="82" t="str">
        <f t="shared" si="31"/>
        <v/>
      </c>
      <c r="Q358" s="82" t="str">
        <f t="shared" si="32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8"/>
        <v/>
      </c>
      <c r="M359" s="17"/>
      <c r="N359" s="82" t="str">
        <f t="shared" si="29"/>
        <v/>
      </c>
      <c r="O359" s="82">
        <f t="shared" si="30"/>
        <v>0</v>
      </c>
      <c r="P359" s="82" t="str">
        <f t="shared" si="31"/>
        <v/>
      </c>
      <c r="Q359" s="82" t="str">
        <f t="shared" si="32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8"/>
        <v/>
      </c>
      <c r="M360" s="17"/>
      <c r="N360" s="82" t="str">
        <f t="shared" si="29"/>
        <v/>
      </c>
      <c r="O360" s="82">
        <f t="shared" si="30"/>
        <v>0</v>
      </c>
      <c r="P360" s="82" t="str">
        <f t="shared" si="31"/>
        <v/>
      </c>
      <c r="Q360" s="82" t="str">
        <f t="shared" si="32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8"/>
        <v/>
      </c>
      <c r="M361" s="17"/>
      <c r="N361" s="82" t="str">
        <f t="shared" si="29"/>
        <v/>
      </c>
      <c r="O361" s="82">
        <f t="shared" si="30"/>
        <v>0</v>
      </c>
      <c r="P361" s="82" t="str">
        <f t="shared" si="31"/>
        <v/>
      </c>
      <c r="Q361" s="82" t="str">
        <f t="shared" si="32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8"/>
        <v/>
      </c>
      <c r="M362" s="17"/>
      <c r="N362" s="82" t="str">
        <f t="shared" si="29"/>
        <v/>
      </c>
      <c r="O362" s="82">
        <f t="shared" si="30"/>
        <v>0</v>
      </c>
      <c r="P362" s="82" t="str">
        <f t="shared" si="31"/>
        <v/>
      </c>
      <c r="Q362" s="82" t="str">
        <f t="shared" si="32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8"/>
        <v/>
      </c>
      <c r="M363" s="17"/>
      <c r="N363" s="82" t="str">
        <f t="shared" si="29"/>
        <v/>
      </c>
      <c r="O363" s="82">
        <f t="shared" si="30"/>
        <v>0</v>
      </c>
      <c r="P363" s="82" t="str">
        <f t="shared" si="31"/>
        <v/>
      </c>
      <c r="Q363" s="82" t="str">
        <f t="shared" si="32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8"/>
        <v/>
      </c>
      <c r="M364" s="17"/>
      <c r="N364" s="82" t="str">
        <f t="shared" si="29"/>
        <v/>
      </c>
      <c r="O364" s="82">
        <f t="shared" si="30"/>
        <v>0</v>
      </c>
      <c r="P364" s="82" t="str">
        <f t="shared" si="31"/>
        <v/>
      </c>
      <c r="Q364" s="82" t="str">
        <f t="shared" si="32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8"/>
        <v/>
      </c>
      <c r="M365" s="17"/>
      <c r="N365" s="82" t="str">
        <f t="shared" si="29"/>
        <v/>
      </c>
      <c r="O365" s="82">
        <f t="shared" si="30"/>
        <v>0</v>
      </c>
      <c r="P365" s="82" t="str">
        <f t="shared" si="31"/>
        <v/>
      </c>
      <c r="Q365" s="82" t="str">
        <f t="shared" si="32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8"/>
        <v/>
      </c>
      <c r="M366" s="17"/>
      <c r="N366" s="82" t="str">
        <f t="shared" si="29"/>
        <v/>
      </c>
      <c r="O366" s="82">
        <f t="shared" si="30"/>
        <v>0</v>
      </c>
      <c r="P366" s="82" t="str">
        <f t="shared" si="31"/>
        <v/>
      </c>
      <c r="Q366" s="82" t="str">
        <f t="shared" si="32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8"/>
        <v/>
      </c>
      <c r="M367" s="17"/>
      <c r="N367" s="82" t="str">
        <f t="shared" si="29"/>
        <v/>
      </c>
      <c r="O367" s="82">
        <f t="shared" si="30"/>
        <v>0</v>
      </c>
      <c r="P367" s="82" t="str">
        <f t="shared" si="31"/>
        <v/>
      </c>
      <c r="Q367" s="82" t="str">
        <f t="shared" si="32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8"/>
        <v/>
      </c>
      <c r="M368" s="17"/>
      <c r="N368" s="82" t="str">
        <f t="shared" si="29"/>
        <v/>
      </c>
      <c r="O368" s="82">
        <f t="shared" si="30"/>
        <v>0</v>
      </c>
      <c r="P368" s="82" t="str">
        <f t="shared" si="31"/>
        <v/>
      </c>
      <c r="Q368" s="82" t="str">
        <f t="shared" si="32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8"/>
        <v/>
      </c>
      <c r="M369" s="17"/>
      <c r="N369" s="82" t="str">
        <f t="shared" si="29"/>
        <v/>
      </c>
      <c r="O369" s="82">
        <f t="shared" si="30"/>
        <v>0</v>
      </c>
      <c r="P369" s="82" t="str">
        <f t="shared" si="31"/>
        <v/>
      </c>
      <c r="Q369" s="82" t="str">
        <f t="shared" si="32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8"/>
        <v/>
      </c>
      <c r="M370" s="17"/>
      <c r="N370" s="82" t="str">
        <f t="shared" si="29"/>
        <v/>
      </c>
      <c r="O370" s="82">
        <f t="shared" si="30"/>
        <v>0</v>
      </c>
      <c r="P370" s="82" t="str">
        <f t="shared" si="31"/>
        <v/>
      </c>
      <c r="Q370" s="82" t="str">
        <f t="shared" si="32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8"/>
        <v/>
      </c>
      <c r="M371" s="17"/>
      <c r="N371" s="82" t="str">
        <f t="shared" si="29"/>
        <v/>
      </c>
      <c r="O371" s="82">
        <f t="shared" si="30"/>
        <v>0</v>
      </c>
      <c r="P371" s="82" t="str">
        <f t="shared" si="31"/>
        <v/>
      </c>
      <c r="Q371" s="82" t="str">
        <f t="shared" si="32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8"/>
        <v/>
      </c>
      <c r="M372" s="17"/>
      <c r="N372" s="82" t="str">
        <f t="shared" si="29"/>
        <v/>
      </c>
      <c r="O372" s="82">
        <f t="shared" si="30"/>
        <v>0</v>
      </c>
      <c r="P372" s="82" t="str">
        <f t="shared" si="31"/>
        <v/>
      </c>
      <c r="Q372" s="82" t="str">
        <f t="shared" si="32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8"/>
        <v/>
      </c>
      <c r="M373" s="17"/>
      <c r="N373" s="82" t="str">
        <f t="shared" si="29"/>
        <v/>
      </c>
      <c r="O373" s="82">
        <f t="shared" si="30"/>
        <v>0</v>
      </c>
      <c r="P373" s="82" t="str">
        <f t="shared" si="31"/>
        <v/>
      </c>
      <c r="Q373" s="82" t="str">
        <f t="shared" si="32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8"/>
        <v/>
      </c>
      <c r="M374" s="17"/>
      <c r="N374" s="82" t="str">
        <f t="shared" si="29"/>
        <v/>
      </c>
      <c r="O374" s="82">
        <f t="shared" si="30"/>
        <v>0</v>
      </c>
      <c r="P374" s="82" t="str">
        <f t="shared" si="31"/>
        <v/>
      </c>
      <c r="Q374" s="82" t="str">
        <f t="shared" si="32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8"/>
        <v/>
      </c>
      <c r="M375" s="17"/>
      <c r="N375" s="82" t="str">
        <f t="shared" si="29"/>
        <v/>
      </c>
      <c r="O375" s="82">
        <f t="shared" si="30"/>
        <v>0</v>
      </c>
      <c r="P375" s="82" t="str">
        <f t="shared" si="31"/>
        <v/>
      </c>
      <c r="Q375" s="82" t="str">
        <f t="shared" si="32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8"/>
        <v/>
      </c>
      <c r="M376" s="17"/>
      <c r="N376" s="82" t="str">
        <f t="shared" si="29"/>
        <v/>
      </c>
      <c r="O376" s="82">
        <f t="shared" si="30"/>
        <v>0</v>
      </c>
      <c r="P376" s="82" t="str">
        <f t="shared" si="31"/>
        <v/>
      </c>
      <c r="Q376" s="82" t="str">
        <f t="shared" si="32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8"/>
        <v/>
      </c>
      <c r="M377" s="17"/>
      <c r="N377" s="82" t="str">
        <f t="shared" si="29"/>
        <v/>
      </c>
      <c r="O377" s="82">
        <f t="shared" si="30"/>
        <v>0</v>
      </c>
      <c r="P377" s="82" t="str">
        <f t="shared" si="31"/>
        <v/>
      </c>
      <c r="Q377" s="82" t="str">
        <f t="shared" si="32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8"/>
        <v/>
      </c>
      <c r="M378" s="17"/>
      <c r="N378" s="82" t="str">
        <f t="shared" si="29"/>
        <v/>
      </c>
      <c r="O378" s="82">
        <f t="shared" si="30"/>
        <v>0</v>
      </c>
      <c r="P378" s="82" t="str">
        <f t="shared" si="31"/>
        <v/>
      </c>
      <c r="Q378" s="82" t="str">
        <f t="shared" si="32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8"/>
        <v/>
      </c>
      <c r="M379" s="17"/>
      <c r="N379" s="82" t="str">
        <f t="shared" si="29"/>
        <v/>
      </c>
      <c r="O379" s="82">
        <f t="shared" si="30"/>
        <v>0</v>
      </c>
      <c r="P379" s="82" t="str">
        <f t="shared" si="31"/>
        <v/>
      </c>
      <c r="Q379" s="82" t="str">
        <f t="shared" si="32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8"/>
        <v/>
      </c>
      <c r="M380" s="17"/>
      <c r="N380" s="82" t="str">
        <f t="shared" si="29"/>
        <v/>
      </c>
      <c r="O380" s="82">
        <f t="shared" si="30"/>
        <v>0</v>
      </c>
      <c r="P380" s="82" t="str">
        <f t="shared" si="31"/>
        <v/>
      </c>
      <c r="Q380" s="82" t="str">
        <f t="shared" si="32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8"/>
        <v/>
      </c>
      <c r="M381" s="17"/>
      <c r="N381" s="82" t="str">
        <f t="shared" si="29"/>
        <v/>
      </c>
      <c r="O381" s="82">
        <f t="shared" si="30"/>
        <v>0</v>
      </c>
      <c r="P381" s="82" t="str">
        <f t="shared" si="31"/>
        <v/>
      </c>
      <c r="Q381" s="82" t="str">
        <f t="shared" si="32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8"/>
        <v/>
      </c>
      <c r="M382" s="17"/>
      <c r="N382" s="82" t="str">
        <f t="shared" si="29"/>
        <v/>
      </c>
      <c r="O382" s="82">
        <f t="shared" si="30"/>
        <v>0</v>
      </c>
      <c r="P382" s="82" t="str">
        <f t="shared" si="31"/>
        <v/>
      </c>
      <c r="Q382" s="82" t="str">
        <f t="shared" si="32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8"/>
        <v/>
      </c>
      <c r="M383" s="17"/>
      <c r="N383" s="82" t="str">
        <f t="shared" si="29"/>
        <v/>
      </c>
      <c r="O383" s="82">
        <f t="shared" si="30"/>
        <v>0</v>
      </c>
      <c r="P383" s="82" t="str">
        <f t="shared" si="31"/>
        <v/>
      </c>
      <c r="Q383" s="82" t="str">
        <f t="shared" si="32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8"/>
        <v/>
      </c>
      <c r="M384" s="17"/>
      <c r="N384" s="82" t="str">
        <f t="shared" si="29"/>
        <v/>
      </c>
      <c r="O384" s="82">
        <f t="shared" si="30"/>
        <v>0</v>
      </c>
      <c r="P384" s="82" t="str">
        <f t="shared" si="31"/>
        <v/>
      </c>
      <c r="Q384" s="82" t="str">
        <f t="shared" si="32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8"/>
        <v/>
      </c>
      <c r="M385" s="17"/>
      <c r="N385" s="82" t="str">
        <f t="shared" si="29"/>
        <v/>
      </c>
      <c r="O385" s="82">
        <f t="shared" si="30"/>
        <v>0</v>
      </c>
      <c r="P385" s="82" t="str">
        <f t="shared" si="31"/>
        <v/>
      </c>
      <c r="Q385" s="82" t="str">
        <f t="shared" si="32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8"/>
        <v/>
      </c>
      <c r="M386" s="17"/>
      <c r="N386" s="82" t="str">
        <f t="shared" si="29"/>
        <v/>
      </c>
      <c r="O386" s="82">
        <f t="shared" si="30"/>
        <v>0</v>
      </c>
      <c r="P386" s="82" t="str">
        <f t="shared" si="31"/>
        <v/>
      </c>
      <c r="Q386" s="82" t="str">
        <f t="shared" si="32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8"/>
        <v/>
      </c>
      <c r="M387" s="17"/>
      <c r="N387" s="82" t="str">
        <f t="shared" si="29"/>
        <v/>
      </c>
      <c r="O387" s="82">
        <f t="shared" si="30"/>
        <v>0</v>
      </c>
      <c r="P387" s="82" t="str">
        <f t="shared" si="31"/>
        <v/>
      </c>
      <c r="Q387" s="82" t="str">
        <f t="shared" si="32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8"/>
        <v/>
      </c>
      <c r="M388" s="17"/>
      <c r="N388" s="82" t="str">
        <f t="shared" si="29"/>
        <v/>
      </c>
      <c r="O388" s="82">
        <f t="shared" si="30"/>
        <v>0</v>
      </c>
      <c r="P388" s="82" t="str">
        <f t="shared" si="31"/>
        <v/>
      </c>
      <c r="Q388" s="82" t="str">
        <f t="shared" si="32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8"/>
        <v/>
      </c>
      <c r="M389" s="17"/>
      <c r="N389" s="82" t="str">
        <f t="shared" si="29"/>
        <v/>
      </c>
      <c r="O389" s="82">
        <f t="shared" si="30"/>
        <v>0</v>
      </c>
      <c r="P389" s="82" t="str">
        <f t="shared" si="31"/>
        <v/>
      </c>
      <c r="Q389" s="82" t="str">
        <f t="shared" si="32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8"/>
        <v/>
      </c>
      <c r="M390" s="17"/>
      <c r="N390" s="82" t="str">
        <f t="shared" si="29"/>
        <v/>
      </c>
      <c r="O390" s="82">
        <f t="shared" si="30"/>
        <v>0</v>
      </c>
      <c r="P390" s="82" t="str">
        <f t="shared" si="31"/>
        <v/>
      </c>
      <c r="Q390" s="82" t="str">
        <f t="shared" si="32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8"/>
        <v/>
      </c>
      <c r="M391" s="17"/>
      <c r="N391" s="82" t="str">
        <f t="shared" si="29"/>
        <v/>
      </c>
      <c r="O391" s="82">
        <f t="shared" si="30"/>
        <v>0</v>
      </c>
      <c r="P391" s="82" t="str">
        <f t="shared" si="31"/>
        <v/>
      </c>
      <c r="Q391" s="82" t="str">
        <f t="shared" si="32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8"/>
        <v/>
      </c>
      <c r="M392" s="17"/>
      <c r="N392" s="82" t="str">
        <f t="shared" si="29"/>
        <v/>
      </c>
      <c r="O392" s="82">
        <f t="shared" si="30"/>
        <v>0</v>
      </c>
      <c r="P392" s="82" t="str">
        <f t="shared" si="31"/>
        <v/>
      </c>
      <c r="Q392" s="82" t="str">
        <f t="shared" si="32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8"/>
        <v/>
      </c>
      <c r="M393" s="17"/>
      <c r="N393" s="82" t="str">
        <f t="shared" si="29"/>
        <v/>
      </c>
      <c r="O393" s="82">
        <f t="shared" si="30"/>
        <v>0</v>
      </c>
      <c r="P393" s="82" t="str">
        <f t="shared" si="31"/>
        <v/>
      </c>
      <c r="Q393" s="82" t="str">
        <f t="shared" si="32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8"/>
        <v/>
      </c>
      <c r="M394" s="17"/>
      <c r="N394" s="82" t="str">
        <f t="shared" si="29"/>
        <v/>
      </c>
      <c r="O394" s="82">
        <f t="shared" si="30"/>
        <v>0</v>
      </c>
      <c r="P394" s="82" t="str">
        <f t="shared" si="31"/>
        <v/>
      </c>
      <c r="Q394" s="82" t="str">
        <f t="shared" si="32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8"/>
        <v/>
      </c>
      <c r="M395" s="17"/>
      <c r="N395" s="82" t="str">
        <f t="shared" si="29"/>
        <v/>
      </c>
      <c r="O395" s="82">
        <f t="shared" si="30"/>
        <v>0</v>
      </c>
      <c r="P395" s="82" t="str">
        <f t="shared" si="31"/>
        <v/>
      </c>
      <c r="Q395" s="82" t="str">
        <f t="shared" si="32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8"/>
        <v/>
      </c>
      <c r="M396" s="17"/>
      <c r="N396" s="82" t="str">
        <f t="shared" si="29"/>
        <v/>
      </c>
      <c r="O396" s="82">
        <f t="shared" si="30"/>
        <v>0</v>
      </c>
      <c r="P396" s="82" t="str">
        <f t="shared" si="31"/>
        <v/>
      </c>
      <c r="Q396" s="82" t="str">
        <f t="shared" si="32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8"/>
        <v/>
      </c>
      <c r="M397" s="17"/>
      <c r="N397" s="82" t="str">
        <f t="shared" si="29"/>
        <v/>
      </c>
      <c r="O397" s="82">
        <f t="shared" si="30"/>
        <v>0</v>
      </c>
      <c r="P397" s="82" t="str">
        <f t="shared" si="31"/>
        <v/>
      </c>
      <c r="Q397" s="82" t="str">
        <f t="shared" si="32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8"/>
        <v/>
      </c>
      <c r="M398" s="17"/>
      <c r="N398" s="82" t="str">
        <f t="shared" si="29"/>
        <v/>
      </c>
      <c r="O398" s="82">
        <f t="shared" si="30"/>
        <v>0</v>
      </c>
      <c r="P398" s="82" t="str">
        <f t="shared" si="31"/>
        <v/>
      </c>
      <c r="Q398" s="82" t="str">
        <f t="shared" si="32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8"/>
        <v/>
      </c>
      <c r="M399" s="17"/>
      <c r="N399" s="82" t="str">
        <f t="shared" si="29"/>
        <v/>
      </c>
      <c r="O399" s="82">
        <f t="shared" si="30"/>
        <v>0</v>
      </c>
      <c r="P399" s="82" t="str">
        <f t="shared" si="31"/>
        <v/>
      </c>
      <c r="Q399" s="82" t="str">
        <f t="shared" si="32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3">IF(F400&amp;H400&amp;I400&amp;J400&amp;K400="","",F400+H400+I400-J400-K400)</f>
        <v/>
      </c>
      <c r="M400" s="17"/>
      <c r="N400" s="82" t="str">
        <f t="shared" ref="N400:N463" si="34">IF($G400="E",F400,"")</f>
        <v/>
      </c>
      <c r="O400" s="82">
        <f t="shared" si="30"/>
        <v>0</v>
      </c>
      <c r="P400" s="82" t="str">
        <f t="shared" si="31"/>
        <v/>
      </c>
      <c r="Q400" s="82" t="str">
        <f t="shared" si="32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3"/>
        <v/>
      </c>
      <c r="M401" s="17"/>
      <c r="N401" s="82" t="str">
        <f t="shared" si="34"/>
        <v/>
      </c>
      <c r="O401" s="82">
        <f t="shared" ref="O401:O464" si="35">IF($G401=0%,F401,"")</f>
        <v>0</v>
      </c>
      <c r="P401" s="82" t="str">
        <f t="shared" ref="P401:P464" si="36">IF(OR($G401=8%,$G401=11%),$H401/$G401,"")</f>
        <v/>
      </c>
      <c r="Q401" s="82" t="str">
        <f t="shared" ref="Q401:Q464" si="37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3"/>
        <v/>
      </c>
      <c r="M402" s="17"/>
      <c r="N402" s="82" t="str">
        <f t="shared" si="34"/>
        <v/>
      </c>
      <c r="O402" s="82">
        <f t="shared" si="35"/>
        <v>0</v>
      </c>
      <c r="P402" s="82" t="str">
        <f t="shared" si="36"/>
        <v/>
      </c>
      <c r="Q402" s="82" t="str">
        <f t="shared" si="37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3"/>
        <v/>
      </c>
      <c r="M403" s="17"/>
      <c r="N403" s="82" t="str">
        <f t="shared" si="34"/>
        <v/>
      </c>
      <c r="O403" s="82">
        <f t="shared" si="35"/>
        <v>0</v>
      </c>
      <c r="P403" s="82" t="str">
        <f t="shared" si="36"/>
        <v/>
      </c>
      <c r="Q403" s="82" t="str">
        <f t="shared" si="37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3"/>
        <v/>
      </c>
      <c r="M404" s="17"/>
      <c r="N404" s="82" t="str">
        <f t="shared" si="34"/>
        <v/>
      </c>
      <c r="O404" s="82">
        <f t="shared" si="35"/>
        <v>0</v>
      </c>
      <c r="P404" s="82" t="str">
        <f t="shared" si="36"/>
        <v/>
      </c>
      <c r="Q404" s="82" t="str">
        <f t="shared" si="37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3"/>
        <v/>
      </c>
      <c r="M405" s="17"/>
      <c r="N405" s="82" t="str">
        <f t="shared" si="34"/>
        <v/>
      </c>
      <c r="O405" s="82">
        <f t="shared" si="35"/>
        <v>0</v>
      </c>
      <c r="P405" s="82" t="str">
        <f t="shared" si="36"/>
        <v/>
      </c>
      <c r="Q405" s="82" t="str">
        <f t="shared" si="37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3"/>
        <v/>
      </c>
      <c r="M406" s="17"/>
      <c r="N406" s="82" t="str">
        <f t="shared" si="34"/>
        <v/>
      </c>
      <c r="O406" s="82">
        <f t="shared" si="35"/>
        <v>0</v>
      </c>
      <c r="P406" s="82" t="str">
        <f t="shared" si="36"/>
        <v/>
      </c>
      <c r="Q406" s="82" t="str">
        <f t="shared" si="37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3"/>
        <v/>
      </c>
      <c r="M407" s="17"/>
      <c r="N407" s="82" t="str">
        <f t="shared" si="34"/>
        <v/>
      </c>
      <c r="O407" s="82">
        <f t="shared" si="35"/>
        <v>0</v>
      </c>
      <c r="P407" s="82" t="str">
        <f t="shared" si="36"/>
        <v/>
      </c>
      <c r="Q407" s="82" t="str">
        <f t="shared" si="37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3"/>
        <v/>
      </c>
      <c r="M408" s="17"/>
      <c r="N408" s="82" t="str">
        <f t="shared" si="34"/>
        <v/>
      </c>
      <c r="O408" s="82">
        <f t="shared" si="35"/>
        <v>0</v>
      </c>
      <c r="P408" s="82" t="str">
        <f t="shared" si="36"/>
        <v/>
      </c>
      <c r="Q408" s="82" t="str">
        <f t="shared" si="37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3"/>
        <v/>
      </c>
      <c r="M409" s="17"/>
      <c r="N409" s="82" t="str">
        <f t="shared" si="34"/>
        <v/>
      </c>
      <c r="O409" s="82">
        <f t="shared" si="35"/>
        <v>0</v>
      </c>
      <c r="P409" s="82" t="str">
        <f t="shared" si="36"/>
        <v/>
      </c>
      <c r="Q409" s="82" t="str">
        <f t="shared" si="37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3"/>
        <v/>
      </c>
      <c r="M410" s="17"/>
      <c r="N410" s="82" t="str">
        <f t="shared" si="34"/>
        <v/>
      </c>
      <c r="O410" s="82">
        <f t="shared" si="35"/>
        <v>0</v>
      </c>
      <c r="P410" s="82" t="str">
        <f t="shared" si="36"/>
        <v/>
      </c>
      <c r="Q410" s="82" t="str">
        <f t="shared" si="37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3"/>
        <v/>
      </c>
      <c r="M411" s="17"/>
      <c r="N411" s="82" t="str">
        <f t="shared" si="34"/>
        <v/>
      </c>
      <c r="O411" s="82">
        <f t="shared" si="35"/>
        <v>0</v>
      </c>
      <c r="P411" s="82" t="str">
        <f t="shared" si="36"/>
        <v/>
      </c>
      <c r="Q411" s="82" t="str">
        <f t="shared" si="37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3"/>
        <v/>
      </c>
      <c r="M412" s="17"/>
      <c r="N412" s="82" t="str">
        <f t="shared" si="34"/>
        <v/>
      </c>
      <c r="O412" s="82">
        <f t="shared" si="35"/>
        <v>0</v>
      </c>
      <c r="P412" s="82" t="str">
        <f t="shared" si="36"/>
        <v/>
      </c>
      <c r="Q412" s="82" t="str">
        <f t="shared" si="37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3"/>
        <v/>
      </c>
      <c r="M413" s="17"/>
      <c r="N413" s="82" t="str">
        <f t="shared" si="34"/>
        <v/>
      </c>
      <c r="O413" s="82">
        <f t="shared" si="35"/>
        <v>0</v>
      </c>
      <c r="P413" s="82" t="str">
        <f t="shared" si="36"/>
        <v/>
      </c>
      <c r="Q413" s="82" t="str">
        <f t="shared" si="37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3"/>
        <v/>
      </c>
      <c r="M414" s="17"/>
      <c r="N414" s="82" t="str">
        <f t="shared" si="34"/>
        <v/>
      </c>
      <c r="O414" s="82">
        <f t="shared" si="35"/>
        <v>0</v>
      </c>
      <c r="P414" s="82" t="str">
        <f t="shared" si="36"/>
        <v/>
      </c>
      <c r="Q414" s="82" t="str">
        <f t="shared" si="37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3"/>
        <v/>
      </c>
      <c r="M415" s="17"/>
      <c r="N415" s="82" t="str">
        <f t="shared" si="34"/>
        <v/>
      </c>
      <c r="O415" s="82">
        <f t="shared" si="35"/>
        <v>0</v>
      </c>
      <c r="P415" s="82" t="str">
        <f t="shared" si="36"/>
        <v/>
      </c>
      <c r="Q415" s="82" t="str">
        <f t="shared" si="37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3"/>
        <v/>
      </c>
      <c r="M416" s="17"/>
      <c r="N416" s="82" t="str">
        <f t="shared" si="34"/>
        <v/>
      </c>
      <c r="O416" s="82">
        <f t="shared" si="35"/>
        <v>0</v>
      </c>
      <c r="P416" s="82" t="str">
        <f t="shared" si="36"/>
        <v/>
      </c>
      <c r="Q416" s="82" t="str">
        <f t="shared" si="37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3"/>
        <v/>
      </c>
      <c r="M417" s="17"/>
      <c r="N417" s="82" t="str">
        <f t="shared" si="34"/>
        <v/>
      </c>
      <c r="O417" s="82">
        <f t="shared" si="35"/>
        <v>0</v>
      </c>
      <c r="P417" s="82" t="str">
        <f t="shared" si="36"/>
        <v/>
      </c>
      <c r="Q417" s="82" t="str">
        <f t="shared" si="37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3"/>
        <v/>
      </c>
      <c r="M418" s="17"/>
      <c r="N418" s="82" t="str">
        <f t="shared" si="34"/>
        <v/>
      </c>
      <c r="O418" s="82">
        <f t="shared" si="35"/>
        <v>0</v>
      </c>
      <c r="P418" s="82" t="str">
        <f t="shared" si="36"/>
        <v/>
      </c>
      <c r="Q418" s="82" t="str">
        <f t="shared" si="37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3"/>
        <v/>
      </c>
      <c r="M419" s="17"/>
      <c r="N419" s="82" t="str">
        <f t="shared" si="34"/>
        <v/>
      </c>
      <c r="O419" s="82">
        <f t="shared" si="35"/>
        <v>0</v>
      </c>
      <c r="P419" s="82" t="str">
        <f t="shared" si="36"/>
        <v/>
      </c>
      <c r="Q419" s="82" t="str">
        <f t="shared" si="37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3"/>
        <v/>
      </c>
      <c r="M420" s="17"/>
      <c r="N420" s="82" t="str">
        <f t="shared" si="34"/>
        <v/>
      </c>
      <c r="O420" s="82">
        <f t="shared" si="35"/>
        <v>0</v>
      </c>
      <c r="P420" s="82" t="str">
        <f t="shared" si="36"/>
        <v/>
      </c>
      <c r="Q420" s="82" t="str">
        <f t="shared" si="37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3"/>
        <v/>
      </c>
      <c r="M421" s="17"/>
      <c r="N421" s="82" t="str">
        <f t="shared" si="34"/>
        <v/>
      </c>
      <c r="O421" s="82">
        <f t="shared" si="35"/>
        <v>0</v>
      </c>
      <c r="P421" s="82" t="str">
        <f t="shared" si="36"/>
        <v/>
      </c>
      <c r="Q421" s="82" t="str">
        <f t="shared" si="37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3"/>
        <v/>
      </c>
      <c r="M422" s="17"/>
      <c r="N422" s="82" t="str">
        <f t="shared" si="34"/>
        <v/>
      </c>
      <c r="O422" s="82">
        <f t="shared" si="35"/>
        <v>0</v>
      </c>
      <c r="P422" s="82" t="str">
        <f t="shared" si="36"/>
        <v/>
      </c>
      <c r="Q422" s="82" t="str">
        <f t="shared" si="37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3"/>
        <v/>
      </c>
      <c r="M423" s="17"/>
      <c r="N423" s="82" t="str">
        <f t="shared" si="34"/>
        <v/>
      </c>
      <c r="O423" s="82">
        <f t="shared" si="35"/>
        <v>0</v>
      </c>
      <c r="P423" s="82" t="str">
        <f t="shared" si="36"/>
        <v/>
      </c>
      <c r="Q423" s="82" t="str">
        <f t="shared" si="37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3"/>
        <v/>
      </c>
      <c r="M424" s="17"/>
      <c r="N424" s="82" t="str">
        <f t="shared" si="34"/>
        <v/>
      </c>
      <c r="O424" s="82">
        <f t="shared" si="35"/>
        <v>0</v>
      </c>
      <c r="P424" s="82" t="str">
        <f t="shared" si="36"/>
        <v/>
      </c>
      <c r="Q424" s="82" t="str">
        <f t="shared" si="37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3"/>
        <v/>
      </c>
      <c r="M425" s="17"/>
      <c r="N425" s="82" t="str">
        <f t="shared" si="34"/>
        <v/>
      </c>
      <c r="O425" s="82">
        <f t="shared" si="35"/>
        <v>0</v>
      </c>
      <c r="P425" s="82" t="str">
        <f t="shared" si="36"/>
        <v/>
      </c>
      <c r="Q425" s="82" t="str">
        <f t="shared" si="37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3"/>
        <v/>
      </c>
      <c r="M426" s="17"/>
      <c r="N426" s="82" t="str">
        <f t="shared" si="34"/>
        <v/>
      </c>
      <c r="O426" s="82">
        <f t="shared" si="35"/>
        <v>0</v>
      </c>
      <c r="P426" s="82" t="str">
        <f t="shared" si="36"/>
        <v/>
      </c>
      <c r="Q426" s="82" t="str">
        <f t="shared" si="37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3"/>
        <v/>
      </c>
      <c r="M427" s="17"/>
      <c r="N427" s="82" t="str">
        <f t="shared" si="34"/>
        <v/>
      </c>
      <c r="O427" s="82">
        <f t="shared" si="35"/>
        <v>0</v>
      </c>
      <c r="P427" s="82" t="str">
        <f t="shared" si="36"/>
        <v/>
      </c>
      <c r="Q427" s="82" t="str">
        <f t="shared" si="37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3"/>
        <v/>
      </c>
      <c r="M428" s="17"/>
      <c r="N428" s="82" t="str">
        <f t="shared" si="34"/>
        <v/>
      </c>
      <c r="O428" s="82">
        <f t="shared" si="35"/>
        <v>0</v>
      </c>
      <c r="P428" s="82" t="str">
        <f t="shared" si="36"/>
        <v/>
      </c>
      <c r="Q428" s="82" t="str">
        <f t="shared" si="37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3"/>
        <v/>
      </c>
      <c r="M429" s="17"/>
      <c r="N429" s="82" t="str">
        <f t="shared" si="34"/>
        <v/>
      </c>
      <c r="O429" s="82">
        <f t="shared" si="35"/>
        <v>0</v>
      </c>
      <c r="P429" s="82" t="str">
        <f t="shared" si="36"/>
        <v/>
      </c>
      <c r="Q429" s="82" t="str">
        <f t="shared" si="37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3"/>
        <v/>
      </c>
      <c r="M430" s="17"/>
      <c r="N430" s="82" t="str">
        <f t="shared" si="34"/>
        <v/>
      </c>
      <c r="O430" s="82">
        <f t="shared" si="35"/>
        <v>0</v>
      </c>
      <c r="P430" s="82" t="str">
        <f t="shared" si="36"/>
        <v/>
      </c>
      <c r="Q430" s="82" t="str">
        <f t="shared" si="37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3"/>
        <v/>
      </c>
      <c r="M431" s="17"/>
      <c r="N431" s="82" t="str">
        <f t="shared" si="34"/>
        <v/>
      </c>
      <c r="O431" s="82">
        <f t="shared" si="35"/>
        <v>0</v>
      </c>
      <c r="P431" s="82" t="str">
        <f t="shared" si="36"/>
        <v/>
      </c>
      <c r="Q431" s="82" t="str">
        <f t="shared" si="37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3"/>
        <v/>
      </c>
      <c r="M432" s="17"/>
      <c r="N432" s="82" t="str">
        <f t="shared" si="34"/>
        <v/>
      </c>
      <c r="O432" s="82">
        <f t="shared" si="35"/>
        <v>0</v>
      </c>
      <c r="P432" s="82" t="str">
        <f t="shared" si="36"/>
        <v/>
      </c>
      <c r="Q432" s="82" t="str">
        <f t="shared" si="37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3"/>
        <v/>
      </c>
      <c r="M433" s="17"/>
      <c r="N433" s="82" t="str">
        <f t="shared" si="34"/>
        <v/>
      </c>
      <c r="O433" s="82">
        <f t="shared" si="35"/>
        <v>0</v>
      </c>
      <c r="P433" s="82" t="str">
        <f t="shared" si="36"/>
        <v/>
      </c>
      <c r="Q433" s="82" t="str">
        <f t="shared" si="37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3"/>
        <v/>
      </c>
      <c r="M434" s="17"/>
      <c r="N434" s="82" t="str">
        <f t="shared" si="34"/>
        <v/>
      </c>
      <c r="O434" s="82">
        <f t="shared" si="35"/>
        <v>0</v>
      </c>
      <c r="P434" s="82" t="str">
        <f t="shared" si="36"/>
        <v/>
      </c>
      <c r="Q434" s="82" t="str">
        <f t="shared" si="37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3"/>
        <v/>
      </c>
      <c r="M435" s="17"/>
      <c r="N435" s="82" t="str">
        <f t="shared" si="34"/>
        <v/>
      </c>
      <c r="O435" s="82">
        <f t="shared" si="35"/>
        <v>0</v>
      </c>
      <c r="P435" s="82" t="str">
        <f t="shared" si="36"/>
        <v/>
      </c>
      <c r="Q435" s="82" t="str">
        <f t="shared" si="37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3"/>
        <v/>
      </c>
      <c r="M436" s="17"/>
      <c r="N436" s="82" t="str">
        <f t="shared" si="34"/>
        <v/>
      </c>
      <c r="O436" s="82">
        <f t="shared" si="35"/>
        <v>0</v>
      </c>
      <c r="P436" s="82" t="str">
        <f t="shared" si="36"/>
        <v/>
      </c>
      <c r="Q436" s="82" t="str">
        <f t="shared" si="37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3"/>
        <v/>
      </c>
      <c r="M437" s="17"/>
      <c r="N437" s="82" t="str">
        <f t="shared" si="34"/>
        <v/>
      </c>
      <c r="O437" s="82">
        <f t="shared" si="35"/>
        <v>0</v>
      </c>
      <c r="P437" s="82" t="str">
        <f t="shared" si="36"/>
        <v/>
      </c>
      <c r="Q437" s="82" t="str">
        <f t="shared" si="37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3"/>
        <v/>
      </c>
      <c r="M438" s="17"/>
      <c r="N438" s="82" t="str">
        <f t="shared" si="34"/>
        <v/>
      </c>
      <c r="O438" s="82">
        <f t="shared" si="35"/>
        <v>0</v>
      </c>
      <c r="P438" s="82" t="str">
        <f t="shared" si="36"/>
        <v/>
      </c>
      <c r="Q438" s="82" t="str">
        <f t="shared" si="37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3"/>
        <v/>
      </c>
      <c r="M439" s="17"/>
      <c r="N439" s="82" t="str">
        <f t="shared" si="34"/>
        <v/>
      </c>
      <c r="O439" s="82">
        <f t="shared" si="35"/>
        <v>0</v>
      </c>
      <c r="P439" s="82" t="str">
        <f t="shared" si="36"/>
        <v/>
      </c>
      <c r="Q439" s="82" t="str">
        <f t="shared" si="37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3"/>
        <v/>
      </c>
      <c r="M440" s="17"/>
      <c r="N440" s="82" t="str">
        <f t="shared" si="34"/>
        <v/>
      </c>
      <c r="O440" s="82">
        <f t="shared" si="35"/>
        <v>0</v>
      </c>
      <c r="P440" s="82" t="str">
        <f t="shared" si="36"/>
        <v/>
      </c>
      <c r="Q440" s="82" t="str">
        <f t="shared" si="37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3"/>
        <v/>
      </c>
      <c r="M441" s="17"/>
      <c r="N441" s="82" t="str">
        <f t="shared" si="34"/>
        <v/>
      </c>
      <c r="O441" s="82">
        <f t="shared" si="35"/>
        <v>0</v>
      </c>
      <c r="P441" s="82" t="str">
        <f t="shared" si="36"/>
        <v/>
      </c>
      <c r="Q441" s="82" t="str">
        <f t="shared" si="37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3"/>
        <v/>
      </c>
      <c r="M442" s="17"/>
      <c r="N442" s="82" t="str">
        <f t="shared" si="34"/>
        <v/>
      </c>
      <c r="O442" s="82">
        <f t="shared" si="35"/>
        <v>0</v>
      </c>
      <c r="P442" s="82" t="str">
        <f t="shared" si="36"/>
        <v/>
      </c>
      <c r="Q442" s="82" t="str">
        <f t="shared" si="37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3"/>
        <v/>
      </c>
      <c r="M443" s="17"/>
      <c r="N443" s="82" t="str">
        <f t="shared" si="34"/>
        <v/>
      </c>
      <c r="O443" s="82">
        <f t="shared" si="35"/>
        <v>0</v>
      </c>
      <c r="P443" s="82" t="str">
        <f t="shared" si="36"/>
        <v/>
      </c>
      <c r="Q443" s="82" t="str">
        <f t="shared" si="37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3"/>
        <v/>
      </c>
      <c r="M444" s="17"/>
      <c r="N444" s="82" t="str">
        <f t="shared" si="34"/>
        <v/>
      </c>
      <c r="O444" s="82">
        <f t="shared" si="35"/>
        <v>0</v>
      </c>
      <c r="P444" s="82" t="str">
        <f t="shared" si="36"/>
        <v/>
      </c>
      <c r="Q444" s="82" t="str">
        <f t="shared" si="37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3"/>
        <v/>
      </c>
      <c r="M445" s="17"/>
      <c r="N445" s="82" t="str">
        <f t="shared" si="34"/>
        <v/>
      </c>
      <c r="O445" s="82">
        <f t="shared" si="35"/>
        <v>0</v>
      </c>
      <c r="P445" s="82" t="str">
        <f t="shared" si="36"/>
        <v/>
      </c>
      <c r="Q445" s="82" t="str">
        <f t="shared" si="37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3"/>
        <v/>
      </c>
      <c r="M446" s="17"/>
      <c r="N446" s="82" t="str">
        <f t="shared" si="34"/>
        <v/>
      </c>
      <c r="O446" s="82">
        <f t="shared" si="35"/>
        <v>0</v>
      </c>
      <c r="P446" s="82" t="str">
        <f t="shared" si="36"/>
        <v/>
      </c>
      <c r="Q446" s="82" t="str">
        <f t="shared" si="37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3"/>
        <v/>
      </c>
      <c r="M447" s="17"/>
      <c r="N447" s="82" t="str">
        <f t="shared" si="34"/>
        <v/>
      </c>
      <c r="O447" s="82">
        <f t="shared" si="35"/>
        <v>0</v>
      </c>
      <c r="P447" s="82" t="str">
        <f t="shared" si="36"/>
        <v/>
      </c>
      <c r="Q447" s="82" t="str">
        <f t="shared" si="37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3"/>
        <v/>
      </c>
      <c r="M448" s="17"/>
      <c r="N448" s="82" t="str">
        <f t="shared" si="34"/>
        <v/>
      </c>
      <c r="O448" s="82">
        <f t="shared" si="35"/>
        <v>0</v>
      </c>
      <c r="P448" s="82" t="str">
        <f t="shared" si="36"/>
        <v/>
      </c>
      <c r="Q448" s="82" t="str">
        <f t="shared" si="37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3"/>
        <v/>
      </c>
      <c r="M449" s="17"/>
      <c r="N449" s="82" t="str">
        <f t="shared" si="34"/>
        <v/>
      </c>
      <c r="O449" s="82">
        <f t="shared" si="35"/>
        <v>0</v>
      </c>
      <c r="P449" s="82" t="str">
        <f t="shared" si="36"/>
        <v/>
      </c>
      <c r="Q449" s="82" t="str">
        <f t="shared" si="37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3"/>
        <v/>
      </c>
      <c r="M450" s="17"/>
      <c r="N450" s="82" t="str">
        <f t="shared" si="34"/>
        <v/>
      </c>
      <c r="O450" s="82">
        <f t="shared" si="35"/>
        <v>0</v>
      </c>
      <c r="P450" s="82" t="str">
        <f t="shared" si="36"/>
        <v/>
      </c>
      <c r="Q450" s="82" t="str">
        <f t="shared" si="37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3"/>
        <v/>
      </c>
      <c r="M451" s="17"/>
      <c r="N451" s="82" t="str">
        <f t="shared" si="34"/>
        <v/>
      </c>
      <c r="O451" s="82">
        <f t="shared" si="35"/>
        <v>0</v>
      </c>
      <c r="P451" s="82" t="str">
        <f t="shared" si="36"/>
        <v/>
      </c>
      <c r="Q451" s="82" t="str">
        <f t="shared" si="37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3"/>
        <v/>
      </c>
      <c r="M452" s="17"/>
      <c r="N452" s="82" t="str">
        <f t="shared" si="34"/>
        <v/>
      </c>
      <c r="O452" s="82">
        <f t="shared" si="35"/>
        <v>0</v>
      </c>
      <c r="P452" s="82" t="str">
        <f t="shared" si="36"/>
        <v/>
      </c>
      <c r="Q452" s="82" t="str">
        <f t="shared" si="37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3"/>
        <v/>
      </c>
      <c r="M453" s="17"/>
      <c r="N453" s="82" t="str">
        <f t="shared" si="34"/>
        <v/>
      </c>
      <c r="O453" s="82">
        <f t="shared" si="35"/>
        <v>0</v>
      </c>
      <c r="P453" s="82" t="str">
        <f t="shared" si="36"/>
        <v/>
      </c>
      <c r="Q453" s="82" t="str">
        <f t="shared" si="37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3"/>
        <v/>
      </c>
      <c r="M454" s="17"/>
      <c r="N454" s="82" t="str">
        <f t="shared" si="34"/>
        <v/>
      </c>
      <c r="O454" s="82">
        <f t="shared" si="35"/>
        <v>0</v>
      </c>
      <c r="P454" s="82" t="str">
        <f t="shared" si="36"/>
        <v/>
      </c>
      <c r="Q454" s="82" t="str">
        <f t="shared" si="37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3"/>
        <v/>
      </c>
      <c r="M455" s="17"/>
      <c r="N455" s="82" t="str">
        <f t="shared" si="34"/>
        <v/>
      </c>
      <c r="O455" s="82">
        <f t="shared" si="35"/>
        <v>0</v>
      </c>
      <c r="P455" s="82" t="str">
        <f t="shared" si="36"/>
        <v/>
      </c>
      <c r="Q455" s="82" t="str">
        <f t="shared" si="37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3"/>
        <v/>
      </c>
      <c r="M456" s="17"/>
      <c r="N456" s="82" t="str">
        <f t="shared" si="34"/>
        <v/>
      </c>
      <c r="O456" s="82">
        <f t="shared" si="35"/>
        <v>0</v>
      </c>
      <c r="P456" s="82" t="str">
        <f t="shared" si="36"/>
        <v/>
      </c>
      <c r="Q456" s="82" t="str">
        <f t="shared" si="37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3"/>
        <v/>
      </c>
      <c r="M457" s="17"/>
      <c r="N457" s="82" t="str">
        <f t="shared" si="34"/>
        <v/>
      </c>
      <c r="O457" s="82">
        <f t="shared" si="35"/>
        <v>0</v>
      </c>
      <c r="P457" s="82" t="str">
        <f t="shared" si="36"/>
        <v/>
      </c>
      <c r="Q457" s="82" t="str">
        <f t="shared" si="37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3"/>
        <v/>
      </c>
      <c r="M458" s="17"/>
      <c r="N458" s="82" t="str">
        <f t="shared" si="34"/>
        <v/>
      </c>
      <c r="O458" s="82">
        <f t="shared" si="35"/>
        <v>0</v>
      </c>
      <c r="P458" s="82" t="str">
        <f t="shared" si="36"/>
        <v/>
      </c>
      <c r="Q458" s="82" t="str">
        <f t="shared" si="37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3"/>
        <v/>
      </c>
      <c r="M459" s="17"/>
      <c r="N459" s="82" t="str">
        <f t="shared" si="34"/>
        <v/>
      </c>
      <c r="O459" s="82">
        <f t="shared" si="35"/>
        <v>0</v>
      </c>
      <c r="P459" s="82" t="str">
        <f t="shared" si="36"/>
        <v/>
      </c>
      <c r="Q459" s="82" t="str">
        <f t="shared" si="37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3"/>
        <v/>
      </c>
      <c r="M460" s="17"/>
      <c r="N460" s="82" t="str">
        <f t="shared" si="34"/>
        <v/>
      </c>
      <c r="O460" s="82">
        <f t="shared" si="35"/>
        <v>0</v>
      </c>
      <c r="P460" s="82" t="str">
        <f t="shared" si="36"/>
        <v/>
      </c>
      <c r="Q460" s="82" t="str">
        <f t="shared" si="37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3"/>
        <v/>
      </c>
      <c r="M461" s="17"/>
      <c r="N461" s="82" t="str">
        <f t="shared" si="34"/>
        <v/>
      </c>
      <c r="O461" s="82">
        <f t="shared" si="35"/>
        <v>0</v>
      </c>
      <c r="P461" s="82" t="str">
        <f t="shared" si="36"/>
        <v/>
      </c>
      <c r="Q461" s="82" t="str">
        <f t="shared" si="37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3"/>
        <v/>
      </c>
      <c r="M462" s="17"/>
      <c r="N462" s="82" t="str">
        <f t="shared" si="34"/>
        <v/>
      </c>
      <c r="O462" s="82">
        <f t="shared" si="35"/>
        <v>0</v>
      </c>
      <c r="P462" s="82" t="str">
        <f t="shared" si="36"/>
        <v/>
      </c>
      <c r="Q462" s="82" t="str">
        <f t="shared" si="37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3"/>
        <v/>
      </c>
      <c r="M463" s="17"/>
      <c r="N463" s="82" t="str">
        <f t="shared" si="34"/>
        <v/>
      </c>
      <c r="O463" s="82">
        <f t="shared" si="35"/>
        <v>0</v>
      </c>
      <c r="P463" s="82" t="str">
        <f t="shared" si="36"/>
        <v/>
      </c>
      <c r="Q463" s="82" t="str">
        <f t="shared" si="37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8">IF(F464&amp;H464&amp;I464&amp;J464&amp;K464="","",F464+H464+I464-J464-K464)</f>
        <v/>
      </c>
      <c r="M464" s="17"/>
      <c r="N464" s="82" t="str">
        <f t="shared" ref="N464:N514" si="39">IF($G464="E",F464,"")</f>
        <v/>
      </c>
      <c r="O464" s="82">
        <f t="shared" si="35"/>
        <v>0</v>
      </c>
      <c r="P464" s="82" t="str">
        <f t="shared" si="36"/>
        <v/>
      </c>
      <c r="Q464" s="82" t="str">
        <f t="shared" si="37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8"/>
        <v/>
      </c>
      <c r="M465" s="17"/>
      <c r="N465" s="82" t="str">
        <f t="shared" si="39"/>
        <v/>
      </c>
      <c r="O465" s="82">
        <f t="shared" ref="O465:O514" si="40">IF($G465=0%,F465,"")</f>
        <v>0</v>
      </c>
      <c r="P465" s="82" t="str">
        <f t="shared" ref="P465:P514" si="41">IF(OR($G465=8%,$G465=11%),$H465/$G465,"")</f>
        <v/>
      </c>
      <c r="Q465" s="82" t="str">
        <f t="shared" ref="Q465:Q514" si="42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8"/>
        <v/>
      </c>
      <c r="M466" s="17"/>
      <c r="N466" s="82" t="str">
        <f t="shared" si="39"/>
        <v/>
      </c>
      <c r="O466" s="82">
        <f t="shared" si="40"/>
        <v>0</v>
      </c>
      <c r="P466" s="82" t="str">
        <f t="shared" si="41"/>
        <v/>
      </c>
      <c r="Q466" s="82" t="str">
        <f t="shared" si="42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8"/>
        <v/>
      </c>
      <c r="M467" s="17"/>
      <c r="N467" s="82" t="str">
        <f t="shared" si="39"/>
        <v/>
      </c>
      <c r="O467" s="82">
        <f t="shared" si="40"/>
        <v>0</v>
      </c>
      <c r="P467" s="82" t="str">
        <f t="shared" si="41"/>
        <v/>
      </c>
      <c r="Q467" s="82" t="str">
        <f t="shared" si="42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8"/>
        <v/>
      </c>
      <c r="M468" s="17"/>
      <c r="N468" s="82" t="str">
        <f t="shared" si="39"/>
        <v/>
      </c>
      <c r="O468" s="82">
        <f t="shared" si="40"/>
        <v>0</v>
      </c>
      <c r="P468" s="82" t="str">
        <f t="shared" si="41"/>
        <v/>
      </c>
      <c r="Q468" s="82" t="str">
        <f t="shared" si="42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8"/>
        <v/>
      </c>
      <c r="M469" s="17"/>
      <c r="N469" s="82" t="str">
        <f t="shared" si="39"/>
        <v/>
      </c>
      <c r="O469" s="82">
        <f t="shared" si="40"/>
        <v>0</v>
      </c>
      <c r="P469" s="82" t="str">
        <f t="shared" si="41"/>
        <v/>
      </c>
      <c r="Q469" s="82" t="str">
        <f t="shared" si="42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8"/>
        <v/>
      </c>
      <c r="M470" s="17"/>
      <c r="N470" s="82" t="str">
        <f t="shared" si="39"/>
        <v/>
      </c>
      <c r="O470" s="82">
        <f t="shared" si="40"/>
        <v>0</v>
      </c>
      <c r="P470" s="82" t="str">
        <f t="shared" si="41"/>
        <v/>
      </c>
      <c r="Q470" s="82" t="str">
        <f t="shared" si="42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8"/>
        <v/>
      </c>
      <c r="M471" s="17"/>
      <c r="N471" s="82" t="str">
        <f t="shared" si="39"/>
        <v/>
      </c>
      <c r="O471" s="82">
        <f t="shared" si="40"/>
        <v>0</v>
      </c>
      <c r="P471" s="82" t="str">
        <f t="shared" si="41"/>
        <v/>
      </c>
      <c r="Q471" s="82" t="str">
        <f t="shared" si="42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8"/>
        <v/>
      </c>
      <c r="M472" s="17"/>
      <c r="N472" s="82" t="str">
        <f t="shared" si="39"/>
        <v/>
      </c>
      <c r="O472" s="82">
        <f t="shared" si="40"/>
        <v>0</v>
      </c>
      <c r="P472" s="82" t="str">
        <f t="shared" si="41"/>
        <v/>
      </c>
      <c r="Q472" s="82" t="str">
        <f t="shared" si="42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8"/>
        <v/>
      </c>
      <c r="M473" s="17"/>
      <c r="N473" s="82" t="str">
        <f t="shared" si="39"/>
        <v/>
      </c>
      <c r="O473" s="82">
        <f t="shared" si="40"/>
        <v>0</v>
      </c>
      <c r="P473" s="82" t="str">
        <f t="shared" si="41"/>
        <v/>
      </c>
      <c r="Q473" s="82" t="str">
        <f t="shared" si="42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8"/>
        <v/>
      </c>
      <c r="M474" s="17"/>
      <c r="N474" s="82" t="str">
        <f t="shared" si="39"/>
        <v/>
      </c>
      <c r="O474" s="82">
        <f t="shared" si="40"/>
        <v>0</v>
      </c>
      <c r="P474" s="82" t="str">
        <f t="shared" si="41"/>
        <v/>
      </c>
      <c r="Q474" s="82" t="str">
        <f t="shared" si="42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8"/>
        <v/>
      </c>
      <c r="M475" s="17"/>
      <c r="N475" s="82" t="str">
        <f t="shared" si="39"/>
        <v/>
      </c>
      <c r="O475" s="82">
        <f t="shared" si="40"/>
        <v>0</v>
      </c>
      <c r="P475" s="82" t="str">
        <f t="shared" si="41"/>
        <v/>
      </c>
      <c r="Q475" s="82" t="str">
        <f t="shared" si="42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8"/>
        <v/>
      </c>
      <c r="M476" s="17"/>
      <c r="N476" s="82" t="str">
        <f t="shared" si="39"/>
        <v/>
      </c>
      <c r="O476" s="82">
        <f t="shared" si="40"/>
        <v>0</v>
      </c>
      <c r="P476" s="82" t="str">
        <f t="shared" si="41"/>
        <v/>
      </c>
      <c r="Q476" s="82" t="str">
        <f t="shared" si="42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8"/>
        <v/>
      </c>
      <c r="M477" s="17"/>
      <c r="N477" s="82" t="str">
        <f t="shared" si="39"/>
        <v/>
      </c>
      <c r="O477" s="82">
        <f t="shared" si="40"/>
        <v>0</v>
      </c>
      <c r="P477" s="82" t="str">
        <f t="shared" si="41"/>
        <v/>
      </c>
      <c r="Q477" s="82" t="str">
        <f t="shared" si="42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8"/>
        <v/>
      </c>
      <c r="M478" s="17"/>
      <c r="N478" s="82" t="str">
        <f t="shared" si="39"/>
        <v/>
      </c>
      <c r="O478" s="82">
        <f t="shared" si="40"/>
        <v>0</v>
      </c>
      <c r="P478" s="82" t="str">
        <f t="shared" si="41"/>
        <v/>
      </c>
      <c r="Q478" s="82" t="str">
        <f t="shared" si="42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8"/>
        <v/>
      </c>
      <c r="M479" s="17"/>
      <c r="N479" s="82" t="str">
        <f t="shared" si="39"/>
        <v/>
      </c>
      <c r="O479" s="82">
        <f t="shared" si="40"/>
        <v>0</v>
      </c>
      <c r="P479" s="82" t="str">
        <f t="shared" si="41"/>
        <v/>
      </c>
      <c r="Q479" s="82" t="str">
        <f t="shared" si="42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8"/>
        <v/>
      </c>
      <c r="M480" s="17"/>
      <c r="N480" s="82" t="str">
        <f t="shared" si="39"/>
        <v/>
      </c>
      <c r="O480" s="82">
        <f t="shared" si="40"/>
        <v>0</v>
      </c>
      <c r="P480" s="82" t="str">
        <f t="shared" si="41"/>
        <v/>
      </c>
      <c r="Q480" s="82" t="str">
        <f t="shared" si="42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8"/>
        <v/>
      </c>
      <c r="M481" s="17"/>
      <c r="N481" s="82" t="str">
        <f t="shared" si="39"/>
        <v/>
      </c>
      <c r="O481" s="82">
        <f t="shared" si="40"/>
        <v>0</v>
      </c>
      <c r="P481" s="82" t="str">
        <f t="shared" si="41"/>
        <v/>
      </c>
      <c r="Q481" s="82" t="str">
        <f t="shared" si="42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8"/>
        <v/>
      </c>
      <c r="M482" s="17"/>
      <c r="N482" s="82" t="str">
        <f t="shared" si="39"/>
        <v/>
      </c>
      <c r="O482" s="82">
        <f t="shared" si="40"/>
        <v>0</v>
      </c>
      <c r="P482" s="82" t="str">
        <f t="shared" si="41"/>
        <v/>
      </c>
      <c r="Q482" s="82" t="str">
        <f t="shared" si="42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8"/>
        <v/>
      </c>
      <c r="M483" s="17"/>
      <c r="N483" s="82" t="str">
        <f t="shared" si="39"/>
        <v/>
      </c>
      <c r="O483" s="82">
        <f t="shared" si="40"/>
        <v>0</v>
      </c>
      <c r="P483" s="82" t="str">
        <f t="shared" si="41"/>
        <v/>
      </c>
      <c r="Q483" s="82" t="str">
        <f t="shared" si="42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8"/>
        <v/>
      </c>
      <c r="M484" s="17"/>
      <c r="N484" s="82" t="str">
        <f t="shared" si="39"/>
        <v/>
      </c>
      <c r="O484" s="82">
        <f t="shared" si="40"/>
        <v>0</v>
      </c>
      <c r="P484" s="82" t="str">
        <f t="shared" si="41"/>
        <v/>
      </c>
      <c r="Q484" s="82" t="str">
        <f t="shared" si="42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8"/>
        <v/>
      </c>
      <c r="M485" s="17"/>
      <c r="N485" s="82" t="str">
        <f t="shared" si="39"/>
        <v/>
      </c>
      <c r="O485" s="82">
        <f t="shared" si="40"/>
        <v>0</v>
      </c>
      <c r="P485" s="82" t="str">
        <f t="shared" si="41"/>
        <v/>
      </c>
      <c r="Q485" s="82" t="str">
        <f t="shared" si="42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8"/>
        <v/>
      </c>
      <c r="M486" s="17"/>
      <c r="N486" s="82" t="str">
        <f t="shared" si="39"/>
        <v/>
      </c>
      <c r="O486" s="82">
        <f t="shared" si="40"/>
        <v>0</v>
      </c>
      <c r="P486" s="82" t="str">
        <f t="shared" si="41"/>
        <v/>
      </c>
      <c r="Q486" s="82" t="str">
        <f t="shared" si="42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8"/>
        <v/>
      </c>
      <c r="M487" s="17"/>
      <c r="N487" s="82" t="str">
        <f t="shared" si="39"/>
        <v/>
      </c>
      <c r="O487" s="82">
        <f t="shared" si="40"/>
        <v>0</v>
      </c>
      <c r="P487" s="82" t="str">
        <f t="shared" si="41"/>
        <v/>
      </c>
      <c r="Q487" s="82" t="str">
        <f t="shared" si="42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8"/>
        <v/>
      </c>
      <c r="M488" s="17"/>
      <c r="N488" s="82" t="str">
        <f t="shared" si="39"/>
        <v/>
      </c>
      <c r="O488" s="82">
        <f t="shared" si="40"/>
        <v>0</v>
      </c>
      <c r="P488" s="82" t="str">
        <f t="shared" si="41"/>
        <v/>
      </c>
      <c r="Q488" s="82" t="str">
        <f t="shared" si="42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8"/>
        <v/>
      </c>
      <c r="M489" s="17"/>
      <c r="N489" s="82" t="str">
        <f t="shared" si="39"/>
        <v/>
      </c>
      <c r="O489" s="82">
        <f t="shared" si="40"/>
        <v>0</v>
      </c>
      <c r="P489" s="82" t="str">
        <f t="shared" si="41"/>
        <v/>
      </c>
      <c r="Q489" s="82" t="str">
        <f t="shared" si="42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8"/>
        <v/>
      </c>
      <c r="M490" s="17"/>
      <c r="N490" s="82" t="str">
        <f t="shared" si="39"/>
        <v/>
      </c>
      <c r="O490" s="82">
        <f t="shared" si="40"/>
        <v>0</v>
      </c>
      <c r="P490" s="82" t="str">
        <f t="shared" si="41"/>
        <v/>
      </c>
      <c r="Q490" s="82" t="str">
        <f t="shared" si="42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8"/>
        <v/>
      </c>
      <c r="M491" s="17"/>
      <c r="N491" s="82" t="str">
        <f t="shared" si="39"/>
        <v/>
      </c>
      <c r="O491" s="82">
        <f t="shared" si="40"/>
        <v>0</v>
      </c>
      <c r="P491" s="82" t="str">
        <f t="shared" si="41"/>
        <v/>
      </c>
      <c r="Q491" s="82" t="str">
        <f t="shared" si="42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8"/>
        <v/>
      </c>
      <c r="M492" s="17"/>
      <c r="N492" s="82" t="str">
        <f t="shared" si="39"/>
        <v/>
      </c>
      <c r="O492" s="82">
        <f t="shared" si="40"/>
        <v>0</v>
      </c>
      <c r="P492" s="82" t="str">
        <f t="shared" si="41"/>
        <v/>
      </c>
      <c r="Q492" s="82" t="str">
        <f t="shared" si="42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8"/>
        <v/>
      </c>
      <c r="M493" s="17"/>
      <c r="N493" s="82" t="str">
        <f t="shared" si="39"/>
        <v/>
      </c>
      <c r="O493" s="82">
        <f t="shared" si="40"/>
        <v>0</v>
      </c>
      <c r="P493" s="82" t="str">
        <f t="shared" si="41"/>
        <v/>
      </c>
      <c r="Q493" s="82" t="str">
        <f t="shared" si="42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8"/>
        <v/>
      </c>
      <c r="M494" s="17"/>
      <c r="N494" s="82" t="str">
        <f t="shared" si="39"/>
        <v/>
      </c>
      <c r="O494" s="82">
        <f t="shared" si="40"/>
        <v>0</v>
      </c>
      <c r="P494" s="82" t="str">
        <f t="shared" si="41"/>
        <v/>
      </c>
      <c r="Q494" s="82" t="str">
        <f t="shared" si="42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8"/>
        <v/>
      </c>
      <c r="M495" s="17"/>
      <c r="N495" s="82" t="str">
        <f t="shared" si="39"/>
        <v/>
      </c>
      <c r="O495" s="82">
        <f t="shared" si="40"/>
        <v>0</v>
      </c>
      <c r="P495" s="82" t="str">
        <f t="shared" si="41"/>
        <v/>
      </c>
      <c r="Q495" s="82" t="str">
        <f t="shared" si="42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8"/>
        <v/>
      </c>
      <c r="M496" s="17"/>
      <c r="N496" s="82" t="str">
        <f t="shared" si="39"/>
        <v/>
      </c>
      <c r="O496" s="82">
        <f t="shared" si="40"/>
        <v>0</v>
      </c>
      <c r="P496" s="82" t="str">
        <f t="shared" si="41"/>
        <v/>
      </c>
      <c r="Q496" s="82" t="str">
        <f t="shared" si="42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8"/>
        <v/>
      </c>
      <c r="M497" s="17"/>
      <c r="N497" s="82" t="str">
        <f t="shared" si="39"/>
        <v/>
      </c>
      <c r="O497" s="82">
        <f t="shared" si="40"/>
        <v>0</v>
      </c>
      <c r="P497" s="82" t="str">
        <f t="shared" si="41"/>
        <v/>
      </c>
      <c r="Q497" s="82" t="str">
        <f t="shared" si="42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8"/>
        <v/>
      </c>
      <c r="M498" s="17"/>
      <c r="N498" s="82" t="str">
        <f t="shared" si="39"/>
        <v/>
      </c>
      <c r="O498" s="82">
        <f t="shared" si="40"/>
        <v>0</v>
      </c>
      <c r="P498" s="82" t="str">
        <f t="shared" si="41"/>
        <v/>
      </c>
      <c r="Q498" s="82" t="str">
        <f t="shared" si="42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8"/>
        <v/>
      </c>
      <c r="M499" s="17"/>
      <c r="N499" s="82" t="str">
        <f t="shared" si="39"/>
        <v/>
      </c>
      <c r="O499" s="82">
        <f t="shared" si="40"/>
        <v>0</v>
      </c>
      <c r="P499" s="82" t="str">
        <f t="shared" si="41"/>
        <v/>
      </c>
      <c r="Q499" s="82" t="str">
        <f t="shared" si="42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8"/>
        <v/>
      </c>
      <c r="M500" s="17"/>
      <c r="N500" s="82" t="str">
        <f t="shared" si="39"/>
        <v/>
      </c>
      <c r="O500" s="82">
        <f t="shared" si="40"/>
        <v>0</v>
      </c>
      <c r="P500" s="82" t="str">
        <f t="shared" si="41"/>
        <v/>
      </c>
      <c r="Q500" s="82" t="str">
        <f t="shared" si="42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8"/>
        <v/>
      </c>
      <c r="M501" s="17"/>
      <c r="N501" s="82" t="str">
        <f t="shared" si="39"/>
        <v/>
      </c>
      <c r="O501" s="82">
        <f t="shared" si="40"/>
        <v>0</v>
      </c>
      <c r="P501" s="82" t="str">
        <f t="shared" si="41"/>
        <v/>
      </c>
      <c r="Q501" s="82" t="str">
        <f t="shared" si="42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8"/>
        <v/>
      </c>
      <c r="M502" s="17"/>
      <c r="N502" s="82" t="str">
        <f t="shared" si="39"/>
        <v/>
      </c>
      <c r="O502" s="82">
        <f t="shared" si="40"/>
        <v>0</v>
      </c>
      <c r="P502" s="82" t="str">
        <f t="shared" si="41"/>
        <v/>
      </c>
      <c r="Q502" s="82" t="str">
        <f t="shared" si="42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8"/>
        <v/>
      </c>
      <c r="M503" s="17"/>
      <c r="N503" s="82" t="str">
        <f t="shared" si="39"/>
        <v/>
      </c>
      <c r="O503" s="82">
        <f t="shared" si="40"/>
        <v>0</v>
      </c>
      <c r="P503" s="82" t="str">
        <f t="shared" si="41"/>
        <v/>
      </c>
      <c r="Q503" s="82" t="str">
        <f t="shared" si="42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8"/>
        <v/>
      </c>
      <c r="M504" s="17"/>
      <c r="N504" s="82" t="str">
        <f t="shared" si="39"/>
        <v/>
      </c>
      <c r="O504" s="82">
        <f t="shared" si="40"/>
        <v>0</v>
      </c>
      <c r="P504" s="82" t="str">
        <f t="shared" si="41"/>
        <v/>
      </c>
      <c r="Q504" s="82" t="str">
        <f t="shared" si="42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8"/>
        <v/>
      </c>
      <c r="M505" s="17"/>
      <c r="N505" s="82" t="str">
        <f t="shared" si="39"/>
        <v/>
      </c>
      <c r="O505" s="82">
        <f t="shared" si="40"/>
        <v>0</v>
      </c>
      <c r="P505" s="82" t="str">
        <f t="shared" si="41"/>
        <v/>
      </c>
      <c r="Q505" s="82" t="str">
        <f t="shared" si="42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8"/>
        <v/>
      </c>
      <c r="M506" s="17"/>
      <c r="N506" s="82" t="str">
        <f t="shared" si="39"/>
        <v/>
      </c>
      <c r="O506" s="82">
        <f t="shared" si="40"/>
        <v>0</v>
      </c>
      <c r="P506" s="82" t="str">
        <f t="shared" si="41"/>
        <v/>
      </c>
      <c r="Q506" s="82" t="str">
        <f t="shared" si="42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8"/>
        <v/>
      </c>
      <c r="M507" s="17"/>
      <c r="N507" s="82" t="str">
        <f t="shared" si="39"/>
        <v/>
      </c>
      <c r="O507" s="82">
        <f t="shared" si="40"/>
        <v>0</v>
      </c>
      <c r="P507" s="82" t="str">
        <f t="shared" si="41"/>
        <v/>
      </c>
      <c r="Q507" s="82" t="str">
        <f t="shared" si="42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8"/>
        <v/>
      </c>
      <c r="M508" s="17"/>
      <c r="N508" s="82" t="str">
        <f t="shared" si="39"/>
        <v/>
      </c>
      <c r="O508" s="82">
        <f t="shared" si="40"/>
        <v>0</v>
      </c>
      <c r="P508" s="82" t="str">
        <f t="shared" si="41"/>
        <v/>
      </c>
      <c r="Q508" s="82" t="str">
        <f t="shared" si="42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8"/>
        <v/>
      </c>
      <c r="M509" s="17"/>
      <c r="N509" s="82" t="str">
        <f t="shared" si="39"/>
        <v/>
      </c>
      <c r="O509" s="82">
        <f t="shared" si="40"/>
        <v>0</v>
      </c>
      <c r="P509" s="82" t="str">
        <f t="shared" si="41"/>
        <v/>
      </c>
      <c r="Q509" s="82" t="str">
        <f t="shared" si="42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8"/>
        <v/>
      </c>
      <c r="M510" s="17"/>
      <c r="N510" s="82" t="str">
        <f t="shared" si="39"/>
        <v/>
      </c>
      <c r="O510" s="82">
        <f t="shared" si="40"/>
        <v>0</v>
      </c>
      <c r="P510" s="82" t="str">
        <f t="shared" si="41"/>
        <v/>
      </c>
      <c r="Q510" s="82" t="str">
        <f t="shared" si="42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8"/>
        <v/>
      </c>
      <c r="M511" s="17"/>
      <c r="N511" s="82" t="str">
        <f t="shared" si="39"/>
        <v/>
      </c>
      <c r="O511" s="82">
        <f t="shared" si="40"/>
        <v>0</v>
      </c>
      <c r="P511" s="82" t="str">
        <f t="shared" si="41"/>
        <v/>
      </c>
      <c r="Q511" s="82" t="str">
        <f t="shared" si="42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8"/>
        <v/>
      </c>
      <c r="M512" s="17"/>
      <c r="N512" s="82" t="str">
        <f t="shared" si="39"/>
        <v/>
      </c>
      <c r="O512" s="82">
        <f t="shared" si="40"/>
        <v>0</v>
      </c>
      <c r="P512" s="82" t="str">
        <f t="shared" si="41"/>
        <v/>
      </c>
      <c r="Q512" s="82" t="str">
        <f t="shared" si="42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8"/>
        <v/>
      </c>
      <c r="M513" s="17"/>
      <c r="N513" s="82" t="str">
        <f t="shared" si="39"/>
        <v/>
      </c>
      <c r="O513" s="82">
        <f t="shared" si="40"/>
        <v>0</v>
      </c>
      <c r="P513" s="82" t="str">
        <f t="shared" si="41"/>
        <v/>
      </c>
      <c r="Q513" s="82" t="str">
        <f t="shared" si="42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8"/>
        <v/>
      </c>
      <c r="M514" s="17"/>
      <c r="N514" s="82" t="str">
        <f t="shared" si="39"/>
        <v/>
      </c>
      <c r="O514" s="82">
        <f t="shared" si="40"/>
        <v>0</v>
      </c>
      <c r="P514" s="82" t="str">
        <f t="shared" si="41"/>
        <v/>
      </c>
      <c r="Q514" s="82" t="str">
        <f t="shared" si="42"/>
        <v/>
      </c>
    </row>
  </sheetData>
  <sheetProtection algorithmName="SHA-512" hashValue="LrW7z32DCR2+tXuHQy9374ggiMXG/QLCp92HTarT2fSh6xjmKue3/fu0ZEHjPJPtOH5t1e6DwArbvphMR+jrtw==" saltValue="CeKm7Iq+Q9LPCMzkcryysw==" spinCount="100000" sheet="1" formatColumns="0" formatRows="0" autoFilter="0"/>
  <autoFilter ref="K14:L14" xr:uid="{00000000-0009-0000-0000-000025000000}"/>
  <mergeCells count="19">
    <mergeCell ref="A15:A16"/>
    <mergeCell ref="Q6:Q7"/>
    <mergeCell ref="G6:G7"/>
    <mergeCell ref="C6:C7"/>
    <mergeCell ref="D6:D7"/>
    <mergeCell ref="F6:F7"/>
    <mergeCell ref="N6:N7"/>
    <mergeCell ref="O6:O7"/>
    <mergeCell ref="P6:P7"/>
    <mergeCell ref="E6:E7"/>
    <mergeCell ref="A1:A4"/>
    <mergeCell ref="A5:A6"/>
    <mergeCell ref="H6:H7"/>
    <mergeCell ref="L6:L7"/>
    <mergeCell ref="J6:J7"/>
    <mergeCell ref="K6:K7"/>
    <mergeCell ref="I6:I7"/>
    <mergeCell ref="J1:L1"/>
    <mergeCell ref="J4:L4"/>
  </mergeCells>
  <phoneticPr fontId="13" type="noConversion"/>
  <dataValidations count="1">
    <dataValidation type="list" allowBlank="1" showInputMessage="1" showErrorMessage="1" sqref="G15:G514" xr:uid="{43AB8955-E532-417F-9F45-FE2FA8ACE4F6}">
      <formula1>"E, 0%, 8%, 16%"</formula1>
    </dataValidation>
  </dataValidations>
  <hyperlinks>
    <hyperlink ref="A15:A16" location="CONTACTO!A1" display="Contacto" xr:uid="{B994DB5F-7CBE-4FE7-BFA0-DDBB4DE628F6}"/>
    <hyperlink ref="A5:A6" location="MENU!A1" display="M e n ú" xr:uid="{BA366B4B-9AC2-42AB-84A9-0D3FEEC20A1E}"/>
    <hyperlink ref="A8" location="'INGRESOS Y EGRESOS'!A1" display="Ingresos y Egresos" xr:uid="{875165FA-1FC8-478C-9332-34EEDD76B8C4}"/>
    <hyperlink ref="A7" location="DATOS!A1" display="Datos de la Empresa" xr:uid="{8C3844E0-A919-4FF7-AF39-5247B6454C81}"/>
    <hyperlink ref="A10" location="TARIFAS!A1" display="Tablas y Tarifas de ISR" xr:uid="{C8670C12-8AFB-4D51-B818-48959E803025}"/>
    <hyperlink ref="A9" location="IMPUESTOS!A1" display="Impuestos" xr:uid="{B13E0EB7-4D3A-4EDD-951A-7D464E5F3967}"/>
    <hyperlink ref="A1:A4" location="MENU!A1" display="PROGRAMA REGIMEN SIMPLIFICADO DE CONFIANZA" xr:uid="{D1D7DE87-AA75-49E8-8180-A2E6FDEE8605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13"/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8.7109375" style="11" customWidth="1"/>
    <col min="5" max="5" width="40.7109375" style="11" customWidth="1"/>
    <col min="6" max="6" width="12.28515625" style="17" customWidth="1"/>
    <col min="7" max="7" width="4.7109375" style="17" customWidth="1"/>
    <col min="8" max="12" width="12.28515625" style="17" customWidth="1"/>
    <col min="13" max="13" width="0.85546875" style="17" customWidth="1"/>
    <col min="14" max="17" width="11.7109375" style="17" customWidth="1"/>
    <col min="18" max="18" width="10.7109375" style="11" customWidth="1"/>
    <col min="19" max="19" width="30.7109375" style="11" customWidth="1"/>
    <col min="20" max="20" width="11.7109375" style="11" customWidth="1"/>
    <col min="21" max="23" width="10.7109375" style="11" customWidth="1"/>
    <col min="24" max="25" width="11.7109375" style="11" customWidth="1"/>
    <col min="26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F1" s="29"/>
      <c r="J1" s="161" t="s">
        <v>104</v>
      </c>
      <c r="K1" s="161"/>
      <c r="L1" s="161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</row>
    <row r="3" spans="1:17" ht="17.45" customHeight="1" x14ac:dyDescent="0.2">
      <c r="A3" s="118"/>
      <c r="C3" s="18"/>
    </row>
    <row r="4" spans="1:17" ht="17.45" customHeight="1" x14ac:dyDescent="0.3">
      <c r="A4" s="119"/>
      <c r="C4" s="46" t="s">
        <v>68</v>
      </c>
      <c r="J4" s="162" t="str">
        <f>"OCTUBRE "&amp;DATOS!$E$10</f>
        <v>OCTUBRE 2023</v>
      </c>
      <c r="K4" s="162"/>
      <c r="L4" s="162"/>
      <c r="M4" s="35"/>
      <c r="N4" s="34"/>
      <c r="O4" s="34"/>
      <c r="P4" s="34"/>
      <c r="Q4" s="34"/>
    </row>
    <row r="5" spans="1:17" ht="17.45" customHeight="1" x14ac:dyDescent="0.2">
      <c r="A5" s="120" t="s">
        <v>1</v>
      </c>
      <c r="C5" s="18"/>
    </row>
    <row r="6" spans="1:17" ht="17.45" customHeight="1" x14ac:dyDescent="0.2">
      <c r="A6" s="120"/>
      <c r="C6" s="143" t="s">
        <v>69</v>
      </c>
      <c r="D6" s="143" t="s">
        <v>70</v>
      </c>
      <c r="E6" s="143" t="s">
        <v>71</v>
      </c>
      <c r="F6" s="158" t="s">
        <v>72</v>
      </c>
      <c r="G6" s="143" t="s">
        <v>73</v>
      </c>
      <c r="H6" s="143" t="s">
        <v>52</v>
      </c>
      <c r="I6" s="143" t="s">
        <v>74</v>
      </c>
      <c r="J6" s="158" t="s">
        <v>75</v>
      </c>
      <c r="K6" s="158" t="s">
        <v>76</v>
      </c>
      <c r="L6" s="143" t="s">
        <v>77</v>
      </c>
      <c r="N6" s="158" t="s">
        <v>78</v>
      </c>
      <c r="O6" s="158" t="s">
        <v>79</v>
      </c>
      <c r="P6" s="158" t="s">
        <v>80</v>
      </c>
      <c r="Q6" s="158" t="s">
        <v>81</v>
      </c>
    </row>
    <row r="7" spans="1:17" ht="17.45" customHeight="1" x14ac:dyDescent="0.2">
      <c r="A7" s="53" t="s">
        <v>5</v>
      </c>
      <c r="C7" s="143"/>
      <c r="D7" s="143"/>
      <c r="E7" s="143"/>
      <c r="F7" s="158"/>
      <c r="G7" s="143"/>
      <c r="H7" s="160"/>
      <c r="I7" s="160"/>
      <c r="J7" s="158"/>
      <c r="K7" s="158"/>
      <c r="L7" s="160"/>
      <c r="N7" s="159"/>
      <c r="O7" s="159"/>
      <c r="P7" s="159"/>
      <c r="Q7" s="159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164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'ING-SEP'!F11+'ING-OCT'!F9</f>
        <v>0</v>
      </c>
      <c r="G11" s="69"/>
      <c r="H11" s="69">
        <f>'ING-SEP'!H11+'ING-OCT'!H9</f>
        <v>0</v>
      </c>
      <c r="I11" s="69">
        <f>'ING-SEP'!I11+'ING-OCT'!I9</f>
        <v>0</v>
      </c>
      <c r="J11" s="69">
        <f>'ING-SEP'!J11+'ING-OCT'!J9</f>
        <v>0</v>
      </c>
      <c r="K11" s="69">
        <f>'ING-SEP'!K11+'ING-OCT'!K9</f>
        <v>0</v>
      </c>
      <c r="L11" s="69">
        <f>F11+H11+I11-J11-K11</f>
        <v>0</v>
      </c>
      <c r="N11" s="69">
        <f>'ING-SEP'!N11+'ING-OCT'!N9</f>
        <v>0</v>
      </c>
      <c r="O11" s="69">
        <f>'ING-SEP'!O11+'ING-OCT'!O9</f>
        <v>0</v>
      </c>
      <c r="P11" s="69">
        <f>'ING-SEP'!P11+'ING-OCT'!P9</f>
        <v>0</v>
      </c>
      <c r="Q11" s="69">
        <f>'ING-SEP'!Q11+'ING-OCT'!Q9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99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4"/>
      <c r="N15" s="82" t="str">
        <f>IF($G15="E",F15,"")</f>
        <v/>
      </c>
      <c r="O15" s="82">
        <f t="shared" ref="O15:O78" si="0">IF($G15=0%,F15,"")</f>
        <v>0</v>
      </c>
      <c r="P15" s="82" t="str">
        <f>IF(OR($G15=8%,$G15=11%),$H15/$G15,"")</f>
        <v/>
      </c>
      <c r="Q15" s="82" t="str">
        <f t="shared" ref="Q15:Q80" si="1">IF(OR($G15=15%,$G15=16%),$H15/$G15,"")</f>
        <v/>
      </c>
    </row>
    <row r="16" spans="1:17" ht="17.45" customHeight="1" x14ac:dyDescent="0.2">
      <c r="A16" s="117"/>
      <c r="C16" s="99"/>
      <c r="D16" s="100"/>
      <c r="E16" s="90"/>
      <c r="F16" s="90"/>
      <c r="G16" s="101"/>
      <c r="H16" s="90"/>
      <c r="I16" s="90"/>
      <c r="J16" s="90"/>
      <c r="K16" s="90"/>
      <c r="L16" s="82" t="str">
        <f t="shared" ref="L16:L79" si="2">IF(F16&amp;H16&amp;I16&amp;J16&amp;K16="","",F16+H16+I16-J16-K16)</f>
        <v/>
      </c>
      <c r="M16" s="14"/>
      <c r="N16" s="82" t="str">
        <f t="shared" ref="N16:N79" si="3">IF($G16="E",F16,"")</f>
        <v/>
      </c>
      <c r="O16" s="82">
        <f t="shared" si="0"/>
        <v>0</v>
      </c>
      <c r="P16" s="82" t="str">
        <f t="shared" ref="P16:P79" si="4">IF(OR($G16=8%,$G16=11%),$H16/$G16,"")</f>
        <v/>
      </c>
      <c r="Q16" s="82" t="str">
        <f t="shared" si="1"/>
        <v/>
      </c>
    </row>
    <row r="17" spans="1:17" ht="17.45" customHeight="1" x14ac:dyDescent="0.2">
      <c r="A17" s="49"/>
      <c r="C17" s="99"/>
      <c r="D17" s="100"/>
      <c r="E17" s="90"/>
      <c r="F17" s="90"/>
      <c r="G17" s="101"/>
      <c r="H17" s="90"/>
      <c r="I17" s="90"/>
      <c r="J17" s="90"/>
      <c r="K17" s="90"/>
      <c r="L17" s="82" t="str">
        <f t="shared" si="2"/>
        <v/>
      </c>
      <c r="M17" s="14"/>
      <c r="N17" s="82" t="str">
        <f t="shared" si="3"/>
        <v/>
      </c>
      <c r="O17" s="82">
        <f t="shared" si="0"/>
        <v>0</v>
      </c>
      <c r="P17" s="82" t="str">
        <f t="shared" si="4"/>
        <v/>
      </c>
      <c r="Q17" s="82" t="str">
        <f t="shared" si="1"/>
        <v/>
      </c>
    </row>
    <row r="18" spans="1:17" ht="17.45" customHeight="1" x14ac:dyDescent="0.2">
      <c r="A18" s="49"/>
      <c r="C18" s="99"/>
      <c r="D18" s="100"/>
      <c r="E18" s="90"/>
      <c r="F18" s="90"/>
      <c r="G18" s="101"/>
      <c r="H18" s="90"/>
      <c r="I18" s="90"/>
      <c r="J18" s="90"/>
      <c r="K18" s="90"/>
      <c r="L18" s="82" t="str">
        <f t="shared" si="2"/>
        <v/>
      </c>
      <c r="M18" s="14"/>
      <c r="N18" s="82" t="str">
        <f t="shared" si="3"/>
        <v/>
      </c>
      <c r="O18" s="82">
        <f t="shared" si="0"/>
        <v>0</v>
      </c>
      <c r="P18" s="82" t="str">
        <f t="shared" si="4"/>
        <v/>
      </c>
      <c r="Q18" s="82" t="str">
        <f t="shared" si="1"/>
        <v/>
      </c>
    </row>
    <row r="19" spans="1:17" ht="17.45" customHeight="1" x14ac:dyDescent="0.2">
      <c r="A19" s="49"/>
      <c r="C19" s="99"/>
      <c r="D19" s="100"/>
      <c r="E19" s="90"/>
      <c r="F19" s="90"/>
      <c r="G19" s="101"/>
      <c r="H19" s="90"/>
      <c r="I19" s="90"/>
      <c r="J19" s="90"/>
      <c r="K19" s="90"/>
      <c r="L19" s="82" t="str">
        <f t="shared" si="2"/>
        <v/>
      </c>
      <c r="M19" s="14"/>
      <c r="N19" s="82" t="str">
        <f t="shared" si="3"/>
        <v/>
      </c>
      <c r="O19" s="82">
        <f t="shared" si="0"/>
        <v>0</v>
      </c>
      <c r="P19" s="82" t="str">
        <f t="shared" si="4"/>
        <v/>
      </c>
      <c r="Q19" s="82" t="str">
        <f t="shared" si="1"/>
        <v/>
      </c>
    </row>
    <row r="20" spans="1:17" ht="17.45" customHeight="1" x14ac:dyDescent="0.2">
      <c r="A20" s="49"/>
      <c r="C20" s="99"/>
      <c r="D20" s="100"/>
      <c r="E20" s="90"/>
      <c r="F20" s="90"/>
      <c r="G20" s="101"/>
      <c r="H20" s="90"/>
      <c r="I20" s="90"/>
      <c r="J20" s="90"/>
      <c r="K20" s="90"/>
      <c r="L20" s="82" t="str">
        <f t="shared" si="2"/>
        <v/>
      </c>
      <c r="M20" s="14"/>
      <c r="N20" s="82" t="str">
        <f t="shared" si="3"/>
        <v/>
      </c>
      <c r="O20" s="82">
        <f t="shared" si="0"/>
        <v>0</v>
      </c>
      <c r="P20" s="82" t="str">
        <f t="shared" si="4"/>
        <v/>
      </c>
      <c r="Q20" s="82" t="str">
        <f t="shared" si="1"/>
        <v/>
      </c>
    </row>
    <row r="21" spans="1:17" ht="17.45" customHeight="1" x14ac:dyDescent="0.2">
      <c r="A21" s="49"/>
      <c r="C21" s="99"/>
      <c r="D21" s="100"/>
      <c r="E21" s="90"/>
      <c r="F21" s="90"/>
      <c r="G21" s="101"/>
      <c r="H21" s="90"/>
      <c r="I21" s="90"/>
      <c r="J21" s="90"/>
      <c r="K21" s="90"/>
      <c r="L21" s="82" t="str">
        <f t="shared" si="2"/>
        <v/>
      </c>
      <c r="M21" s="14"/>
      <c r="N21" s="82" t="str">
        <f t="shared" si="3"/>
        <v/>
      </c>
      <c r="O21" s="82">
        <f t="shared" si="0"/>
        <v>0</v>
      </c>
      <c r="P21" s="82" t="str">
        <f t="shared" si="4"/>
        <v/>
      </c>
      <c r="Q21" s="82" t="str">
        <f t="shared" si="1"/>
        <v/>
      </c>
    </row>
    <row r="22" spans="1:17" ht="17.45" customHeight="1" x14ac:dyDescent="0.2">
      <c r="A22" s="49"/>
      <c r="C22" s="99"/>
      <c r="D22" s="100"/>
      <c r="E22" s="90"/>
      <c r="F22" s="90"/>
      <c r="G22" s="101"/>
      <c r="H22" s="90"/>
      <c r="I22" s="90"/>
      <c r="J22" s="90"/>
      <c r="K22" s="90"/>
      <c r="L22" s="82" t="str">
        <f t="shared" si="2"/>
        <v/>
      </c>
      <c r="M22" s="14"/>
      <c r="N22" s="82" t="str">
        <f t="shared" si="3"/>
        <v/>
      </c>
      <c r="O22" s="82">
        <f t="shared" si="0"/>
        <v>0</v>
      </c>
      <c r="P22" s="82" t="str">
        <f t="shared" si="4"/>
        <v/>
      </c>
      <c r="Q22" s="82" t="str">
        <f t="shared" si="1"/>
        <v/>
      </c>
    </row>
    <row r="23" spans="1:17" ht="17.45" customHeight="1" x14ac:dyDescent="0.2">
      <c r="A23" s="49"/>
      <c r="C23" s="99"/>
      <c r="D23" s="100"/>
      <c r="E23" s="90"/>
      <c r="F23" s="90"/>
      <c r="G23" s="101"/>
      <c r="H23" s="90"/>
      <c r="I23" s="90"/>
      <c r="J23" s="90"/>
      <c r="K23" s="90"/>
      <c r="L23" s="82" t="str">
        <f t="shared" si="2"/>
        <v/>
      </c>
      <c r="M23" s="14"/>
      <c r="N23" s="82" t="str">
        <f t="shared" si="3"/>
        <v/>
      </c>
      <c r="O23" s="82">
        <f t="shared" si="0"/>
        <v>0</v>
      </c>
      <c r="P23" s="82" t="str">
        <f t="shared" si="4"/>
        <v/>
      </c>
      <c r="Q23" s="82" t="str">
        <f t="shared" si="1"/>
        <v/>
      </c>
    </row>
    <row r="24" spans="1:17" ht="17.45" customHeight="1" x14ac:dyDescent="0.2">
      <c r="A24" s="49"/>
      <c r="C24" s="99"/>
      <c r="D24" s="100"/>
      <c r="E24" s="90"/>
      <c r="F24" s="90"/>
      <c r="G24" s="101"/>
      <c r="H24" s="90"/>
      <c r="I24" s="90"/>
      <c r="J24" s="90"/>
      <c r="K24" s="90"/>
      <c r="L24" s="82" t="str">
        <f t="shared" si="2"/>
        <v/>
      </c>
      <c r="M24" s="14"/>
      <c r="N24" s="82" t="str">
        <f t="shared" si="3"/>
        <v/>
      </c>
      <c r="O24" s="82">
        <f t="shared" si="0"/>
        <v>0</v>
      </c>
      <c r="P24" s="82" t="str">
        <f t="shared" si="4"/>
        <v/>
      </c>
      <c r="Q24" s="82" t="str">
        <f t="shared" si="1"/>
        <v/>
      </c>
    </row>
    <row r="25" spans="1:17" ht="17.45" customHeight="1" x14ac:dyDescent="0.2">
      <c r="A25" s="49"/>
      <c r="C25" s="99"/>
      <c r="D25" s="100"/>
      <c r="E25" s="90"/>
      <c r="F25" s="90"/>
      <c r="G25" s="101"/>
      <c r="H25" s="90"/>
      <c r="I25" s="90"/>
      <c r="J25" s="90"/>
      <c r="K25" s="90"/>
      <c r="L25" s="82" t="str">
        <f t="shared" si="2"/>
        <v/>
      </c>
      <c r="M25" s="14"/>
      <c r="N25" s="82" t="str">
        <f t="shared" si="3"/>
        <v/>
      </c>
      <c r="O25" s="82">
        <f t="shared" si="0"/>
        <v>0</v>
      </c>
      <c r="P25" s="82" t="str">
        <f t="shared" si="4"/>
        <v/>
      </c>
      <c r="Q25" s="82" t="str">
        <f t="shared" si="1"/>
        <v/>
      </c>
    </row>
    <row r="26" spans="1:17" ht="17.45" customHeight="1" x14ac:dyDescent="0.2">
      <c r="A26" s="50"/>
      <c r="C26" s="99"/>
      <c r="D26" s="100"/>
      <c r="E26" s="90"/>
      <c r="F26" s="90"/>
      <c r="G26" s="101"/>
      <c r="H26" s="90"/>
      <c r="I26" s="90"/>
      <c r="J26" s="90"/>
      <c r="K26" s="90"/>
      <c r="L26" s="82" t="str">
        <f t="shared" si="2"/>
        <v/>
      </c>
      <c r="M26" s="14"/>
      <c r="N26" s="82" t="str">
        <f t="shared" si="3"/>
        <v/>
      </c>
      <c r="O26" s="82">
        <f t="shared" si="0"/>
        <v>0</v>
      </c>
      <c r="P26" s="82" t="str">
        <f t="shared" si="4"/>
        <v/>
      </c>
      <c r="Q26" s="82" t="str">
        <f t="shared" si="1"/>
        <v/>
      </c>
    </row>
    <row r="27" spans="1:17" ht="17.45" customHeight="1" x14ac:dyDescent="0.2">
      <c r="A27" s="50"/>
      <c r="C27" s="99"/>
      <c r="D27" s="100"/>
      <c r="E27" s="90"/>
      <c r="F27" s="90"/>
      <c r="G27" s="101"/>
      <c r="H27" s="90"/>
      <c r="I27" s="90"/>
      <c r="J27" s="90"/>
      <c r="K27" s="90"/>
      <c r="L27" s="82" t="str">
        <f t="shared" si="2"/>
        <v/>
      </c>
      <c r="M27" s="14"/>
      <c r="N27" s="82" t="str">
        <f t="shared" si="3"/>
        <v/>
      </c>
      <c r="O27" s="82">
        <f t="shared" si="0"/>
        <v>0</v>
      </c>
      <c r="P27" s="82" t="str">
        <f t="shared" si="4"/>
        <v/>
      </c>
      <c r="Q27" s="82" t="str">
        <f t="shared" si="1"/>
        <v/>
      </c>
    </row>
    <row r="28" spans="1:17" ht="17.45" customHeight="1" x14ac:dyDescent="0.2">
      <c r="A28" s="50"/>
      <c r="C28" s="99"/>
      <c r="D28" s="100"/>
      <c r="E28" s="90"/>
      <c r="F28" s="90"/>
      <c r="G28" s="101"/>
      <c r="H28" s="90"/>
      <c r="I28" s="90"/>
      <c r="J28" s="90"/>
      <c r="K28" s="90"/>
      <c r="L28" s="82" t="str">
        <f t="shared" si="2"/>
        <v/>
      </c>
      <c r="M28" s="14"/>
      <c r="N28" s="82" t="str">
        <f t="shared" si="3"/>
        <v/>
      </c>
      <c r="O28" s="82">
        <f t="shared" si="0"/>
        <v>0</v>
      </c>
      <c r="P28" s="82" t="str">
        <f t="shared" si="4"/>
        <v/>
      </c>
      <c r="Q28" s="82" t="str">
        <f t="shared" si="1"/>
        <v/>
      </c>
    </row>
    <row r="29" spans="1:17" ht="17.45" customHeight="1" x14ac:dyDescent="0.2">
      <c r="A29" s="50"/>
      <c r="C29" s="99"/>
      <c r="D29" s="100"/>
      <c r="E29" s="90"/>
      <c r="F29" s="90"/>
      <c r="G29" s="101"/>
      <c r="H29" s="90"/>
      <c r="I29" s="90"/>
      <c r="J29" s="90"/>
      <c r="K29" s="90"/>
      <c r="L29" s="82" t="str">
        <f t="shared" si="2"/>
        <v/>
      </c>
      <c r="M29" s="14"/>
      <c r="N29" s="82" t="str">
        <f t="shared" si="3"/>
        <v/>
      </c>
      <c r="O29" s="82">
        <f t="shared" si="0"/>
        <v>0</v>
      </c>
      <c r="P29" s="82" t="str">
        <f t="shared" si="4"/>
        <v/>
      </c>
      <c r="Q29" s="82" t="str">
        <f t="shared" si="1"/>
        <v/>
      </c>
    </row>
    <row r="30" spans="1:17" ht="17.45" customHeight="1" x14ac:dyDescent="0.2">
      <c r="A30" s="50"/>
      <c r="C30" s="99"/>
      <c r="D30" s="100"/>
      <c r="E30" s="90"/>
      <c r="F30" s="90"/>
      <c r="G30" s="101"/>
      <c r="H30" s="90"/>
      <c r="I30" s="90"/>
      <c r="J30" s="90"/>
      <c r="K30" s="90"/>
      <c r="L30" s="82" t="str">
        <f t="shared" si="2"/>
        <v/>
      </c>
      <c r="M30" s="14"/>
      <c r="N30" s="82" t="str">
        <f t="shared" si="3"/>
        <v/>
      </c>
      <c r="O30" s="82">
        <f t="shared" si="0"/>
        <v>0</v>
      </c>
      <c r="P30" s="82" t="str">
        <f t="shared" si="4"/>
        <v/>
      </c>
      <c r="Q30" s="82" t="str">
        <f t="shared" si="1"/>
        <v/>
      </c>
    </row>
    <row r="31" spans="1:17" ht="17.45" customHeight="1" x14ac:dyDescent="0.2">
      <c r="A31" s="50"/>
      <c r="C31" s="99"/>
      <c r="D31" s="100"/>
      <c r="E31" s="90"/>
      <c r="F31" s="90"/>
      <c r="G31" s="101"/>
      <c r="H31" s="90"/>
      <c r="I31" s="90"/>
      <c r="J31" s="90"/>
      <c r="K31" s="90"/>
      <c r="L31" s="82" t="str">
        <f t="shared" si="2"/>
        <v/>
      </c>
      <c r="M31" s="14"/>
      <c r="N31" s="82" t="str">
        <f t="shared" si="3"/>
        <v/>
      </c>
      <c r="O31" s="82">
        <f t="shared" si="0"/>
        <v>0</v>
      </c>
      <c r="P31" s="82" t="str">
        <f t="shared" si="4"/>
        <v/>
      </c>
      <c r="Q31" s="82" t="str">
        <f t="shared" si="1"/>
        <v/>
      </c>
    </row>
    <row r="32" spans="1:17" ht="17.45" customHeight="1" x14ac:dyDescent="0.2">
      <c r="A32" s="50"/>
      <c r="C32" s="99"/>
      <c r="D32" s="100"/>
      <c r="E32" s="90"/>
      <c r="F32" s="90"/>
      <c r="G32" s="101"/>
      <c r="H32" s="90"/>
      <c r="I32" s="90"/>
      <c r="J32" s="90"/>
      <c r="K32" s="90"/>
      <c r="L32" s="82" t="str">
        <f t="shared" si="2"/>
        <v/>
      </c>
      <c r="M32" s="14"/>
      <c r="N32" s="82" t="str">
        <f t="shared" si="3"/>
        <v/>
      </c>
      <c r="O32" s="82">
        <f t="shared" si="0"/>
        <v>0</v>
      </c>
      <c r="P32" s="82" t="str">
        <f t="shared" si="4"/>
        <v/>
      </c>
      <c r="Q32" s="82" t="str">
        <f t="shared" si="1"/>
        <v/>
      </c>
    </row>
    <row r="33" spans="1:17" ht="17.45" customHeight="1" x14ac:dyDescent="0.2">
      <c r="A33" s="50"/>
      <c r="C33" s="99"/>
      <c r="D33" s="100"/>
      <c r="E33" s="90"/>
      <c r="F33" s="90"/>
      <c r="G33" s="101"/>
      <c r="H33" s="90"/>
      <c r="I33" s="90"/>
      <c r="J33" s="90"/>
      <c r="K33" s="90"/>
      <c r="L33" s="82" t="str">
        <f t="shared" si="2"/>
        <v/>
      </c>
      <c r="M33" s="14"/>
      <c r="N33" s="82" t="str">
        <f t="shared" si="3"/>
        <v/>
      </c>
      <c r="O33" s="82">
        <f t="shared" si="0"/>
        <v>0</v>
      </c>
      <c r="P33" s="82" t="str">
        <f t="shared" si="4"/>
        <v/>
      </c>
      <c r="Q33" s="82" t="str">
        <f t="shared" si="1"/>
        <v/>
      </c>
    </row>
    <row r="34" spans="1:17" ht="17.45" customHeight="1" x14ac:dyDescent="0.2">
      <c r="A34" s="50"/>
      <c r="C34" s="99"/>
      <c r="D34" s="100"/>
      <c r="E34" s="90"/>
      <c r="F34" s="90"/>
      <c r="G34" s="101"/>
      <c r="H34" s="90"/>
      <c r="I34" s="90"/>
      <c r="J34" s="90"/>
      <c r="K34" s="90"/>
      <c r="L34" s="82" t="str">
        <f t="shared" si="2"/>
        <v/>
      </c>
      <c r="M34" s="14"/>
      <c r="N34" s="82" t="str">
        <f t="shared" si="3"/>
        <v/>
      </c>
      <c r="O34" s="82">
        <f t="shared" si="0"/>
        <v>0</v>
      </c>
      <c r="P34" s="82" t="str">
        <f t="shared" si="4"/>
        <v/>
      </c>
      <c r="Q34" s="82" t="str">
        <f t="shared" si="1"/>
        <v/>
      </c>
    </row>
    <row r="35" spans="1:17" ht="17.45" customHeight="1" x14ac:dyDescent="0.2">
      <c r="A35" s="50"/>
      <c r="C35" s="99"/>
      <c r="D35" s="100"/>
      <c r="E35" s="90"/>
      <c r="F35" s="90"/>
      <c r="G35" s="101"/>
      <c r="H35" s="90"/>
      <c r="I35" s="90"/>
      <c r="J35" s="90"/>
      <c r="K35" s="90"/>
      <c r="L35" s="82" t="str">
        <f t="shared" si="2"/>
        <v/>
      </c>
      <c r="M35" s="14"/>
      <c r="N35" s="82" t="str">
        <f t="shared" si="3"/>
        <v/>
      </c>
      <c r="O35" s="82">
        <f t="shared" si="0"/>
        <v>0</v>
      </c>
      <c r="P35" s="82" t="str">
        <f t="shared" si="4"/>
        <v/>
      </c>
      <c r="Q35" s="82" t="str">
        <f t="shared" si="1"/>
        <v/>
      </c>
    </row>
    <row r="36" spans="1:17" ht="17.45" customHeight="1" x14ac:dyDescent="0.2">
      <c r="A36" s="50"/>
      <c r="C36" s="99"/>
      <c r="D36" s="100"/>
      <c r="E36" s="90"/>
      <c r="F36" s="90"/>
      <c r="G36" s="101"/>
      <c r="H36" s="90"/>
      <c r="I36" s="90"/>
      <c r="J36" s="90"/>
      <c r="K36" s="90"/>
      <c r="L36" s="82" t="str">
        <f t="shared" si="2"/>
        <v/>
      </c>
      <c r="M36" s="14"/>
      <c r="N36" s="82" t="str">
        <f t="shared" si="3"/>
        <v/>
      </c>
      <c r="O36" s="82">
        <f t="shared" si="0"/>
        <v>0</v>
      </c>
      <c r="P36" s="82" t="str">
        <f t="shared" si="4"/>
        <v/>
      </c>
      <c r="Q36" s="82" t="str">
        <f t="shared" si="1"/>
        <v/>
      </c>
    </row>
    <row r="37" spans="1:17" ht="17.45" customHeight="1" x14ac:dyDescent="0.2">
      <c r="A37" s="50"/>
      <c r="C37" s="99"/>
      <c r="D37" s="100"/>
      <c r="E37" s="90"/>
      <c r="F37" s="90"/>
      <c r="G37" s="101"/>
      <c r="H37" s="90"/>
      <c r="I37" s="90"/>
      <c r="J37" s="90"/>
      <c r="K37" s="90"/>
      <c r="L37" s="82" t="str">
        <f t="shared" si="2"/>
        <v/>
      </c>
      <c r="M37" s="14"/>
      <c r="N37" s="82" t="str">
        <f t="shared" si="3"/>
        <v/>
      </c>
      <c r="O37" s="82">
        <f t="shared" si="0"/>
        <v>0</v>
      </c>
      <c r="P37" s="82" t="str">
        <f t="shared" si="4"/>
        <v/>
      </c>
      <c r="Q37" s="82" t="str">
        <f t="shared" si="1"/>
        <v/>
      </c>
    </row>
    <row r="38" spans="1:17" ht="17.45" customHeight="1" x14ac:dyDescent="0.2">
      <c r="A38" s="50"/>
      <c r="C38" s="99"/>
      <c r="D38" s="100"/>
      <c r="E38" s="90"/>
      <c r="F38" s="90"/>
      <c r="G38" s="101"/>
      <c r="H38" s="90"/>
      <c r="I38" s="90"/>
      <c r="J38" s="90"/>
      <c r="K38" s="90"/>
      <c r="L38" s="82" t="str">
        <f t="shared" si="2"/>
        <v/>
      </c>
      <c r="M38" s="14"/>
      <c r="N38" s="82" t="str">
        <f t="shared" si="3"/>
        <v/>
      </c>
      <c r="O38" s="82">
        <f t="shared" si="0"/>
        <v>0</v>
      </c>
      <c r="P38" s="82" t="str">
        <f t="shared" si="4"/>
        <v/>
      </c>
      <c r="Q38" s="82" t="str">
        <f t="shared" si="1"/>
        <v/>
      </c>
    </row>
    <row r="39" spans="1:17" ht="17.45" customHeight="1" x14ac:dyDescent="0.2">
      <c r="A39" s="50"/>
      <c r="C39" s="99"/>
      <c r="D39" s="100"/>
      <c r="E39" s="90"/>
      <c r="F39" s="90"/>
      <c r="G39" s="101"/>
      <c r="H39" s="90"/>
      <c r="I39" s="90"/>
      <c r="J39" s="90"/>
      <c r="K39" s="90"/>
      <c r="L39" s="82" t="str">
        <f t="shared" si="2"/>
        <v/>
      </c>
      <c r="M39" s="14"/>
      <c r="N39" s="82" t="str">
        <f t="shared" si="3"/>
        <v/>
      </c>
      <c r="O39" s="82">
        <f t="shared" si="0"/>
        <v>0</v>
      </c>
      <c r="P39" s="82" t="str">
        <f t="shared" si="4"/>
        <v/>
      </c>
      <c r="Q39" s="82" t="str">
        <f t="shared" si="1"/>
        <v/>
      </c>
    </row>
    <row r="40" spans="1:17" ht="17.45" customHeight="1" x14ac:dyDescent="0.2">
      <c r="A40" s="50"/>
      <c r="C40" s="99"/>
      <c r="D40" s="100"/>
      <c r="E40" s="90"/>
      <c r="F40" s="90"/>
      <c r="G40" s="101"/>
      <c r="H40" s="90"/>
      <c r="I40" s="90"/>
      <c r="J40" s="90"/>
      <c r="K40" s="90"/>
      <c r="L40" s="82" t="str">
        <f t="shared" si="2"/>
        <v/>
      </c>
      <c r="M40" s="14"/>
      <c r="N40" s="82" t="str">
        <f t="shared" si="3"/>
        <v/>
      </c>
      <c r="O40" s="82">
        <f t="shared" si="0"/>
        <v>0</v>
      </c>
      <c r="P40" s="82" t="str">
        <f t="shared" si="4"/>
        <v/>
      </c>
      <c r="Q40" s="82" t="str">
        <f t="shared" si="1"/>
        <v/>
      </c>
    </row>
    <row r="41" spans="1:17" ht="17.45" customHeight="1" x14ac:dyDescent="0.2">
      <c r="A41" s="50"/>
      <c r="C41" s="99"/>
      <c r="D41" s="100"/>
      <c r="E41" s="90"/>
      <c r="F41" s="90"/>
      <c r="G41" s="101"/>
      <c r="H41" s="90"/>
      <c r="I41" s="90"/>
      <c r="J41" s="90"/>
      <c r="K41" s="90"/>
      <c r="L41" s="82" t="str">
        <f t="shared" si="2"/>
        <v/>
      </c>
      <c r="M41" s="14"/>
      <c r="N41" s="82" t="str">
        <f t="shared" si="3"/>
        <v/>
      </c>
      <c r="O41" s="82">
        <f t="shared" si="0"/>
        <v>0</v>
      </c>
      <c r="P41" s="82" t="str">
        <f t="shared" si="4"/>
        <v/>
      </c>
      <c r="Q41" s="82" t="str">
        <f t="shared" si="1"/>
        <v/>
      </c>
    </row>
    <row r="42" spans="1:17" ht="17.45" customHeight="1" x14ac:dyDescent="0.2">
      <c r="A42" s="50"/>
      <c r="C42" s="99"/>
      <c r="D42" s="100"/>
      <c r="E42" s="90"/>
      <c r="F42" s="90"/>
      <c r="G42" s="101"/>
      <c r="H42" s="90"/>
      <c r="I42" s="90"/>
      <c r="J42" s="90"/>
      <c r="K42" s="90"/>
      <c r="L42" s="82" t="str">
        <f t="shared" si="2"/>
        <v/>
      </c>
      <c r="M42" s="14"/>
      <c r="N42" s="82" t="str">
        <f t="shared" si="3"/>
        <v/>
      </c>
      <c r="O42" s="82">
        <f t="shared" si="0"/>
        <v>0</v>
      </c>
      <c r="P42" s="82" t="str">
        <f t="shared" si="4"/>
        <v/>
      </c>
      <c r="Q42" s="82" t="str">
        <f t="shared" si="1"/>
        <v/>
      </c>
    </row>
    <row r="43" spans="1:17" ht="17.45" customHeight="1" x14ac:dyDescent="0.2">
      <c r="A43" s="50"/>
      <c r="C43" s="99"/>
      <c r="D43" s="100"/>
      <c r="E43" s="90"/>
      <c r="F43" s="90"/>
      <c r="G43" s="101"/>
      <c r="H43" s="90"/>
      <c r="I43" s="90"/>
      <c r="J43" s="90"/>
      <c r="K43" s="90"/>
      <c r="L43" s="82" t="str">
        <f t="shared" si="2"/>
        <v/>
      </c>
      <c r="M43" s="14"/>
      <c r="N43" s="82" t="str">
        <f t="shared" si="3"/>
        <v/>
      </c>
      <c r="O43" s="82">
        <f t="shared" si="0"/>
        <v>0</v>
      </c>
      <c r="P43" s="82" t="str">
        <f t="shared" si="4"/>
        <v/>
      </c>
      <c r="Q43" s="82" t="str">
        <f t="shared" si="1"/>
        <v/>
      </c>
    </row>
    <row r="44" spans="1:17" ht="17.45" customHeight="1" x14ac:dyDescent="0.2">
      <c r="C44" s="99"/>
      <c r="D44" s="100"/>
      <c r="E44" s="90"/>
      <c r="F44" s="90"/>
      <c r="G44" s="101"/>
      <c r="H44" s="90"/>
      <c r="I44" s="90"/>
      <c r="J44" s="90"/>
      <c r="K44" s="90"/>
      <c r="L44" s="82" t="str">
        <f t="shared" si="2"/>
        <v/>
      </c>
      <c r="M44" s="14"/>
      <c r="N44" s="82" t="str">
        <f t="shared" si="3"/>
        <v/>
      </c>
      <c r="O44" s="82">
        <f t="shared" si="0"/>
        <v>0</v>
      </c>
      <c r="P44" s="82" t="str">
        <f t="shared" si="4"/>
        <v/>
      </c>
      <c r="Q44" s="82" t="str">
        <f t="shared" si="1"/>
        <v/>
      </c>
    </row>
    <row r="45" spans="1:17" ht="17.45" customHeight="1" x14ac:dyDescent="0.2">
      <c r="C45" s="99"/>
      <c r="D45" s="100"/>
      <c r="E45" s="90"/>
      <c r="F45" s="90"/>
      <c r="G45" s="101"/>
      <c r="H45" s="90"/>
      <c r="I45" s="90"/>
      <c r="J45" s="90"/>
      <c r="K45" s="90"/>
      <c r="L45" s="82" t="str">
        <f t="shared" si="2"/>
        <v/>
      </c>
      <c r="M45" s="14"/>
      <c r="N45" s="82" t="str">
        <f t="shared" si="3"/>
        <v/>
      </c>
      <c r="O45" s="82">
        <f t="shared" si="0"/>
        <v>0</v>
      </c>
      <c r="P45" s="82" t="str">
        <f t="shared" si="4"/>
        <v/>
      </c>
      <c r="Q45" s="82" t="str">
        <f t="shared" si="1"/>
        <v/>
      </c>
    </row>
    <row r="46" spans="1:17" ht="17.45" customHeight="1" x14ac:dyDescent="0.2">
      <c r="C46" s="99"/>
      <c r="D46" s="100"/>
      <c r="E46" s="90"/>
      <c r="F46" s="90"/>
      <c r="G46" s="101"/>
      <c r="H46" s="90"/>
      <c r="I46" s="90"/>
      <c r="J46" s="90"/>
      <c r="K46" s="90"/>
      <c r="L46" s="82" t="str">
        <f t="shared" si="2"/>
        <v/>
      </c>
      <c r="M46" s="14"/>
      <c r="N46" s="82" t="str">
        <f t="shared" si="3"/>
        <v/>
      </c>
      <c r="O46" s="82">
        <f t="shared" si="0"/>
        <v>0</v>
      </c>
      <c r="P46" s="82" t="str">
        <f t="shared" si="4"/>
        <v/>
      </c>
      <c r="Q46" s="82" t="str">
        <f t="shared" si="1"/>
        <v/>
      </c>
    </row>
    <row r="47" spans="1:17" ht="17.45" customHeight="1" x14ac:dyDescent="0.2">
      <c r="C47" s="99"/>
      <c r="D47" s="100"/>
      <c r="E47" s="90"/>
      <c r="F47" s="90"/>
      <c r="G47" s="101"/>
      <c r="H47" s="90"/>
      <c r="I47" s="90"/>
      <c r="J47" s="90"/>
      <c r="K47" s="90"/>
      <c r="L47" s="82" t="str">
        <f t="shared" si="2"/>
        <v/>
      </c>
      <c r="M47" s="14"/>
      <c r="N47" s="82" t="str">
        <f t="shared" si="3"/>
        <v/>
      </c>
      <c r="O47" s="82">
        <f t="shared" si="0"/>
        <v>0</v>
      </c>
      <c r="P47" s="82" t="str">
        <f t="shared" si="4"/>
        <v/>
      </c>
      <c r="Q47" s="82" t="str">
        <f t="shared" si="1"/>
        <v/>
      </c>
    </row>
    <row r="48" spans="1:17" ht="17.45" customHeight="1" x14ac:dyDescent="0.2">
      <c r="C48" s="99"/>
      <c r="D48" s="100"/>
      <c r="E48" s="90"/>
      <c r="F48" s="90"/>
      <c r="G48" s="101"/>
      <c r="H48" s="90"/>
      <c r="I48" s="90"/>
      <c r="J48" s="90"/>
      <c r="K48" s="90"/>
      <c r="L48" s="82" t="str">
        <f t="shared" si="2"/>
        <v/>
      </c>
      <c r="M48" s="14"/>
      <c r="N48" s="82" t="str">
        <f t="shared" si="3"/>
        <v/>
      </c>
      <c r="O48" s="82">
        <f t="shared" si="0"/>
        <v>0</v>
      </c>
      <c r="P48" s="82" t="str">
        <f t="shared" si="4"/>
        <v/>
      </c>
      <c r="Q48" s="82" t="str">
        <f t="shared" si="1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2"/>
        <v/>
      </c>
      <c r="M49" s="14"/>
      <c r="N49" s="82" t="str">
        <f t="shared" si="3"/>
        <v/>
      </c>
      <c r="O49" s="82">
        <f t="shared" si="0"/>
        <v>0</v>
      </c>
      <c r="P49" s="82" t="str">
        <f t="shared" si="4"/>
        <v/>
      </c>
      <c r="Q49" s="82" t="str">
        <f t="shared" si="1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2"/>
        <v/>
      </c>
      <c r="M50" s="14"/>
      <c r="N50" s="82" t="str">
        <f t="shared" si="3"/>
        <v/>
      </c>
      <c r="O50" s="82">
        <f t="shared" si="0"/>
        <v>0</v>
      </c>
      <c r="P50" s="82" t="str">
        <f t="shared" si="4"/>
        <v/>
      </c>
      <c r="Q50" s="82" t="str">
        <f t="shared" si="1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2"/>
        <v/>
      </c>
      <c r="M51" s="14"/>
      <c r="N51" s="82" t="str">
        <f t="shared" si="3"/>
        <v/>
      </c>
      <c r="O51" s="82">
        <f t="shared" si="0"/>
        <v>0</v>
      </c>
      <c r="P51" s="82" t="str">
        <f t="shared" si="4"/>
        <v/>
      </c>
      <c r="Q51" s="82" t="str">
        <f t="shared" si="1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2"/>
        <v/>
      </c>
      <c r="M52" s="14"/>
      <c r="N52" s="82" t="str">
        <f t="shared" si="3"/>
        <v/>
      </c>
      <c r="O52" s="82">
        <f t="shared" si="0"/>
        <v>0</v>
      </c>
      <c r="P52" s="82" t="str">
        <f t="shared" si="4"/>
        <v/>
      </c>
      <c r="Q52" s="82" t="str">
        <f t="shared" si="1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2"/>
        <v/>
      </c>
      <c r="M53" s="14"/>
      <c r="N53" s="82" t="str">
        <f t="shared" si="3"/>
        <v/>
      </c>
      <c r="O53" s="82">
        <f t="shared" si="0"/>
        <v>0</v>
      </c>
      <c r="P53" s="82" t="str">
        <f t="shared" si="4"/>
        <v/>
      </c>
      <c r="Q53" s="82" t="str">
        <f t="shared" si="1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2"/>
        <v/>
      </c>
      <c r="M54" s="14"/>
      <c r="N54" s="82" t="str">
        <f t="shared" si="3"/>
        <v/>
      </c>
      <c r="O54" s="82">
        <f t="shared" si="0"/>
        <v>0</v>
      </c>
      <c r="P54" s="82" t="str">
        <f t="shared" si="4"/>
        <v/>
      </c>
      <c r="Q54" s="82" t="str">
        <f t="shared" si="1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2"/>
        <v/>
      </c>
      <c r="N55" s="82" t="str">
        <f t="shared" si="3"/>
        <v/>
      </c>
      <c r="O55" s="82">
        <f t="shared" si="0"/>
        <v>0</v>
      </c>
      <c r="P55" s="82" t="str">
        <f t="shared" si="4"/>
        <v/>
      </c>
      <c r="Q55" s="82" t="str">
        <f t="shared" si="1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2"/>
        <v/>
      </c>
      <c r="N56" s="82" t="str">
        <f t="shared" si="3"/>
        <v/>
      </c>
      <c r="O56" s="82">
        <f t="shared" si="0"/>
        <v>0</v>
      </c>
      <c r="P56" s="82" t="str">
        <f t="shared" si="4"/>
        <v/>
      </c>
      <c r="Q56" s="82" t="str">
        <f t="shared" si="1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2"/>
        <v/>
      </c>
      <c r="N57" s="82" t="str">
        <f t="shared" si="3"/>
        <v/>
      </c>
      <c r="O57" s="82">
        <f t="shared" si="0"/>
        <v>0</v>
      </c>
      <c r="P57" s="82" t="str">
        <f t="shared" si="4"/>
        <v/>
      </c>
      <c r="Q57" s="82" t="str">
        <f t="shared" si="1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2"/>
        <v/>
      </c>
      <c r="N58" s="82" t="str">
        <f t="shared" si="3"/>
        <v/>
      </c>
      <c r="O58" s="82">
        <f t="shared" si="0"/>
        <v>0</v>
      </c>
      <c r="P58" s="82" t="str">
        <f t="shared" si="4"/>
        <v/>
      </c>
      <c r="Q58" s="82" t="str">
        <f t="shared" si="1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2"/>
        <v/>
      </c>
      <c r="N59" s="82" t="str">
        <f t="shared" si="3"/>
        <v/>
      </c>
      <c r="O59" s="82">
        <f t="shared" si="0"/>
        <v>0</v>
      </c>
      <c r="P59" s="82" t="str">
        <f t="shared" si="4"/>
        <v/>
      </c>
      <c r="Q59" s="82" t="str">
        <f t="shared" si="1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2"/>
        <v/>
      </c>
      <c r="N60" s="82" t="str">
        <f t="shared" si="3"/>
        <v/>
      </c>
      <c r="O60" s="82">
        <f t="shared" si="0"/>
        <v>0</v>
      </c>
      <c r="P60" s="82" t="str">
        <f t="shared" si="4"/>
        <v/>
      </c>
      <c r="Q60" s="82" t="str">
        <f t="shared" si="1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2"/>
        <v/>
      </c>
      <c r="N61" s="82" t="str">
        <f t="shared" si="3"/>
        <v/>
      </c>
      <c r="O61" s="82">
        <f t="shared" si="0"/>
        <v>0</v>
      </c>
      <c r="P61" s="82" t="str">
        <f t="shared" si="4"/>
        <v/>
      </c>
      <c r="Q61" s="82" t="str">
        <f t="shared" si="1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2"/>
        <v/>
      </c>
      <c r="N62" s="82" t="str">
        <f t="shared" si="3"/>
        <v/>
      </c>
      <c r="O62" s="82">
        <f t="shared" si="0"/>
        <v>0</v>
      </c>
      <c r="P62" s="82" t="str">
        <f t="shared" si="4"/>
        <v/>
      </c>
      <c r="Q62" s="82" t="str">
        <f t="shared" si="1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2"/>
        <v/>
      </c>
      <c r="N63" s="82" t="str">
        <f t="shared" si="3"/>
        <v/>
      </c>
      <c r="O63" s="82">
        <f t="shared" si="0"/>
        <v>0</v>
      </c>
      <c r="P63" s="82" t="str">
        <f t="shared" si="4"/>
        <v/>
      </c>
      <c r="Q63" s="82" t="str">
        <f t="shared" si="1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2"/>
        <v/>
      </c>
      <c r="N64" s="82" t="str">
        <f t="shared" si="3"/>
        <v/>
      </c>
      <c r="O64" s="82">
        <f t="shared" si="0"/>
        <v>0</v>
      </c>
      <c r="P64" s="82" t="str">
        <f t="shared" si="4"/>
        <v/>
      </c>
      <c r="Q64" s="82" t="str">
        <f t="shared" si="1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2"/>
        <v/>
      </c>
      <c r="N65" s="82" t="str">
        <f t="shared" si="3"/>
        <v/>
      </c>
      <c r="O65" s="82">
        <f t="shared" si="0"/>
        <v>0</v>
      </c>
      <c r="P65" s="82" t="str">
        <f t="shared" si="4"/>
        <v/>
      </c>
      <c r="Q65" s="82" t="str">
        <f t="shared" si="1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2"/>
        <v/>
      </c>
      <c r="N66" s="82" t="str">
        <f t="shared" si="3"/>
        <v/>
      </c>
      <c r="O66" s="82">
        <f t="shared" si="0"/>
        <v>0</v>
      </c>
      <c r="P66" s="82" t="str">
        <f t="shared" si="4"/>
        <v/>
      </c>
      <c r="Q66" s="82" t="str">
        <f t="shared" si="1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2"/>
        <v/>
      </c>
      <c r="N67" s="82" t="str">
        <f t="shared" si="3"/>
        <v/>
      </c>
      <c r="O67" s="82">
        <f t="shared" si="0"/>
        <v>0</v>
      </c>
      <c r="P67" s="82" t="str">
        <f t="shared" si="4"/>
        <v/>
      </c>
      <c r="Q67" s="82" t="str">
        <f t="shared" si="1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2"/>
        <v/>
      </c>
      <c r="N68" s="82" t="str">
        <f t="shared" si="3"/>
        <v/>
      </c>
      <c r="O68" s="82">
        <f t="shared" si="0"/>
        <v>0</v>
      </c>
      <c r="P68" s="82" t="str">
        <f t="shared" si="4"/>
        <v/>
      </c>
      <c r="Q68" s="82" t="str">
        <f t="shared" si="1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2"/>
        <v/>
      </c>
      <c r="N69" s="82" t="str">
        <f t="shared" si="3"/>
        <v/>
      </c>
      <c r="O69" s="82">
        <f t="shared" si="0"/>
        <v>0</v>
      </c>
      <c r="P69" s="82" t="str">
        <f t="shared" si="4"/>
        <v/>
      </c>
      <c r="Q69" s="82" t="str">
        <f t="shared" si="1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2"/>
        <v/>
      </c>
      <c r="N70" s="82" t="str">
        <f t="shared" si="3"/>
        <v/>
      </c>
      <c r="O70" s="82">
        <f t="shared" si="0"/>
        <v>0</v>
      </c>
      <c r="P70" s="82" t="str">
        <f t="shared" si="4"/>
        <v/>
      </c>
      <c r="Q70" s="82" t="str">
        <f t="shared" si="1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2"/>
        <v/>
      </c>
      <c r="N71" s="82" t="str">
        <f t="shared" si="3"/>
        <v/>
      </c>
      <c r="O71" s="82">
        <f t="shared" si="0"/>
        <v>0</v>
      </c>
      <c r="P71" s="82" t="str">
        <f t="shared" si="4"/>
        <v/>
      </c>
      <c r="Q71" s="82" t="str">
        <f t="shared" si="1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2"/>
        <v/>
      </c>
      <c r="N72" s="82" t="str">
        <f t="shared" si="3"/>
        <v/>
      </c>
      <c r="O72" s="82">
        <f t="shared" si="0"/>
        <v>0</v>
      </c>
      <c r="P72" s="82" t="str">
        <f t="shared" si="4"/>
        <v/>
      </c>
      <c r="Q72" s="82" t="str">
        <f t="shared" si="1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2"/>
        <v/>
      </c>
      <c r="N73" s="82" t="str">
        <f t="shared" si="3"/>
        <v/>
      </c>
      <c r="O73" s="82">
        <f t="shared" si="0"/>
        <v>0</v>
      </c>
      <c r="P73" s="82" t="str">
        <f t="shared" si="4"/>
        <v/>
      </c>
      <c r="Q73" s="82" t="str">
        <f t="shared" si="1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2"/>
        <v/>
      </c>
      <c r="N74" s="82" t="str">
        <f t="shared" si="3"/>
        <v/>
      </c>
      <c r="O74" s="82">
        <f t="shared" si="0"/>
        <v>0</v>
      </c>
      <c r="P74" s="82" t="str">
        <f t="shared" si="4"/>
        <v/>
      </c>
      <c r="Q74" s="82" t="str">
        <f t="shared" si="1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2"/>
        <v/>
      </c>
      <c r="N75" s="82" t="str">
        <f t="shared" si="3"/>
        <v/>
      </c>
      <c r="O75" s="82">
        <f t="shared" si="0"/>
        <v>0</v>
      </c>
      <c r="P75" s="82" t="str">
        <f t="shared" si="4"/>
        <v/>
      </c>
      <c r="Q75" s="82" t="str">
        <f t="shared" si="1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2"/>
        <v/>
      </c>
      <c r="N76" s="82" t="str">
        <f t="shared" si="3"/>
        <v/>
      </c>
      <c r="O76" s="82">
        <f t="shared" si="0"/>
        <v>0</v>
      </c>
      <c r="P76" s="82" t="str">
        <f t="shared" si="4"/>
        <v/>
      </c>
      <c r="Q76" s="82" t="str">
        <f t="shared" si="1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2"/>
        <v/>
      </c>
      <c r="N77" s="82" t="str">
        <f t="shared" si="3"/>
        <v/>
      </c>
      <c r="O77" s="82">
        <f t="shared" si="0"/>
        <v>0</v>
      </c>
      <c r="P77" s="82" t="str">
        <f t="shared" si="4"/>
        <v/>
      </c>
      <c r="Q77" s="82" t="str">
        <f t="shared" si="1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2"/>
        <v/>
      </c>
      <c r="N78" s="82" t="str">
        <f t="shared" si="3"/>
        <v/>
      </c>
      <c r="O78" s="82">
        <f t="shared" si="0"/>
        <v>0</v>
      </c>
      <c r="P78" s="82" t="str">
        <f t="shared" si="4"/>
        <v/>
      </c>
      <c r="Q78" s="82" t="str">
        <f t="shared" si="1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2"/>
        <v/>
      </c>
      <c r="N79" s="82" t="str">
        <f t="shared" si="3"/>
        <v/>
      </c>
      <c r="O79" s="82">
        <f t="shared" ref="O79:O142" si="5">IF($G79=0%,F79,"")</f>
        <v>0</v>
      </c>
      <c r="P79" s="82" t="str">
        <f t="shared" si="4"/>
        <v/>
      </c>
      <c r="Q79" s="82" t="str">
        <f t="shared" si="1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6">IF(F80&amp;H80&amp;I80&amp;J80&amp;K80="","",F80+H80+I80-J80-K80)</f>
        <v/>
      </c>
      <c r="N80" s="82" t="str">
        <f t="shared" ref="N80:N143" si="7">IF($G80="E",F80,"")</f>
        <v/>
      </c>
      <c r="O80" s="82">
        <f t="shared" si="5"/>
        <v>0</v>
      </c>
      <c r="P80" s="82" t="str">
        <f t="shared" ref="P80:P143" si="8">IF(OR($G80=8%,$G80=11%),$H80/$G80,"")</f>
        <v/>
      </c>
      <c r="Q80" s="82" t="str">
        <f t="shared" si="1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6"/>
        <v/>
      </c>
      <c r="N81" s="82" t="str">
        <f t="shared" si="7"/>
        <v/>
      </c>
      <c r="O81" s="82">
        <f t="shared" si="5"/>
        <v>0</v>
      </c>
      <c r="P81" s="82" t="str">
        <f t="shared" si="8"/>
        <v/>
      </c>
      <c r="Q81" s="82" t="str">
        <f t="shared" ref="Q81:Q144" si="9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6"/>
        <v/>
      </c>
      <c r="N82" s="82" t="str">
        <f t="shared" si="7"/>
        <v/>
      </c>
      <c r="O82" s="82">
        <f t="shared" si="5"/>
        <v>0</v>
      </c>
      <c r="P82" s="82" t="str">
        <f t="shared" si="8"/>
        <v/>
      </c>
      <c r="Q82" s="82" t="str">
        <f t="shared" si="9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6"/>
        <v/>
      </c>
      <c r="N83" s="82" t="str">
        <f t="shared" si="7"/>
        <v/>
      </c>
      <c r="O83" s="82">
        <f t="shared" si="5"/>
        <v>0</v>
      </c>
      <c r="P83" s="82" t="str">
        <f t="shared" si="8"/>
        <v/>
      </c>
      <c r="Q83" s="82" t="str">
        <f t="shared" si="9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6"/>
        <v/>
      </c>
      <c r="N84" s="82" t="str">
        <f t="shared" si="7"/>
        <v/>
      </c>
      <c r="O84" s="82">
        <f t="shared" si="5"/>
        <v>0</v>
      </c>
      <c r="P84" s="82" t="str">
        <f t="shared" si="8"/>
        <v/>
      </c>
      <c r="Q84" s="82" t="str">
        <f t="shared" si="9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6"/>
        <v/>
      </c>
      <c r="N85" s="82" t="str">
        <f t="shared" si="7"/>
        <v/>
      </c>
      <c r="O85" s="82">
        <f t="shared" si="5"/>
        <v>0</v>
      </c>
      <c r="P85" s="82" t="str">
        <f t="shared" si="8"/>
        <v/>
      </c>
      <c r="Q85" s="82" t="str">
        <f t="shared" si="9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6"/>
        <v/>
      </c>
      <c r="N86" s="82" t="str">
        <f t="shared" si="7"/>
        <v/>
      </c>
      <c r="O86" s="82">
        <f t="shared" si="5"/>
        <v>0</v>
      </c>
      <c r="P86" s="82" t="str">
        <f t="shared" si="8"/>
        <v/>
      </c>
      <c r="Q86" s="82" t="str">
        <f t="shared" si="9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6"/>
        <v/>
      </c>
      <c r="N87" s="82" t="str">
        <f t="shared" si="7"/>
        <v/>
      </c>
      <c r="O87" s="82">
        <f t="shared" si="5"/>
        <v>0</v>
      </c>
      <c r="P87" s="82" t="str">
        <f t="shared" si="8"/>
        <v/>
      </c>
      <c r="Q87" s="82" t="str">
        <f t="shared" si="9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6"/>
        <v/>
      </c>
      <c r="N88" s="82" t="str">
        <f t="shared" si="7"/>
        <v/>
      </c>
      <c r="O88" s="82">
        <f t="shared" si="5"/>
        <v>0</v>
      </c>
      <c r="P88" s="82" t="str">
        <f t="shared" si="8"/>
        <v/>
      </c>
      <c r="Q88" s="82" t="str">
        <f t="shared" si="9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6"/>
        <v/>
      </c>
      <c r="N89" s="82" t="str">
        <f t="shared" si="7"/>
        <v/>
      </c>
      <c r="O89" s="82">
        <f t="shared" si="5"/>
        <v>0</v>
      </c>
      <c r="P89" s="82" t="str">
        <f t="shared" si="8"/>
        <v/>
      </c>
      <c r="Q89" s="82" t="str">
        <f t="shared" si="9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6"/>
        <v/>
      </c>
      <c r="N90" s="82" t="str">
        <f t="shared" si="7"/>
        <v/>
      </c>
      <c r="O90" s="82">
        <f t="shared" si="5"/>
        <v>0</v>
      </c>
      <c r="P90" s="82" t="str">
        <f t="shared" si="8"/>
        <v/>
      </c>
      <c r="Q90" s="82" t="str">
        <f t="shared" si="9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6"/>
        <v/>
      </c>
      <c r="N91" s="82" t="str">
        <f t="shared" si="7"/>
        <v/>
      </c>
      <c r="O91" s="82">
        <f t="shared" si="5"/>
        <v>0</v>
      </c>
      <c r="P91" s="82" t="str">
        <f t="shared" si="8"/>
        <v/>
      </c>
      <c r="Q91" s="82" t="str">
        <f t="shared" si="9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6"/>
        <v/>
      </c>
      <c r="N92" s="82" t="str">
        <f t="shared" si="7"/>
        <v/>
      </c>
      <c r="O92" s="82">
        <f t="shared" si="5"/>
        <v>0</v>
      </c>
      <c r="P92" s="82" t="str">
        <f t="shared" si="8"/>
        <v/>
      </c>
      <c r="Q92" s="82" t="str">
        <f t="shared" si="9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6"/>
        <v/>
      </c>
      <c r="N93" s="82" t="str">
        <f t="shared" si="7"/>
        <v/>
      </c>
      <c r="O93" s="82">
        <f t="shared" si="5"/>
        <v>0</v>
      </c>
      <c r="P93" s="82" t="str">
        <f t="shared" si="8"/>
        <v/>
      </c>
      <c r="Q93" s="82" t="str">
        <f t="shared" si="9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6"/>
        <v/>
      </c>
      <c r="N94" s="82" t="str">
        <f t="shared" si="7"/>
        <v/>
      </c>
      <c r="O94" s="82">
        <f t="shared" si="5"/>
        <v>0</v>
      </c>
      <c r="P94" s="82" t="str">
        <f t="shared" si="8"/>
        <v/>
      </c>
      <c r="Q94" s="82" t="str">
        <f t="shared" si="9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6"/>
        <v/>
      </c>
      <c r="N95" s="82" t="str">
        <f t="shared" si="7"/>
        <v/>
      </c>
      <c r="O95" s="82">
        <f t="shared" si="5"/>
        <v>0</v>
      </c>
      <c r="P95" s="82" t="str">
        <f t="shared" si="8"/>
        <v/>
      </c>
      <c r="Q95" s="82" t="str">
        <f t="shared" si="9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6"/>
        <v/>
      </c>
      <c r="N96" s="82" t="str">
        <f t="shared" si="7"/>
        <v/>
      </c>
      <c r="O96" s="82">
        <f t="shared" si="5"/>
        <v>0</v>
      </c>
      <c r="P96" s="82" t="str">
        <f t="shared" si="8"/>
        <v/>
      </c>
      <c r="Q96" s="82" t="str">
        <f t="shared" si="9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6"/>
        <v/>
      </c>
      <c r="N97" s="82" t="str">
        <f t="shared" si="7"/>
        <v/>
      </c>
      <c r="O97" s="82">
        <f t="shared" si="5"/>
        <v>0</v>
      </c>
      <c r="P97" s="82" t="str">
        <f t="shared" si="8"/>
        <v/>
      </c>
      <c r="Q97" s="82" t="str">
        <f t="shared" si="9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6"/>
        <v/>
      </c>
      <c r="N98" s="82" t="str">
        <f t="shared" si="7"/>
        <v/>
      </c>
      <c r="O98" s="82">
        <f t="shared" si="5"/>
        <v>0</v>
      </c>
      <c r="P98" s="82" t="str">
        <f t="shared" si="8"/>
        <v/>
      </c>
      <c r="Q98" s="82" t="str">
        <f t="shared" si="9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6"/>
        <v/>
      </c>
      <c r="N99" s="82" t="str">
        <f t="shared" si="7"/>
        <v/>
      </c>
      <c r="O99" s="82">
        <f t="shared" si="5"/>
        <v>0</v>
      </c>
      <c r="P99" s="82" t="str">
        <f t="shared" si="8"/>
        <v/>
      </c>
      <c r="Q99" s="82" t="str">
        <f t="shared" si="9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6"/>
        <v/>
      </c>
      <c r="N100" s="82" t="str">
        <f t="shared" si="7"/>
        <v/>
      </c>
      <c r="O100" s="82">
        <f t="shared" si="5"/>
        <v>0</v>
      </c>
      <c r="P100" s="82" t="str">
        <f t="shared" si="8"/>
        <v/>
      </c>
      <c r="Q100" s="82" t="str">
        <f t="shared" si="9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6"/>
        <v/>
      </c>
      <c r="N101" s="82" t="str">
        <f t="shared" si="7"/>
        <v/>
      </c>
      <c r="O101" s="82">
        <f t="shared" si="5"/>
        <v>0</v>
      </c>
      <c r="P101" s="82" t="str">
        <f t="shared" si="8"/>
        <v/>
      </c>
      <c r="Q101" s="82" t="str">
        <f t="shared" si="9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6"/>
        <v/>
      </c>
      <c r="N102" s="82" t="str">
        <f t="shared" si="7"/>
        <v/>
      </c>
      <c r="O102" s="82">
        <f t="shared" si="5"/>
        <v>0</v>
      </c>
      <c r="P102" s="82" t="str">
        <f t="shared" si="8"/>
        <v/>
      </c>
      <c r="Q102" s="82" t="str">
        <f t="shared" si="9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6"/>
        <v/>
      </c>
      <c r="N103" s="82" t="str">
        <f t="shared" si="7"/>
        <v/>
      </c>
      <c r="O103" s="82">
        <f t="shared" si="5"/>
        <v>0</v>
      </c>
      <c r="P103" s="82" t="str">
        <f t="shared" si="8"/>
        <v/>
      </c>
      <c r="Q103" s="82" t="str">
        <f t="shared" si="9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6"/>
        <v/>
      </c>
      <c r="N104" s="82" t="str">
        <f t="shared" si="7"/>
        <v/>
      </c>
      <c r="O104" s="82">
        <f t="shared" si="5"/>
        <v>0</v>
      </c>
      <c r="P104" s="82" t="str">
        <f t="shared" si="8"/>
        <v/>
      </c>
      <c r="Q104" s="82" t="str">
        <f t="shared" si="9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6"/>
        <v/>
      </c>
      <c r="N105" s="82" t="str">
        <f t="shared" si="7"/>
        <v/>
      </c>
      <c r="O105" s="82">
        <f t="shared" si="5"/>
        <v>0</v>
      </c>
      <c r="P105" s="82" t="str">
        <f t="shared" si="8"/>
        <v/>
      </c>
      <c r="Q105" s="82" t="str">
        <f t="shared" si="9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6"/>
        <v/>
      </c>
      <c r="N106" s="82" t="str">
        <f t="shared" si="7"/>
        <v/>
      </c>
      <c r="O106" s="82">
        <f t="shared" si="5"/>
        <v>0</v>
      </c>
      <c r="P106" s="82" t="str">
        <f t="shared" si="8"/>
        <v/>
      </c>
      <c r="Q106" s="82" t="str">
        <f t="shared" si="9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6"/>
        <v/>
      </c>
      <c r="N107" s="82" t="str">
        <f t="shared" si="7"/>
        <v/>
      </c>
      <c r="O107" s="82">
        <f t="shared" si="5"/>
        <v>0</v>
      </c>
      <c r="P107" s="82" t="str">
        <f t="shared" si="8"/>
        <v/>
      </c>
      <c r="Q107" s="82" t="str">
        <f t="shared" si="9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6"/>
        <v/>
      </c>
      <c r="N108" s="82" t="str">
        <f t="shared" si="7"/>
        <v/>
      </c>
      <c r="O108" s="82">
        <f t="shared" si="5"/>
        <v>0</v>
      </c>
      <c r="P108" s="82" t="str">
        <f t="shared" si="8"/>
        <v/>
      </c>
      <c r="Q108" s="82" t="str">
        <f t="shared" si="9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6"/>
        <v/>
      </c>
      <c r="N109" s="82" t="str">
        <f t="shared" si="7"/>
        <v/>
      </c>
      <c r="O109" s="82">
        <f t="shared" si="5"/>
        <v>0</v>
      </c>
      <c r="P109" s="82" t="str">
        <f t="shared" si="8"/>
        <v/>
      </c>
      <c r="Q109" s="82" t="str">
        <f t="shared" si="9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6"/>
        <v/>
      </c>
      <c r="N110" s="82" t="str">
        <f t="shared" si="7"/>
        <v/>
      </c>
      <c r="O110" s="82">
        <f t="shared" si="5"/>
        <v>0</v>
      </c>
      <c r="P110" s="82" t="str">
        <f t="shared" si="8"/>
        <v/>
      </c>
      <c r="Q110" s="82" t="str">
        <f t="shared" si="9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6"/>
        <v/>
      </c>
      <c r="N111" s="82" t="str">
        <f t="shared" si="7"/>
        <v/>
      </c>
      <c r="O111" s="82">
        <f t="shared" si="5"/>
        <v>0</v>
      </c>
      <c r="P111" s="82" t="str">
        <f t="shared" si="8"/>
        <v/>
      </c>
      <c r="Q111" s="82" t="str">
        <f t="shared" si="9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6"/>
        <v/>
      </c>
      <c r="N112" s="82" t="str">
        <f t="shared" si="7"/>
        <v/>
      </c>
      <c r="O112" s="82">
        <f t="shared" si="5"/>
        <v>0</v>
      </c>
      <c r="P112" s="82" t="str">
        <f t="shared" si="8"/>
        <v/>
      </c>
      <c r="Q112" s="82" t="str">
        <f t="shared" si="9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6"/>
        <v/>
      </c>
      <c r="N113" s="82" t="str">
        <f t="shared" si="7"/>
        <v/>
      </c>
      <c r="O113" s="82">
        <f t="shared" si="5"/>
        <v>0</v>
      </c>
      <c r="P113" s="82" t="str">
        <f t="shared" si="8"/>
        <v/>
      </c>
      <c r="Q113" s="82" t="str">
        <f t="shared" si="9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6"/>
        <v/>
      </c>
      <c r="N114" s="82" t="str">
        <f t="shared" si="7"/>
        <v/>
      </c>
      <c r="O114" s="82">
        <f t="shared" si="5"/>
        <v>0</v>
      </c>
      <c r="P114" s="82" t="str">
        <f t="shared" si="8"/>
        <v/>
      </c>
      <c r="Q114" s="82" t="str">
        <f t="shared" si="9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6"/>
        <v/>
      </c>
      <c r="N115" s="82" t="str">
        <f t="shared" si="7"/>
        <v/>
      </c>
      <c r="O115" s="82">
        <f t="shared" si="5"/>
        <v>0</v>
      </c>
      <c r="P115" s="82" t="str">
        <f t="shared" si="8"/>
        <v/>
      </c>
      <c r="Q115" s="82" t="str">
        <f t="shared" si="9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6"/>
        <v/>
      </c>
      <c r="N116" s="82" t="str">
        <f t="shared" si="7"/>
        <v/>
      </c>
      <c r="O116" s="82">
        <f t="shared" si="5"/>
        <v>0</v>
      </c>
      <c r="P116" s="82" t="str">
        <f t="shared" si="8"/>
        <v/>
      </c>
      <c r="Q116" s="82" t="str">
        <f t="shared" si="9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6"/>
        <v/>
      </c>
      <c r="N117" s="82" t="str">
        <f t="shared" si="7"/>
        <v/>
      </c>
      <c r="O117" s="82">
        <f t="shared" si="5"/>
        <v>0</v>
      </c>
      <c r="P117" s="82" t="str">
        <f t="shared" si="8"/>
        <v/>
      </c>
      <c r="Q117" s="82" t="str">
        <f t="shared" si="9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6"/>
        <v/>
      </c>
      <c r="N118" s="82" t="str">
        <f t="shared" si="7"/>
        <v/>
      </c>
      <c r="O118" s="82">
        <f t="shared" si="5"/>
        <v>0</v>
      </c>
      <c r="P118" s="82" t="str">
        <f t="shared" si="8"/>
        <v/>
      </c>
      <c r="Q118" s="82" t="str">
        <f t="shared" si="9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6"/>
        <v/>
      </c>
      <c r="N119" s="82" t="str">
        <f t="shared" si="7"/>
        <v/>
      </c>
      <c r="O119" s="82">
        <f t="shared" si="5"/>
        <v>0</v>
      </c>
      <c r="P119" s="82" t="str">
        <f t="shared" si="8"/>
        <v/>
      </c>
      <c r="Q119" s="82" t="str">
        <f t="shared" si="9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6"/>
        <v/>
      </c>
      <c r="N120" s="82" t="str">
        <f t="shared" si="7"/>
        <v/>
      </c>
      <c r="O120" s="82">
        <f t="shared" si="5"/>
        <v>0</v>
      </c>
      <c r="P120" s="82" t="str">
        <f t="shared" si="8"/>
        <v/>
      </c>
      <c r="Q120" s="82" t="str">
        <f t="shared" si="9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6"/>
        <v/>
      </c>
      <c r="N121" s="82" t="str">
        <f t="shared" si="7"/>
        <v/>
      </c>
      <c r="O121" s="82">
        <f t="shared" si="5"/>
        <v>0</v>
      </c>
      <c r="P121" s="82" t="str">
        <f t="shared" si="8"/>
        <v/>
      </c>
      <c r="Q121" s="82" t="str">
        <f t="shared" si="9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6"/>
        <v/>
      </c>
      <c r="N122" s="82" t="str">
        <f t="shared" si="7"/>
        <v/>
      </c>
      <c r="O122" s="82">
        <f t="shared" si="5"/>
        <v>0</v>
      </c>
      <c r="P122" s="82" t="str">
        <f t="shared" si="8"/>
        <v/>
      </c>
      <c r="Q122" s="82" t="str">
        <f t="shared" si="9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6"/>
        <v/>
      </c>
      <c r="N123" s="82" t="str">
        <f t="shared" si="7"/>
        <v/>
      </c>
      <c r="O123" s="82">
        <f t="shared" si="5"/>
        <v>0</v>
      </c>
      <c r="P123" s="82" t="str">
        <f t="shared" si="8"/>
        <v/>
      </c>
      <c r="Q123" s="82" t="str">
        <f t="shared" si="9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6"/>
        <v/>
      </c>
      <c r="N124" s="82" t="str">
        <f t="shared" si="7"/>
        <v/>
      </c>
      <c r="O124" s="82">
        <f t="shared" si="5"/>
        <v>0</v>
      </c>
      <c r="P124" s="82" t="str">
        <f t="shared" si="8"/>
        <v/>
      </c>
      <c r="Q124" s="82" t="str">
        <f t="shared" si="9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6"/>
        <v/>
      </c>
      <c r="N125" s="82" t="str">
        <f t="shared" si="7"/>
        <v/>
      </c>
      <c r="O125" s="82">
        <f t="shared" si="5"/>
        <v>0</v>
      </c>
      <c r="P125" s="82" t="str">
        <f t="shared" si="8"/>
        <v/>
      </c>
      <c r="Q125" s="82" t="str">
        <f t="shared" si="9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6"/>
        <v/>
      </c>
      <c r="N126" s="82" t="str">
        <f t="shared" si="7"/>
        <v/>
      </c>
      <c r="O126" s="82">
        <f t="shared" si="5"/>
        <v>0</v>
      </c>
      <c r="P126" s="82" t="str">
        <f t="shared" si="8"/>
        <v/>
      </c>
      <c r="Q126" s="82" t="str">
        <f t="shared" si="9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6"/>
        <v/>
      </c>
      <c r="N127" s="82" t="str">
        <f t="shared" si="7"/>
        <v/>
      </c>
      <c r="O127" s="82">
        <f t="shared" si="5"/>
        <v>0</v>
      </c>
      <c r="P127" s="82" t="str">
        <f t="shared" si="8"/>
        <v/>
      </c>
      <c r="Q127" s="82" t="str">
        <f t="shared" si="9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6"/>
        <v/>
      </c>
      <c r="N128" s="82" t="str">
        <f t="shared" si="7"/>
        <v/>
      </c>
      <c r="O128" s="82">
        <f t="shared" si="5"/>
        <v>0</v>
      </c>
      <c r="P128" s="82" t="str">
        <f t="shared" si="8"/>
        <v/>
      </c>
      <c r="Q128" s="82" t="str">
        <f t="shared" si="9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6"/>
        <v/>
      </c>
      <c r="N129" s="82" t="str">
        <f t="shared" si="7"/>
        <v/>
      </c>
      <c r="O129" s="82">
        <f t="shared" si="5"/>
        <v>0</v>
      </c>
      <c r="P129" s="82" t="str">
        <f t="shared" si="8"/>
        <v/>
      </c>
      <c r="Q129" s="82" t="str">
        <f t="shared" si="9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6"/>
        <v/>
      </c>
      <c r="N130" s="82" t="str">
        <f t="shared" si="7"/>
        <v/>
      </c>
      <c r="O130" s="82">
        <f t="shared" si="5"/>
        <v>0</v>
      </c>
      <c r="P130" s="82" t="str">
        <f t="shared" si="8"/>
        <v/>
      </c>
      <c r="Q130" s="82" t="str">
        <f t="shared" si="9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6"/>
        <v/>
      </c>
      <c r="N131" s="82" t="str">
        <f t="shared" si="7"/>
        <v/>
      </c>
      <c r="O131" s="82">
        <f t="shared" si="5"/>
        <v>0</v>
      </c>
      <c r="P131" s="82" t="str">
        <f t="shared" si="8"/>
        <v/>
      </c>
      <c r="Q131" s="82" t="str">
        <f t="shared" si="9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6"/>
        <v/>
      </c>
      <c r="N132" s="82" t="str">
        <f t="shared" si="7"/>
        <v/>
      </c>
      <c r="O132" s="82">
        <f t="shared" si="5"/>
        <v>0</v>
      </c>
      <c r="P132" s="82" t="str">
        <f t="shared" si="8"/>
        <v/>
      </c>
      <c r="Q132" s="82" t="str">
        <f t="shared" si="9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6"/>
        <v/>
      </c>
      <c r="N133" s="82" t="str">
        <f t="shared" si="7"/>
        <v/>
      </c>
      <c r="O133" s="82">
        <f t="shared" si="5"/>
        <v>0</v>
      </c>
      <c r="P133" s="82" t="str">
        <f t="shared" si="8"/>
        <v/>
      </c>
      <c r="Q133" s="82" t="str">
        <f t="shared" si="9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6"/>
        <v/>
      </c>
      <c r="N134" s="82" t="str">
        <f t="shared" si="7"/>
        <v/>
      </c>
      <c r="O134" s="82">
        <f t="shared" si="5"/>
        <v>0</v>
      </c>
      <c r="P134" s="82" t="str">
        <f t="shared" si="8"/>
        <v/>
      </c>
      <c r="Q134" s="82" t="str">
        <f t="shared" si="9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6"/>
        <v/>
      </c>
      <c r="N135" s="82" t="str">
        <f t="shared" si="7"/>
        <v/>
      </c>
      <c r="O135" s="82">
        <f t="shared" si="5"/>
        <v>0</v>
      </c>
      <c r="P135" s="82" t="str">
        <f t="shared" si="8"/>
        <v/>
      </c>
      <c r="Q135" s="82" t="str">
        <f t="shared" si="9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6"/>
        <v/>
      </c>
      <c r="N136" s="82" t="str">
        <f t="shared" si="7"/>
        <v/>
      </c>
      <c r="O136" s="82">
        <f t="shared" si="5"/>
        <v>0</v>
      </c>
      <c r="P136" s="82" t="str">
        <f t="shared" si="8"/>
        <v/>
      </c>
      <c r="Q136" s="82" t="str">
        <f t="shared" si="9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6"/>
        <v/>
      </c>
      <c r="N137" s="82" t="str">
        <f t="shared" si="7"/>
        <v/>
      </c>
      <c r="O137" s="82">
        <f t="shared" si="5"/>
        <v>0</v>
      </c>
      <c r="P137" s="82" t="str">
        <f t="shared" si="8"/>
        <v/>
      </c>
      <c r="Q137" s="82" t="str">
        <f t="shared" si="9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6"/>
        <v/>
      </c>
      <c r="N138" s="82" t="str">
        <f t="shared" si="7"/>
        <v/>
      </c>
      <c r="O138" s="82">
        <f t="shared" si="5"/>
        <v>0</v>
      </c>
      <c r="P138" s="82" t="str">
        <f t="shared" si="8"/>
        <v/>
      </c>
      <c r="Q138" s="82" t="str">
        <f t="shared" si="9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6"/>
        <v/>
      </c>
      <c r="N139" s="82" t="str">
        <f t="shared" si="7"/>
        <v/>
      </c>
      <c r="O139" s="82">
        <f t="shared" si="5"/>
        <v>0</v>
      </c>
      <c r="P139" s="82" t="str">
        <f t="shared" si="8"/>
        <v/>
      </c>
      <c r="Q139" s="82" t="str">
        <f t="shared" si="9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6"/>
        <v/>
      </c>
      <c r="N140" s="82" t="str">
        <f t="shared" si="7"/>
        <v/>
      </c>
      <c r="O140" s="82">
        <f t="shared" si="5"/>
        <v>0</v>
      </c>
      <c r="P140" s="82" t="str">
        <f t="shared" si="8"/>
        <v/>
      </c>
      <c r="Q140" s="82" t="str">
        <f t="shared" si="9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6"/>
        <v/>
      </c>
      <c r="N141" s="82" t="str">
        <f t="shared" si="7"/>
        <v/>
      </c>
      <c r="O141" s="82">
        <f t="shared" si="5"/>
        <v>0</v>
      </c>
      <c r="P141" s="82" t="str">
        <f t="shared" si="8"/>
        <v/>
      </c>
      <c r="Q141" s="82" t="str">
        <f t="shared" si="9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6"/>
        <v/>
      </c>
      <c r="N142" s="82" t="str">
        <f t="shared" si="7"/>
        <v/>
      </c>
      <c r="O142" s="82">
        <f t="shared" si="5"/>
        <v>0</v>
      </c>
      <c r="P142" s="82" t="str">
        <f t="shared" si="8"/>
        <v/>
      </c>
      <c r="Q142" s="82" t="str">
        <f t="shared" si="9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6"/>
        <v/>
      </c>
      <c r="N143" s="82" t="str">
        <f t="shared" si="7"/>
        <v/>
      </c>
      <c r="O143" s="82">
        <f t="shared" ref="O143:O206" si="10">IF($G143=0%,F143,"")</f>
        <v>0</v>
      </c>
      <c r="P143" s="82" t="str">
        <f t="shared" si="8"/>
        <v/>
      </c>
      <c r="Q143" s="82" t="str">
        <f t="shared" si="9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1">IF(F144&amp;H144&amp;I144&amp;J144&amp;K144="","",F144+H144+I144-J144-K144)</f>
        <v/>
      </c>
      <c r="N144" s="82" t="str">
        <f t="shared" ref="N144:N207" si="12">IF($G144="E",F144,"")</f>
        <v/>
      </c>
      <c r="O144" s="82">
        <f t="shared" si="10"/>
        <v>0</v>
      </c>
      <c r="P144" s="82" t="str">
        <f t="shared" ref="P144:P207" si="13">IF(OR($G144=8%,$G144=11%),$H144/$G144,"")</f>
        <v/>
      </c>
      <c r="Q144" s="82" t="str">
        <f t="shared" si="9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1"/>
        <v/>
      </c>
      <c r="N145" s="82" t="str">
        <f t="shared" si="12"/>
        <v/>
      </c>
      <c r="O145" s="82">
        <f t="shared" si="10"/>
        <v>0</v>
      </c>
      <c r="P145" s="82" t="str">
        <f t="shared" si="13"/>
        <v/>
      </c>
      <c r="Q145" s="82" t="str">
        <f t="shared" ref="Q145:Q208" si="14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1"/>
        <v/>
      </c>
      <c r="N146" s="82" t="str">
        <f t="shared" si="12"/>
        <v/>
      </c>
      <c r="O146" s="82">
        <f t="shared" si="10"/>
        <v>0</v>
      </c>
      <c r="P146" s="82" t="str">
        <f t="shared" si="13"/>
        <v/>
      </c>
      <c r="Q146" s="82" t="str">
        <f t="shared" si="14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1"/>
        <v/>
      </c>
      <c r="N147" s="82" t="str">
        <f t="shared" si="12"/>
        <v/>
      </c>
      <c r="O147" s="82">
        <f t="shared" si="10"/>
        <v>0</v>
      </c>
      <c r="P147" s="82" t="str">
        <f t="shared" si="13"/>
        <v/>
      </c>
      <c r="Q147" s="82" t="str">
        <f t="shared" si="14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1"/>
        <v/>
      </c>
      <c r="N148" s="82" t="str">
        <f t="shared" si="12"/>
        <v/>
      </c>
      <c r="O148" s="82">
        <f t="shared" si="10"/>
        <v>0</v>
      </c>
      <c r="P148" s="82" t="str">
        <f t="shared" si="13"/>
        <v/>
      </c>
      <c r="Q148" s="82" t="str">
        <f t="shared" si="14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1"/>
        <v/>
      </c>
      <c r="N149" s="82" t="str">
        <f t="shared" si="12"/>
        <v/>
      </c>
      <c r="O149" s="82">
        <f t="shared" si="10"/>
        <v>0</v>
      </c>
      <c r="P149" s="82" t="str">
        <f t="shared" si="13"/>
        <v/>
      </c>
      <c r="Q149" s="82" t="str">
        <f t="shared" si="14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1"/>
        <v/>
      </c>
      <c r="N150" s="82" t="str">
        <f t="shared" si="12"/>
        <v/>
      </c>
      <c r="O150" s="82">
        <f t="shared" si="10"/>
        <v>0</v>
      </c>
      <c r="P150" s="82" t="str">
        <f t="shared" si="13"/>
        <v/>
      </c>
      <c r="Q150" s="82" t="str">
        <f t="shared" si="14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1"/>
        <v/>
      </c>
      <c r="N151" s="82" t="str">
        <f t="shared" si="12"/>
        <v/>
      </c>
      <c r="O151" s="82">
        <f t="shared" si="10"/>
        <v>0</v>
      </c>
      <c r="P151" s="82" t="str">
        <f t="shared" si="13"/>
        <v/>
      </c>
      <c r="Q151" s="82" t="str">
        <f t="shared" si="14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1"/>
        <v/>
      </c>
      <c r="N152" s="82" t="str">
        <f t="shared" si="12"/>
        <v/>
      </c>
      <c r="O152" s="82">
        <f t="shared" si="10"/>
        <v>0</v>
      </c>
      <c r="P152" s="82" t="str">
        <f t="shared" si="13"/>
        <v/>
      </c>
      <c r="Q152" s="82" t="str">
        <f t="shared" si="14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1"/>
        <v/>
      </c>
      <c r="N153" s="82" t="str">
        <f t="shared" si="12"/>
        <v/>
      </c>
      <c r="O153" s="82">
        <f t="shared" si="10"/>
        <v>0</v>
      </c>
      <c r="P153" s="82" t="str">
        <f t="shared" si="13"/>
        <v/>
      </c>
      <c r="Q153" s="82" t="str">
        <f t="shared" si="14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1"/>
        <v/>
      </c>
      <c r="N154" s="82" t="str">
        <f t="shared" si="12"/>
        <v/>
      </c>
      <c r="O154" s="82">
        <f t="shared" si="10"/>
        <v>0</v>
      </c>
      <c r="P154" s="82" t="str">
        <f t="shared" si="13"/>
        <v/>
      </c>
      <c r="Q154" s="82" t="str">
        <f t="shared" si="14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1"/>
        <v/>
      </c>
      <c r="N155" s="82" t="str">
        <f t="shared" si="12"/>
        <v/>
      </c>
      <c r="O155" s="82">
        <f t="shared" si="10"/>
        <v>0</v>
      </c>
      <c r="P155" s="82" t="str">
        <f t="shared" si="13"/>
        <v/>
      </c>
      <c r="Q155" s="82" t="str">
        <f t="shared" si="14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1"/>
        <v/>
      </c>
      <c r="N156" s="82" t="str">
        <f t="shared" si="12"/>
        <v/>
      </c>
      <c r="O156" s="82">
        <f t="shared" si="10"/>
        <v>0</v>
      </c>
      <c r="P156" s="82" t="str">
        <f t="shared" si="13"/>
        <v/>
      </c>
      <c r="Q156" s="82" t="str">
        <f t="shared" si="14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1"/>
        <v/>
      </c>
      <c r="N157" s="82" t="str">
        <f t="shared" si="12"/>
        <v/>
      </c>
      <c r="O157" s="82">
        <f t="shared" si="10"/>
        <v>0</v>
      </c>
      <c r="P157" s="82" t="str">
        <f t="shared" si="13"/>
        <v/>
      </c>
      <c r="Q157" s="82" t="str">
        <f t="shared" si="14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1"/>
        <v/>
      </c>
      <c r="N158" s="82" t="str">
        <f t="shared" si="12"/>
        <v/>
      </c>
      <c r="O158" s="82">
        <f t="shared" si="10"/>
        <v>0</v>
      </c>
      <c r="P158" s="82" t="str">
        <f t="shared" si="13"/>
        <v/>
      </c>
      <c r="Q158" s="82" t="str">
        <f t="shared" si="14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1"/>
        <v/>
      </c>
      <c r="N159" s="82" t="str">
        <f t="shared" si="12"/>
        <v/>
      </c>
      <c r="O159" s="82">
        <f t="shared" si="10"/>
        <v>0</v>
      </c>
      <c r="P159" s="82" t="str">
        <f t="shared" si="13"/>
        <v/>
      </c>
      <c r="Q159" s="82" t="str">
        <f t="shared" si="14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1"/>
        <v/>
      </c>
      <c r="N160" s="82" t="str">
        <f t="shared" si="12"/>
        <v/>
      </c>
      <c r="O160" s="82">
        <f t="shared" si="10"/>
        <v>0</v>
      </c>
      <c r="P160" s="82" t="str">
        <f t="shared" si="13"/>
        <v/>
      </c>
      <c r="Q160" s="82" t="str">
        <f t="shared" si="14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1"/>
        <v/>
      </c>
      <c r="N161" s="82" t="str">
        <f t="shared" si="12"/>
        <v/>
      </c>
      <c r="O161" s="82">
        <f t="shared" si="10"/>
        <v>0</v>
      </c>
      <c r="P161" s="82" t="str">
        <f t="shared" si="13"/>
        <v/>
      </c>
      <c r="Q161" s="82" t="str">
        <f t="shared" si="14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1"/>
        <v/>
      </c>
      <c r="N162" s="82" t="str">
        <f t="shared" si="12"/>
        <v/>
      </c>
      <c r="O162" s="82">
        <f t="shared" si="10"/>
        <v>0</v>
      </c>
      <c r="P162" s="82" t="str">
        <f t="shared" si="13"/>
        <v/>
      </c>
      <c r="Q162" s="82" t="str">
        <f t="shared" si="14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1"/>
        <v/>
      </c>
      <c r="N163" s="82" t="str">
        <f t="shared" si="12"/>
        <v/>
      </c>
      <c r="O163" s="82">
        <f t="shared" si="10"/>
        <v>0</v>
      </c>
      <c r="P163" s="82" t="str">
        <f t="shared" si="13"/>
        <v/>
      </c>
      <c r="Q163" s="82" t="str">
        <f t="shared" si="14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1"/>
        <v/>
      </c>
      <c r="N164" s="82" t="str">
        <f t="shared" si="12"/>
        <v/>
      </c>
      <c r="O164" s="82">
        <f t="shared" si="10"/>
        <v>0</v>
      </c>
      <c r="P164" s="82" t="str">
        <f t="shared" si="13"/>
        <v/>
      </c>
      <c r="Q164" s="82" t="str">
        <f t="shared" si="14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1"/>
        <v/>
      </c>
      <c r="N165" s="82" t="str">
        <f t="shared" si="12"/>
        <v/>
      </c>
      <c r="O165" s="82">
        <f t="shared" si="10"/>
        <v>0</v>
      </c>
      <c r="P165" s="82" t="str">
        <f t="shared" si="13"/>
        <v/>
      </c>
      <c r="Q165" s="82" t="str">
        <f t="shared" si="14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1"/>
        <v/>
      </c>
      <c r="N166" s="82" t="str">
        <f t="shared" si="12"/>
        <v/>
      </c>
      <c r="O166" s="82">
        <f t="shared" si="10"/>
        <v>0</v>
      </c>
      <c r="P166" s="82" t="str">
        <f t="shared" si="13"/>
        <v/>
      </c>
      <c r="Q166" s="82" t="str">
        <f t="shared" si="14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1"/>
        <v/>
      </c>
      <c r="N167" s="82" t="str">
        <f t="shared" si="12"/>
        <v/>
      </c>
      <c r="O167" s="82">
        <f t="shared" si="10"/>
        <v>0</v>
      </c>
      <c r="P167" s="82" t="str">
        <f t="shared" si="13"/>
        <v/>
      </c>
      <c r="Q167" s="82" t="str">
        <f t="shared" si="14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1"/>
        <v/>
      </c>
      <c r="N168" s="82" t="str">
        <f t="shared" si="12"/>
        <v/>
      </c>
      <c r="O168" s="82">
        <f t="shared" si="10"/>
        <v>0</v>
      </c>
      <c r="P168" s="82" t="str">
        <f t="shared" si="13"/>
        <v/>
      </c>
      <c r="Q168" s="82" t="str">
        <f t="shared" si="14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1"/>
        <v/>
      </c>
      <c r="N169" s="82" t="str">
        <f t="shared" si="12"/>
        <v/>
      </c>
      <c r="O169" s="82">
        <f t="shared" si="10"/>
        <v>0</v>
      </c>
      <c r="P169" s="82" t="str">
        <f t="shared" si="13"/>
        <v/>
      </c>
      <c r="Q169" s="82" t="str">
        <f t="shared" si="14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1"/>
        <v/>
      </c>
      <c r="N170" s="82" t="str">
        <f t="shared" si="12"/>
        <v/>
      </c>
      <c r="O170" s="82">
        <f t="shared" si="10"/>
        <v>0</v>
      </c>
      <c r="P170" s="82" t="str">
        <f t="shared" si="13"/>
        <v/>
      </c>
      <c r="Q170" s="82" t="str">
        <f t="shared" si="14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1"/>
        <v/>
      </c>
      <c r="N171" s="82" t="str">
        <f t="shared" si="12"/>
        <v/>
      </c>
      <c r="O171" s="82">
        <f t="shared" si="10"/>
        <v>0</v>
      </c>
      <c r="P171" s="82" t="str">
        <f t="shared" si="13"/>
        <v/>
      </c>
      <c r="Q171" s="82" t="str">
        <f t="shared" si="14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1"/>
        <v/>
      </c>
      <c r="N172" s="82" t="str">
        <f t="shared" si="12"/>
        <v/>
      </c>
      <c r="O172" s="82">
        <f t="shared" si="10"/>
        <v>0</v>
      </c>
      <c r="P172" s="82" t="str">
        <f t="shared" si="13"/>
        <v/>
      </c>
      <c r="Q172" s="82" t="str">
        <f t="shared" si="14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1"/>
        <v/>
      </c>
      <c r="N173" s="82" t="str">
        <f t="shared" si="12"/>
        <v/>
      </c>
      <c r="O173" s="82">
        <f t="shared" si="10"/>
        <v>0</v>
      </c>
      <c r="P173" s="82" t="str">
        <f t="shared" si="13"/>
        <v/>
      </c>
      <c r="Q173" s="82" t="str">
        <f t="shared" si="14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1"/>
        <v/>
      </c>
      <c r="N174" s="82" t="str">
        <f t="shared" si="12"/>
        <v/>
      </c>
      <c r="O174" s="82">
        <f t="shared" si="10"/>
        <v>0</v>
      </c>
      <c r="P174" s="82" t="str">
        <f t="shared" si="13"/>
        <v/>
      </c>
      <c r="Q174" s="82" t="str">
        <f t="shared" si="14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1"/>
        <v/>
      </c>
      <c r="N175" s="82" t="str">
        <f t="shared" si="12"/>
        <v/>
      </c>
      <c r="O175" s="82">
        <f t="shared" si="10"/>
        <v>0</v>
      </c>
      <c r="P175" s="82" t="str">
        <f t="shared" si="13"/>
        <v/>
      </c>
      <c r="Q175" s="82" t="str">
        <f t="shared" si="14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1"/>
        <v/>
      </c>
      <c r="N176" s="82" t="str">
        <f t="shared" si="12"/>
        <v/>
      </c>
      <c r="O176" s="82">
        <f t="shared" si="10"/>
        <v>0</v>
      </c>
      <c r="P176" s="82" t="str">
        <f t="shared" si="13"/>
        <v/>
      </c>
      <c r="Q176" s="82" t="str">
        <f t="shared" si="14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1"/>
        <v/>
      </c>
      <c r="N177" s="82" t="str">
        <f t="shared" si="12"/>
        <v/>
      </c>
      <c r="O177" s="82">
        <f t="shared" si="10"/>
        <v>0</v>
      </c>
      <c r="P177" s="82" t="str">
        <f t="shared" si="13"/>
        <v/>
      </c>
      <c r="Q177" s="82" t="str">
        <f t="shared" si="14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1"/>
        <v/>
      </c>
      <c r="N178" s="82" t="str">
        <f t="shared" si="12"/>
        <v/>
      </c>
      <c r="O178" s="82">
        <f t="shared" si="10"/>
        <v>0</v>
      </c>
      <c r="P178" s="82" t="str">
        <f t="shared" si="13"/>
        <v/>
      </c>
      <c r="Q178" s="82" t="str">
        <f t="shared" si="14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1"/>
        <v/>
      </c>
      <c r="N179" s="82" t="str">
        <f t="shared" si="12"/>
        <v/>
      </c>
      <c r="O179" s="82">
        <f t="shared" si="10"/>
        <v>0</v>
      </c>
      <c r="P179" s="82" t="str">
        <f t="shared" si="13"/>
        <v/>
      </c>
      <c r="Q179" s="82" t="str">
        <f t="shared" si="14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1"/>
        <v/>
      </c>
      <c r="N180" s="82" t="str">
        <f t="shared" si="12"/>
        <v/>
      </c>
      <c r="O180" s="82">
        <f t="shared" si="10"/>
        <v>0</v>
      </c>
      <c r="P180" s="82" t="str">
        <f t="shared" si="13"/>
        <v/>
      </c>
      <c r="Q180" s="82" t="str">
        <f t="shared" si="14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1"/>
        <v/>
      </c>
      <c r="N181" s="82" t="str">
        <f t="shared" si="12"/>
        <v/>
      </c>
      <c r="O181" s="82">
        <f t="shared" si="10"/>
        <v>0</v>
      </c>
      <c r="P181" s="82" t="str">
        <f t="shared" si="13"/>
        <v/>
      </c>
      <c r="Q181" s="82" t="str">
        <f t="shared" si="14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1"/>
        <v/>
      </c>
      <c r="N182" s="82" t="str">
        <f t="shared" si="12"/>
        <v/>
      </c>
      <c r="O182" s="82">
        <f t="shared" si="10"/>
        <v>0</v>
      </c>
      <c r="P182" s="82" t="str">
        <f t="shared" si="13"/>
        <v/>
      </c>
      <c r="Q182" s="82" t="str">
        <f t="shared" si="14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1"/>
        <v/>
      </c>
      <c r="N183" s="82" t="str">
        <f t="shared" si="12"/>
        <v/>
      </c>
      <c r="O183" s="82">
        <f t="shared" si="10"/>
        <v>0</v>
      </c>
      <c r="P183" s="82" t="str">
        <f t="shared" si="13"/>
        <v/>
      </c>
      <c r="Q183" s="82" t="str">
        <f t="shared" si="14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1"/>
        <v/>
      </c>
      <c r="N184" s="82" t="str">
        <f t="shared" si="12"/>
        <v/>
      </c>
      <c r="O184" s="82">
        <f t="shared" si="10"/>
        <v>0</v>
      </c>
      <c r="P184" s="82" t="str">
        <f t="shared" si="13"/>
        <v/>
      </c>
      <c r="Q184" s="82" t="str">
        <f t="shared" si="14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1"/>
        <v/>
      </c>
      <c r="N185" s="82" t="str">
        <f t="shared" si="12"/>
        <v/>
      </c>
      <c r="O185" s="82">
        <f t="shared" si="10"/>
        <v>0</v>
      </c>
      <c r="P185" s="82" t="str">
        <f t="shared" si="13"/>
        <v/>
      </c>
      <c r="Q185" s="82" t="str">
        <f t="shared" si="14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1"/>
        <v/>
      </c>
      <c r="N186" s="82" t="str">
        <f t="shared" si="12"/>
        <v/>
      </c>
      <c r="O186" s="82">
        <f t="shared" si="10"/>
        <v>0</v>
      </c>
      <c r="P186" s="82" t="str">
        <f t="shared" si="13"/>
        <v/>
      </c>
      <c r="Q186" s="82" t="str">
        <f t="shared" si="14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1"/>
        <v/>
      </c>
      <c r="N187" s="82" t="str">
        <f t="shared" si="12"/>
        <v/>
      </c>
      <c r="O187" s="82">
        <f t="shared" si="10"/>
        <v>0</v>
      </c>
      <c r="P187" s="82" t="str">
        <f t="shared" si="13"/>
        <v/>
      </c>
      <c r="Q187" s="82" t="str">
        <f t="shared" si="14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1"/>
        <v/>
      </c>
      <c r="N188" s="82" t="str">
        <f t="shared" si="12"/>
        <v/>
      </c>
      <c r="O188" s="82">
        <f t="shared" si="10"/>
        <v>0</v>
      </c>
      <c r="P188" s="82" t="str">
        <f t="shared" si="13"/>
        <v/>
      </c>
      <c r="Q188" s="82" t="str">
        <f t="shared" si="14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1"/>
        <v/>
      </c>
      <c r="N189" s="82" t="str">
        <f t="shared" si="12"/>
        <v/>
      </c>
      <c r="O189" s="82">
        <f t="shared" si="10"/>
        <v>0</v>
      </c>
      <c r="P189" s="82" t="str">
        <f t="shared" si="13"/>
        <v/>
      </c>
      <c r="Q189" s="82" t="str">
        <f t="shared" si="14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1"/>
        <v/>
      </c>
      <c r="N190" s="82" t="str">
        <f t="shared" si="12"/>
        <v/>
      </c>
      <c r="O190" s="82">
        <f t="shared" si="10"/>
        <v>0</v>
      </c>
      <c r="P190" s="82" t="str">
        <f t="shared" si="13"/>
        <v/>
      </c>
      <c r="Q190" s="82" t="str">
        <f t="shared" si="14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1"/>
        <v/>
      </c>
      <c r="N191" s="82" t="str">
        <f t="shared" si="12"/>
        <v/>
      </c>
      <c r="O191" s="82">
        <f t="shared" si="10"/>
        <v>0</v>
      </c>
      <c r="P191" s="82" t="str">
        <f t="shared" si="13"/>
        <v/>
      </c>
      <c r="Q191" s="82" t="str">
        <f t="shared" si="14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1"/>
        <v/>
      </c>
      <c r="N192" s="82" t="str">
        <f t="shared" si="12"/>
        <v/>
      </c>
      <c r="O192" s="82">
        <f t="shared" si="10"/>
        <v>0</v>
      </c>
      <c r="P192" s="82" t="str">
        <f t="shared" si="13"/>
        <v/>
      </c>
      <c r="Q192" s="82" t="str">
        <f t="shared" si="14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1"/>
        <v/>
      </c>
      <c r="N193" s="82" t="str">
        <f t="shared" si="12"/>
        <v/>
      </c>
      <c r="O193" s="82">
        <f t="shared" si="10"/>
        <v>0</v>
      </c>
      <c r="P193" s="82" t="str">
        <f t="shared" si="13"/>
        <v/>
      </c>
      <c r="Q193" s="82" t="str">
        <f t="shared" si="14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1"/>
        <v/>
      </c>
      <c r="N194" s="82" t="str">
        <f t="shared" si="12"/>
        <v/>
      </c>
      <c r="O194" s="82">
        <f t="shared" si="10"/>
        <v>0</v>
      </c>
      <c r="P194" s="82" t="str">
        <f t="shared" si="13"/>
        <v/>
      </c>
      <c r="Q194" s="82" t="str">
        <f t="shared" si="14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1"/>
        <v/>
      </c>
      <c r="N195" s="82" t="str">
        <f t="shared" si="12"/>
        <v/>
      </c>
      <c r="O195" s="82">
        <f t="shared" si="10"/>
        <v>0</v>
      </c>
      <c r="P195" s="82" t="str">
        <f t="shared" si="13"/>
        <v/>
      </c>
      <c r="Q195" s="82" t="str">
        <f t="shared" si="14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1"/>
        <v/>
      </c>
      <c r="N196" s="82" t="str">
        <f t="shared" si="12"/>
        <v/>
      </c>
      <c r="O196" s="82">
        <f t="shared" si="10"/>
        <v>0</v>
      </c>
      <c r="P196" s="82" t="str">
        <f t="shared" si="13"/>
        <v/>
      </c>
      <c r="Q196" s="82" t="str">
        <f t="shared" si="14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1"/>
        <v/>
      </c>
      <c r="N197" s="82" t="str">
        <f t="shared" si="12"/>
        <v/>
      </c>
      <c r="O197" s="82">
        <f t="shared" si="10"/>
        <v>0</v>
      </c>
      <c r="P197" s="82" t="str">
        <f t="shared" si="13"/>
        <v/>
      </c>
      <c r="Q197" s="82" t="str">
        <f t="shared" si="14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1"/>
        <v/>
      </c>
      <c r="N198" s="82" t="str">
        <f t="shared" si="12"/>
        <v/>
      </c>
      <c r="O198" s="82">
        <f t="shared" si="10"/>
        <v>0</v>
      </c>
      <c r="P198" s="82" t="str">
        <f t="shared" si="13"/>
        <v/>
      </c>
      <c r="Q198" s="82" t="str">
        <f t="shared" si="14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1"/>
        <v/>
      </c>
      <c r="N199" s="82" t="str">
        <f t="shared" si="12"/>
        <v/>
      </c>
      <c r="O199" s="82">
        <f t="shared" si="10"/>
        <v>0</v>
      </c>
      <c r="P199" s="82" t="str">
        <f t="shared" si="13"/>
        <v/>
      </c>
      <c r="Q199" s="82" t="str">
        <f t="shared" si="14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1"/>
        <v/>
      </c>
      <c r="N200" s="82" t="str">
        <f t="shared" si="12"/>
        <v/>
      </c>
      <c r="O200" s="82">
        <f t="shared" si="10"/>
        <v>0</v>
      </c>
      <c r="P200" s="82" t="str">
        <f t="shared" si="13"/>
        <v/>
      </c>
      <c r="Q200" s="82" t="str">
        <f t="shared" si="14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1"/>
        <v/>
      </c>
      <c r="N201" s="82" t="str">
        <f t="shared" si="12"/>
        <v/>
      </c>
      <c r="O201" s="82">
        <f t="shared" si="10"/>
        <v>0</v>
      </c>
      <c r="P201" s="82" t="str">
        <f t="shared" si="13"/>
        <v/>
      </c>
      <c r="Q201" s="82" t="str">
        <f t="shared" si="14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1"/>
        <v/>
      </c>
      <c r="N202" s="82" t="str">
        <f t="shared" si="12"/>
        <v/>
      </c>
      <c r="O202" s="82">
        <f t="shared" si="10"/>
        <v>0</v>
      </c>
      <c r="P202" s="82" t="str">
        <f t="shared" si="13"/>
        <v/>
      </c>
      <c r="Q202" s="82" t="str">
        <f t="shared" si="14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1"/>
        <v/>
      </c>
      <c r="N203" s="82" t="str">
        <f t="shared" si="12"/>
        <v/>
      </c>
      <c r="O203" s="82">
        <f t="shared" si="10"/>
        <v>0</v>
      </c>
      <c r="P203" s="82" t="str">
        <f t="shared" si="13"/>
        <v/>
      </c>
      <c r="Q203" s="82" t="str">
        <f t="shared" si="14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1"/>
        <v/>
      </c>
      <c r="N204" s="82" t="str">
        <f t="shared" si="12"/>
        <v/>
      </c>
      <c r="O204" s="82">
        <f t="shared" si="10"/>
        <v>0</v>
      </c>
      <c r="P204" s="82" t="str">
        <f t="shared" si="13"/>
        <v/>
      </c>
      <c r="Q204" s="82" t="str">
        <f t="shared" si="14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1"/>
        <v/>
      </c>
      <c r="N205" s="82" t="str">
        <f t="shared" si="12"/>
        <v/>
      </c>
      <c r="O205" s="82">
        <f t="shared" si="10"/>
        <v>0</v>
      </c>
      <c r="P205" s="82" t="str">
        <f t="shared" si="13"/>
        <v/>
      </c>
      <c r="Q205" s="82" t="str">
        <f t="shared" si="14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1"/>
        <v/>
      </c>
      <c r="N206" s="82" t="str">
        <f t="shared" si="12"/>
        <v/>
      </c>
      <c r="O206" s="82">
        <f t="shared" si="10"/>
        <v>0</v>
      </c>
      <c r="P206" s="82" t="str">
        <f t="shared" si="13"/>
        <v/>
      </c>
      <c r="Q206" s="82" t="str">
        <f t="shared" si="14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1"/>
        <v/>
      </c>
      <c r="N207" s="82" t="str">
        <f t="shared" si="12"/>
        <v/>
      </c>
      <c r="O207" s="82">
        <f t="shared" ref="O207:O270" si="15">IF($G207=0%,F207,"")</f>
        <v>0</v>
      </c>
      <c r="P207" s="82" t="str">
        <f t="shared" si="13"/>
        <v/>
      </c>
      <c r="Q207" s="82" t="str">
        <f t="shared" si="14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6">IF(F208&amp;H208&amp;I208&amp;J208&amp;K208="","",F208+H208+I208-J208-K208)</f>
        <v/>
      </c>
      <c r="N208" s="82" t="str">
        <f t="shared" ref="N208:N271" si="17">IF($G208="E",F208,"")</f>
        <v/>
      </c>
      <c r="O208" s="82">
        <f t="shared" si="15"/>
        <v>0</v>
      </c>
      <c r="P208" s="82" t="str">
        <f t="shared" ref="P208:P271" si="18">IF(OR($G208=8%,$G208=11%),$H208/$G208,"")</f>
        <v/>
      </c>
      <c r="Q208" s="82" t="str">
        <f t="shared" si="14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6"/>
        <v/>
      </c>
      <c r="N209" s="82" t="str">
        <f t="shared" si="17"/>
        <v/>
      </c>
      <c r="O209" s="82">
        <f t="shared" si="15"/>
        <v>0</v>
      </c>
      <c r="P209" s="82" t="str">
        <f t="shared" si="18"/>
        <v/>
      </c>
      <c r="Q209" s="82" t="str">
        <f t="shared" ref="Q209:Q272" si="19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6"/>
        <v/>
      </c>
      <c r="N210" s="82" t="str">
        <f t="shared" si="17"/>
        <v/>
      </c>
      <c r="O210" s="82">
        <f t="shared" si="15"/>
        <v>0</v>
      </c>
      <c r="P210" s="82" t="str">
        <f t="shared" si="18"/>
        <v/>
      </c>
      <c r="Q210" s="82" t="str">
        <f t="shared" si="19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6"/>
        <v/>
      </c>
      <c r="N211" s="82" t="str">
        <f t="shared" si="17"/>
        <v/>
      </c>
      <c r="O211" s="82">
        <f t="shared" si="15"/>
        <v>0</v>
      </c>
      <c r="P211" s="82" t="str">
        <f t="shared" si="18"/>
        <v/>
      </c>
      <c r="Q211" s="82" t="str">
        <f t="shared" si="19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6"/>
        <v/>
      </c>
      <c r="N212" s="82" t="str">
        <f t="shared" si="17"/>
        <v/>
      </c>
      <c r="O212" s="82">
        <f t="shared" si="15"/>
        <v>0</v>
      </c>
      <c r="P212" s="82" t="str">
        <f t="shared" si="18"/>
        <v/>
      </c>
      <c r="Q212" s="82" t="str">
        <f t="shared" si="19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6"/>
        <v/>
      </c>
      <c r="N213" s="82" t="str">
        <f t="shared" si="17"/>
        <v/>
      </c>
      <c r="O213" s="82">
        <f t="shared" si="15"/>
        <v>0</v>
      </c>
      <c r="P213" s="82" t="str">
        <f t="shared" si="18"/>
        <v/>
      </c>
      <c r="Q213" s="82" t="str">
        <f t="shared" si="19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6"/>
        <v/>
      </c>
      <c r="N214" s="82" t="str">
        <f t="shared" si="17"/>
        <v/>
      </c>
      <c r="O214" s="82">
        <f t="shared" si="15"/>
        <v>0</v>
      </c>
      <c r="P214" s="82" t="str">
        <f t="shared" si="18"/>
        <v/>
      </c>
      <c r="Q214" s="82" t="str">
        <f t="shared" si="19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6"/>
        <v/>
      </c>
      <c r="N215" s="82" t="str">
        <f t="shared" si="17"/>
        <v/>
      </c>
      <c r="O215" s="82">
        <f t="shared" si="15"/>
        <v>0</v>
      </c>
      <c r="P215" s="82" t="str">
        <f t="shared" si="18"/>
        <v/>
      </c>
      <c r="Q215" s="82" t="str">
        <f t="shared" si="19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6"/>
        <v/>
      </c>
      <c r="N216" s="82" t="str">
        <f t="shared" si="17"/>
        <v/>
      </c>
      <c r="O216" s="82">
        <f t="shared" si="15"/>
        <v>0</v>
      </c>
      <c r="P216" s="82" t="str">
        <f t="shared" si="18"/>
        <v/>
      </c>
      <c r="Q216" s="82" t="str">
        <f t="shared" si="19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6"/>
        <v/>
      </c>
      <c r="N217" s="82" t="str">
        <f t="shared" si="17"/>
        <v/>
      </c>
      <c r="O217" s="82">
        <f t="shared" si="15"/>
        <v>0</v>
      </c>
      <c r="P217" s="82" t="str">
        <f t="shared" si="18"/>
        <v/>
      </c>
      <c r="Q217" s="82" t="str">
        <f t="shared" si="19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6"/>
        <v/>
      </c>
      <c r="N218" s="82" t="str">
        <f t="shared" si="17"/>
        <v/>
      </c>
      <c r="O218" s="82">
        <f t="shared" si="15"/>
        <v>0</v>
      </c>
      <c r="P218" s="82" t="str">
        <f t="shared" si="18"/>
        <v/>
      </c>
      <c r="Q218" s="82" t="str">
        <f t="shared" si="19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6"/>
        <v/>
      </c>
      <c r="N219" s="82" t="str">
        <f t="shared" si="17"/>
        <v/>
      </c>
      <c r="O219" s="82">
        <f t="shared" si="15"/>
        <v>0</v>
      </c>
      <c r="P219" s="82" t="str">
        <f t="shared" si="18"/>
        <v/>
      </c>
      <c r="Q219" s="82" t="str">
        <f t="shared" si="19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6"/>
        <v/>
      </c>
      <c r="N220" s="82" t="str">
        <f t="shared" si="17"/>
        <v/>
      </c>
      <c r="O220" s="82">
        <f t="shared" si="15"/>
        <v>0</v>
      </c>
      <c r="P220" s="82" t="str">
        <f t="shared" si="18"/>
        <v/>
      </c>
      <c r="Q220" s="82" t="str">
        <f t="shared" si="19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6"/>
        <v/>
      </c>
      <c r="N221" s="82" t="str">
        <f t="shared" si="17"/>
        <v/>
      </c>
      <c r="O221" s="82">
        <f t="shared" si="15"/>
        <v>0</v>
      </c>
      <c r="P221" s="82" t="str">
        <f t="shared" si="18"/>
        <v/>
      </c>
      <c r="Q221" s="82" t="str">
        <f t="shared" si="19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6"/>
        <v/>
      </c>
      <c r="N222" s="82" t="str">
        <f t="shared" si="17"/>
        <v/>
      </c>
      <c r="O222" s="82">
        <f t="shared" si="15"/>
        <v>0</v>
      </c>
      <c r="P222" s="82" t="str">
        <f t="shared" si="18"/>
        <v/>
      </c>
      <c r="Q222" s="82" t="str">
        <f t="shared" si="19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6"/>
        <v/>
      </c>
      <c r="N223" s="82" t="str">
        <f t="shared" si="17"/>
        <v/>
      </c>
      <c r="O223" s="82">
        <f t="shared" si="15"/>
        <v>0</v>
      </c>
      <c r="P223" s="82" t="str">
        <f t="shared" si="18"/>
        <v/>
      </c>
      <c r="Q223" s="82" t="str">
        <f t="shared" si="19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6"/>
        <v/>
      </c>
      <c r="N224" s="82" t="str">
        <f t="shared" si="17"/>
        <v/>
      </c>
      <c r="O224" s="82">
        <f t="shared" si="15"/>
        <v>0</v>
      </c>
      <c r="P224" s="82" t="str">
        <f t="shared" si="18"/>
        <v/>
      </c>
      <c r="Q224" s="82" t="str">
        <f t="shared" si="19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6"/>
        <v/>
      </c>
      <c r="N225" s="82" t="str">
        <f t="shared" si="17"/>
        <v/>
      </c>
      <c r="O225" s="82">
        <f t="shared" si="15"/>
        <v>0</v>
      </c>
      <c r="P225" s="82" t="str">
        <f t="shared" si="18"/>
        <v/>
      </c>
      <c r="Q225" s="82" t="str">
        <f t="shared" si="19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6"/>
        <v/>
      </c>
      <c r="N226" s="82" t="str">
        <f t="shared" si="17"/>
        <v/>
      </c>
      <c r="O226" s="82">
        <f t="shared" si="15"/>
        <v>0</v>
      </c>
      <c r="P226" s="82" t="str">
        <f t="shared" si="18"/>
        <v/>
      </c>
      <c r="Q226" s="82" t="str">
        <f t="shared" si="19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6"/>
        <v/>
      </c>
      <c r="N227" s="82" t="str">
        <f t="shared" si="17"/>
        <v/>
      </c>
      <c r="O227" s="82">
        <f t="shared" si="15"/>
        <v>0</v>
      </c>
      <c r="P227" s="82" t="str">
        <f t="shared" si="18"/>
        <v/>
      </c>
      <c r="Q227" s="82" t="str">
        <f t="shared" si="19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6"/>
        <v/>
      </c>
      <c r="N228" s="82" t="str">
        <f t="shared" si="17"/>
        <v/>
      </c>
      <c r="O228" s="82">
        <f t="shared" si="15"/>
        <v>0</v>
      </c>
      <c r="P228" s="82" t="str">
        <f t="shared" si="18"/>
        <v/>
      </c>
      <c r="Q228" s="82" t="str">
        <f t="shared" si="19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6"/>
        <v/>
      </c>
      <c r="N229" s="82" t="str">
        <f t="shared" si="17"/>
        <v/>
      </c>
      <c r="O229" s="82">
        <f t="shared" si="15"/>
        <v>0</v>
      </c>
      <c r="P229" s="82" t="str">
        <f t="shared" si="18"/>
        <v/>
      </c>
      <c r="Q229" s="82" t="str">
        <f t="shared" si="19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6"/>
        <v/>
      </c>
      <c r="N230" s="82" t="str">
        <f t="shared" si="17"/>
        <v/>
      </c>
      <c r="O230" s="82">
        <f t="shared" si="15"/>
        <v>0</v>
      </c>
      <c r="P230" s="82" t="str">
        <f t="shared" si="18"/>
        <v/>
      </c>
      <c r="Q230" s="82" t="str">
        <f t="shared" si="19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6"/>
        <v/>
      </c>
      <c r="N231" s="82" t="str">
        <f t="shared" si="17"/>
        <v/>
      </c>
      <c r="O231" s="82">
        <f t="shared" si="15"/>
        <v>0</v>
      </c>
      <c r="P231" s="82" t="str">
        <f t="shared" si="18"/>
        <v/>
      </c>
      <c r="Q231" s="82" t="str">
        <f t="shared" si="19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6"/>
        <v/>
      </c>
      <c r="N232" s="82" t="str">
        <f t="shared" si="17"/>
        <v/>
      </c>
      <c r="O232" s="82">
        <f t="shared" si="15"/>
        <v>0</v>
      </c>
      <c r="P232" s="82" t="str">
        <f t="shared" si="18"/>
        <v/>
      </c>
      <c r="Q232" s="82" t="str">
        <f t="shared" si="19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6"/>
        <v/>
      </c>
      <c r="N233" s="82" t="str">
        <f t="shared" si="17"/>
        <v/>
      </c>
      <c r="O233" s="82">
        <f t="shared" si="15"/>
        <v>0</v>
      </c>
      <c r="P233" s="82" t="str">
        <f t="shared" si="18"/>
        <v/>
      </c>
      <c r="Q233" s="82" t="str">
        <f t="shared" si="19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6"/>
        <v/>
      </c>
      <c r="N234" s="82" t="str">
        <f t="shared" si="17"/>
        <v/>
      </c>
      <c r="O234" s="82">
        <f t="shared" si="15"/>
        <v>0</v>
      </c>
      <c r="P234" s="82" t="str">
        <f t="shared" si="18"/>
        <v/>
      </c>
      <c r="Q234" s="82" t="str">
        <f t="shared" si="19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6"/>
        <v/>
      </c>
      <c r="N235" s="82" t="str">
        <f t="shared" si="17"/>
        <v/>
      </c>
      <c r="O235" s="82">
        <f t="shared" si="15"/>
        <v>0</v>
      </c>
      <c r="P235" s="82" t="str">
        <f t="shared" si="18"/>
        <v/>
      </c>
      <c r="Q235" s="82" t="str">
        <f t="shared" si="19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6"/>
        <v/>
      </c>
      <c r="N236" s="82" t="str">
        <f t="shared" si="17"/>
        <v/>
      </c>
      <c r="O236" s="82">
        <f t="shared" si="15"/>
        <v>0</v>
      </c>
      <c r="P236" s="82" t="str">
        <f t="shared" si="18"/>
        <v/>
      </c>
      <c r="Q236" s="82" t="str">
        <f t="shared" si="19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6"/>
        <v/>
      </c>
      <c r="N237" s="82" t="str">
        <f t="shared" si="17"/>
        <v/>
      </c>
      <c r="O237" s="82">
        <f t="shared" si="15"/>
        <v>0</v>
      </c>
      <c r="P237" s="82" t="str">
        <f t="shared" si="18"/>
        <v/>
      </c>
      <c r="Q237" s="82" t="str">
        <f t="shared" si="19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6"/>
        <v/>
      </c>
      <c r="N238" s="82" t="str">
        <f t="shared" si="17"/>
        <v/>
      </c>
      <c r="O238" s="82">
        <f t="shared" si="15"/>
        <v>0</v>
      </c>
      <c r="P238" s="82" t="str">
        <f t="shared" si="18"/>
        <v/>
      </c>
      <c r="Q238" s="82" t="str">
        <f t="shared" si="19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6"/>
        <v/>
      </c>
      <c r="N239" s="82" t="str">
        <f t="shared" si="17"/>
        <v/>
      </c>
      <c r="O239" s="82">
        <f t="shared" si="15"/>
        <v>0</v>
      </c>
      <c r="P239" s="82" t="str">
        <f t="shared" si="18"/>
        <v/>
      </c>
      <c r="Q239" s="82" t="str">
        <f t="shared" si="19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6"/>
        <v/>
      </c>
      <c r="N240" s="82" t="str">
        <f t="shared" si="17"/>
        <v/>
      </c>
      <c r="O240" s="82">
        <f t="shared" si="15"/>
        <v>0</v>
      </c>
      <c r="P240" s="82" t="str">
        <f t="shared" si="18"/>
        <v/>
      </c>
      <c r="Q240" s="82" t="str">
        <f t="shared" si="19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6"/>
        <v/>
      </c>
      <c r="N241" s="82" t="str">
        <f t="shared" si="17"/>
        <v/>
      </c>
      <c r="O241" s="82">
        <f t="shared" si="15"/>
        <v>0</v>
      </c>
      <c r="P241" s="82" t="str">
        <f t="shared" si="18"/>
        <v/>
      </c>
      <c r="Q241" s="82" t="str">
        <f t="shared" si="19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6"/>
        <v/>
      </c>
      <c r="N242" s="82" t="str">
        <f t="shared" si="17"/>
        <v/>
      </c>
      <c r="O242" s="82">
        <f t="shared" si="15"/>
        <v>0</v>
      </c>
      <c r="P242" s="82" t="str">
        <f t="shared" si="18"/>
        <v/>
      </c>
      <c r="Q242" s="82" t="str">
        <f t="shared" si="19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6"/>
        <v/>
      </c>
      <c r="N243" s="82" t="str">
        <f t="shared" si="17"/>
        <v/>
      </c>
      <c r="O243" s="82">
        <f t="shared" si="15"/>
        <v>0</v>
      </c>
      <c r="P243" s="82" t="str">
        <f t="shared" si="18"/>
        <v/>
      </c>
      <c r="Q243" s="82" t="str">
        <f t="shared" si="19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6"/>
        <v/>
      </c>
      <c r="N244" s="82" t="str">
        <f t="shared" si="17"/>
        <v/>
      </c>
      <c r="O244" s="82">
        <f t="shared" si="15"/>
        <v>0</v>
      </c>
      <c r="P244" s="82" t="str">
        <f t="shared" si="18"/>
        <v/>
      </c>
      <c r="Q244" s="82" t="str">
        <f t="shared" si="19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6"/>
        <v/>
      </c>
      <c r="N245" s="82" t="str">
        <f t="shared" si="17"/>
        <v/>
      </c>
      <c r="O245" s="82">
        <f t="shared" si="15"/>
        <v>0</v>
      </c>
      <c r="P245" s="82" t="str">
        <f t="shared" si="18"/>
        <v/>
      </c>
      <c r="Q245" s="82" t="str">
        <f t="shared" si="19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6"/>
        <v/>
      </c>
      <c r="N246" s="82" t="str">
        <f t="shared" si="17"/>
        <v/>
      </c>
      <c r="O246" s="82">
        <f t="shared" si="15"/>
        <v>0</v>
      </c>
      <c r="P246" s="82" t="str">
        <f t="shared" si="18"/>
        <v/>
      </c>
      <c r="Q246" s="82" t="str">
        <f t="shared" si="19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6"/>
        <v/>
      </c>
      <c r="N247" s="82" t="str">
        <f t="shared" si="17"/>
        <v/>
      </c>
      <c r="O247" s="82">
        <f t="shared" si="15"/>
        <v>0</v>
      </c>
      <c r="P247" s="82" t="str">
        <f t="shared" si="18"/>
        <v/>
      </c>
      <c r="Q247" s="82" t="str">
        <f t="shared" si="19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6"/>
        <v/>
      </c>
      <c r="N248" s="82" t="str">
        <f t="shared" si="17"/>
        <v/>
      </c>
      <c r="O248" s="82">
        <f t="shared" si="15"/>
        <v>0</v>
      </c>
      <c r="P248" s="82" t="str">
        <f t="shared" si="18"/>
        <v/>
      </c>
      <c r="Q248" s="82" t="str">
        <f t="shared" si="19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6"/>
        <v/>
      </c>
      <c r="N249" s="82" t="str">
        <f t="shared" si="17"/>
        <v/>
      </c>
      <c r="O249" s="82">
        <f t="shared" si="15"/>
        <v>0</v>
      </c>
      <c r="P249" s="82" t="str">
        <f t="shared" si="18"/>
        <v/>
      </c>
      <c r="Q249" s="82" t="str">
        <f t="shared" si="19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6"/>
        <v/>
      </c>
      <c r="N250" s="82" t="str">
        <f t="shared" si="17"/>
        <v/>
      </c>
      <c r="O250" s="82">
        <f t="shared" si="15"/>
        <v>0</v>
      </c>
      <c r="P250" s="82" t="str">
        <f t="shared" si="18"/>
        <v/>
      </c>
      <c r="Q250" s="82" t="str">
        <f t="shared" si="19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6"/>
        <v/>
      </c>
      <c r="N251" s="82" t="str">
        <f t="shared" si="17"/>
        <v/>
      </c>
      <c r="O251" s="82">
        <f t="shared" si="15"/>
        <v>0</v>
      </c>
      <c r="P251" s="82" t="str">
        <f t="shared" si="18"/>
        <v/>
      </c>
      <c r="Q251" s="82" t="str">
        <f t="shared" si="19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6"/>
        <v/>
      </c>
      <c r="N252" s="82" t="str">
        <f t="shared" si="17"/>
        <v/>
      </c>
      <c r="O252" s="82">
        <f t="shared" si="15"/>
        <v>0</v>
      </c>
      <c r="P252" s="82" t="str">
        <f t="shared" si="18"/>
        <v/>
      </c>
      <c r="Q252" s="82" t="str">
        <f t="shared" si="19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6"/>
        <v/>
      </c>
      <c r="N253" s="82" t="str">
        <f t="shared" si="17"/>
        <v/>
      </c>
      <c r="O253" s="82">
        <f t="shared" si="15"/>
        <v>0</v>
      </c>
      <c r="P253" s="82" t="str">
        <f t="shared" si="18"/>
        <v/>
      </c>
      <c r="Q253" s="82" t="str">
        <f t="shared" si="19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6"/>
        <v/>
      </c>
      <c r="N254" s="82" t="str">
        <f t="shared" si="17"/>
        <v/>
      </c>
      <c r="O254" s="82">
        <f t="shared" si="15"/>
        <v>0</v>
      </c>
      <c r="P254" s="82" t="str">
        <f t="shared" si="18"/>
        <v/>
      </c>
      <c r="Q254" s="82" t="str">
        <f t="shared" si="19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6"/>
        <v/>
      </c>
      <c r="N255" s="82" t="str">
        <f t="shared" si="17"/>
        <v/>
      </c>
      <c r="O255" s="82">
        <f t="shared" si="15"/>
        <v>0</v>
      </c>
      <c r="P255" s="82" t="str">
        <f t="shared" si="18"/>
        <v/>
      </c>
      <c r="Q255" s="82" t="str">
        <f t="shared" si="19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6"/>
        <v/>
      </c>
      <c r="N256" s="82" t="str">
        <f t="shared" si="17"/>
        <v/>
      </c>
      <c r="O256" s="82">
        <f t="shared" si="15"/>
        <v>0</v>
      </c>
      <c r="P256" s="82" t="str">
        <f t="shared" si="18"/>
        <v/>
      </c>
      <c r="Q256" s="82" t="str">
        <f t="shared" si="19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6"/>
        <v/>
      </c>
      <c r="N257" s="82" t="str">
        <f t="shared" si="17"/>
        <v/>
      </c>
      <c r="O257" s="82">
        <f t="shared" si="15"/>
        <v>0</v>
      </c>
      <c r="P257" s="82" t="str">
        <f t="shared" si="18"/>
        <v/>
      </c>
      <c r="Q257" s="82" t="str">
        <f t="shared" si="19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6"/>
        <v/>
      </c>
      <c r="N258" s="82" t="str">
        <f t="shared" si="17"/>
        <v/>
      </c>
      <c r="O258" s="82">
        <f t="shared" si="15"/>
        <v>0</v>
      </c>
      <c r="P258" s="82" t="str">
        <f t="shared" si="18"/>
        <v/>
      </c>
      <c r="Q258" s="82" t="str">
        <f t="shared" si="19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6"/>
        <v/>
      </c>
      <c r="N259" s="82" t="str">
        <f t="shared" si="17"/>
        <v/>
      </c>
      <c r="O259" s="82">
        <f t="shared" si="15"/>
        <v>0</v>
      </c>
      <c r="P259" s="82" t="str">
        <f t="shared" si="18"/>
        <v/>
      </c>
      <c r="Q259" s="82" t="str">
        <f t="shared" si="19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6"/>
        <v/>
      </c>
      <c r="N260" s="82" t="str">
        <f t="shared" si="17"/>
        <v/>
      </c>
      <c r="O260" s="82">
        <f t="shared" si="15"/>
        <v>0</v>
      </c>
      <c r="P260" s="82" t="str">
        <f t="shared" si="18"/>
        <v/>
      </c>
      <c r="Q260" s="82" t="str">
        <f t="shared" si="19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6"/>
        <v/>
      </c>
      <c r="N261" s="82" t="str">
        <f t="shared" si="17"/>
        <v/>
      </c>
      <c r="O261" s="82">
        <f t="shared" si="15"/>
        <v>0</v>
      </c>
      <c r="P261" s="82" t="str">
        <f t="shared" si="18"/>
        <v/>
      </c>
      <c r="Q261" s="82" t="str">
        <f t="shared" si="19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6"/>
        <v/>
      </c>
      <c r="N262" s="82" t="str">
        <f t="shared" si="17"/>
        <v/>
      </c>
      <c r="O262" s="82">
        <f t="shared" si="15"/>
        <v>0</v>
      </c>
      <c r="P262" s="82" t="str">
        <f t="shared" si="18"/>
        <v/>
      </c>
      <c r="Q262" s="82" t="str">
        <f t="shared" si="19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6"/>
        <v/>
      </c>
      <c r="N263" s="82" t="str">
        <f t="shared" si="17"/>
        <v/>
      </c>
      <c r="O263" s="82">
        <f t="shared" si="15"/>
        <v>0</v>
      </c>
      <c r="P263" s="82" t="str">
        <f t="shared" si="18"/>
        <v/>
      </c>
      <c r="Q263" s="82" t="str">
        <f t="shared" si="19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6"/>
        <v/>
      </c>
      <c r="N264" s="82" t="str">
        <f t="shared" si="17"/>
        <v/>
      </c>
      <c r="O264" s="82">
        <f t="shared" si="15"/>
        <v>0</v>
      </c>
      <c r="P264" s="82" t="str">
        <f t="shared" si="18"/>
        <v/>
      </c>
      <c r="Q264" s="82" t="str">
        <f t="shared" si="19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6"/>
        <v/>
      </c>
      <c r="N265" s="82" t="str">
        <f t="shared" si="17"/>
        <v/>
      </c>
      <c r="O265" s="82">
        <f t="shared" si="15"/>
        <v>0</v>
      </c>
      <c r="P265" s="82" t="str">
        <f t="shared" si="18"/>
        <v/>
      </c>
      <c r="Q265" s="82" t="str">
        <f t="shared" si="19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6"/>
        <v/>
      </c>
      <c r="N266" s="82" t="str">
        <f t="shared" si="17"/>
        <v/>
      </c>
      <c r="O266" s="82">
        <f t="shared" si="15"/>
        <v>0</v>
      </c>
      <c r="P266" s="82" t="str">
        <f t="shared" si="18"/>
        <v/>
      </c>
      <c r="Q266" s="82" t="str">
        <f t="shared" si="19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6"/>
        <v/>
      </c>
      <c r="N267" s="82" t="str">
        <f t="shared" si="17"/>
        <v/>
      </c>
      <c r="O267" s="82">
        <f t="shared" si="15"/>
        <v>0</v>
      </c>
      <c r="P267" s="82" t="str">
        <f t="shared" si="18"/>
        <v/>
      </c>
      <c r="Q267" s="82" t="str">
        <f t="shared" si="19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6"/>
        <v/>
      </c>
      <c r="N268" s="82" t="str">
        <f t="shared" si="17"/>
        <v/>
      </c>
      <c r="O268" s="82">
        <f t="shared" si="15"/>
        <v>0</v>
      </c>
      <c r="P268" s="82" t="str">
        <f t="shared" si="18"/>
        <v/>
      </c>
      <c r="Q268" s="82" t="str">
        <f t="shared" si="19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6"/>
        <v/>
      </c>
      <c r="N269" s="82" t="str">
        <f t="shared" si="17"/>
        <v/>
      </c>
      <c r="O269" s="82">
        <f t="shared" si="15"/>
        <v>0</v>
      </c>
      <c r="P269" s="82" t="str">
        <f t="shared" si="18"/>
        <v/>
      </c>
      <c r="Q269" s="82" t="str">
        <f t="shared" si="19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6"/>
        <v/>
      </c>
      <c r="N270" s="82" t="str">
        <f t="shared" si="17"/>
        <v/>
      </c>
      <c r="O270" s="82">
        <f t="shared" si="15"/>
        <v>0</v>
      </c>
      <c r="P270" s="82" t="str">
        <f t="shared" si="18"/>
        <v/>
      </c>
      <c r="Q270" s="82" t="str">
        <f t="shared" si="19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6"/>
        <v/>
      </c>
      <c r="N271" s="82" t="str">
        <f t="shared" si="17"/>
        <v/>
      </c>
      <c r="O271" s="82">
        <f t="shared" ref="O271:O334" si="20">IF($G271=0%,F271,"")</f>
        <v>0</v>
      </c>
      <c r="P271" s="82" t="str">
        <f t="shared" si="18"/>
        <v/>
      </c>
      <c r="Q271" s="82" t="str">
        <f t="shared" si="19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1">IF(F272&amp;H272&amp;I272&amp;J272&amp;K272="","",F272+H272+I272-J272-K272)</f>
        <v/>
      </c>
      <c r="N272" s="82" t="str">
        <f t="shared" ref="N272:N335" si="22">IF($G272="E",F272,"")</f>
        <v/>
      </c>
      <c r="O272" s="82">
        <f t="shared" si="20"/>
        <v>0</v>
      </c>
      <c r="P272" s="82" t="str">
        <f t="shared" ref="P272:P335" si="23">IF(OR($G272=8%,$G272=11%),$H272/$G272,"")</f>
        <v/>
      </c>
      <c r="Q272" s="82" t="str">
        <f t="shared" si="19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1"/>
        <v/>
      </c>
      <c r="N273" s="82" t="str">
        <f t="shared" si="22"/>
        <v/>
      </c>
      <c r="O273" s="82">
        <f t="shared" si="20"/>
        <v>0</v>
      </c>
      <c r="P273" s="82" t="str">
        <f t="shared" si="23"/>
        <v/>
      </c>
      <c r="Q273" s="82" t="str">
        <f t="shared" ref="Q273:Q336" si="24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1"/>
        <v/>
      </c>
      <c r="N274" s="82" t="str">
        <f t="shared" si="22"/>
        <v/>
      </c>
      <c r="O274" s="82">
        <f t="shared" si="20"/>
        <v>0</v>
      </c>
      <c r="P274" s="82" t="str">
        <f t="shared" si="23"/>
        <v/>
      </c>
      <c r="Q274" s="82" t="str">
        <f t="shared" si="24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1"/>
        <v/>
      </c>
      <c r="N275" s="82" t="str">
        <f t="shared" si="22"/>
        <v/>
      </c>
      <c r="O275" s="82">
        <f t="shared" si="20"/>
        <v>0</v>
      </c>
      <c r="P275" s="82" t="str">
        <f t="shared" si="23"/>
        <v/>
      </c>
      <c r="Q275" s="82" t="str">
        <f t="shared" si="24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1"/>
        <v/>
      </c>
      <c r="N276" s="82" t="str">
        <f t="shared" si="22"/>
        <v/>
      </c>
      <c r="O276" s="82">
        <f t="shared" si="20"/>
        <v>0</v>
      </c>
      <c r="P276" s="82" t="str">
        <f t="shared" si="23"/>
        <v/>
      </c>
      <c r="Q276" s="82" t="str">
        <f t="shared" si="24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1"/>
        <v/>
      </c>
      <c r="N277" s="82" t="str">
        <f t="shared" si="22"/>
        <v/>
      </c>
      <c r="O277" s="82">
        <f t="shared" si="20"/>
        <v>0</v>
      </c>
      <c r="P277" s="82" t="str">
        <f t="shared" si="23"/>
        <v/>
      </c>
      <c r="Q277" s="82" t="str">
        <f t="shared" si="24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1"/>
        <v/>
      </c>
      <c r="N278" s="82" t="str">
        <f t="shared" si="22"/>
        <v/>
      </c>
      <c r="O278" s="82">
        <f t="shared" si="20"/>
        <v>0</v>
      </c>
      <c r="P278" s="82" t="str">
        <f t="shared" si="23"/>
        <v/>
      </c>
      <c r="Q278" s="82" t="str">
        <f t="shared" si="24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1"/>
        <v/>
      </c>
      <c r="N279" s="82" t="str">
        <f t="shared" si="22"/>
        <v/>
      </c>
      <c r="O279" s="82">
        <f t="shared" si="20"/>
        <v>0</v>
      </c>
      <c r="P279" s="82" t="str">
        <f t="shared" si="23"/>
        <v/>
      </c>
      <c r="Q279" s="82" t="str">
        <f t="shared" si="24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1"/>
        <v/>
      </c>
      <c r="N280" s="82" t="str">
        <f t="shared" si="22"/>
        <v/>
      </c>
      <c r="O280" s="82">
        <f t="shared" si="20"/>
        <v>0</v>
      </c>
      <c r="P280" s="82" t="str">
        <f t="shared" si="23"/>
        <v/>
      </c>
      <c r="Q280" s="82" t="str">
        <f t="shared" si="24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1"/>
        <v/>
      </c>
      <c r="N281" s="82" t="str">
        <f t="shared" si="22"/>
        <v/>
      </c>
      <c r="O281" s="82">
        <f t="shared" si="20"/>
        <v>0</v>
      </c>
      <c r="P281" s="82" t="str">
        <f t="shared" si="23"/>
        <v/>
      </c>
      <c r="Q281" s="82" t="str">
        <f t="shared" si="24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1"/>
        <v/>
      </c>
      <c r="N282" s="82" t="str">
        <f t="shared" si="22"/>
        <v/>
      </c>
      <c r="O282" s="82">
        <f t="shared" si="20"/>
        <v>0</v>
      </c>
      <c r="P282" s="82" t="str">
        <f t="shared" si="23"/>
        <v/>
      </c>
      <c r="Q282" s="82" t="str">
        <f t="shared" si="24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1"/>
        <v/>
      </c>
      <c r="N283" s="82" t="str">
        <f t="shared" si="22"/>
        <v/>
      </c>
      <c r="O283" s="82">
        <f t="shared" si="20"/>
        <v>0</v>
      </c>
      <c r="P283" s="82" t="str">
        <f t="shared" si="23"/>
        <v/>
      </c>
      <c r="Q283" s="82" t="str">
        <f t="shared" si="24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1"/>
        <v/>
      </c>
      <c r="N284" s="82" t="str">
        <f t="shared" si="22"/>
        <v/>
      </c>
      <c r="O284" s="82">
        <f t="shared" si="20"/>
        <v>0</v>
      </c>
      <c r="P284" s="82" t="str">
        <f t="shared" si="23"/>
        <v/>
      </c>
      <c r="Q284" s="82" t="str">
        <f t="shared" si="24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1"/>
        <v/>
      </c>
      <c r="N285" s="82" t="str">
        <f t="shared" si="22"/>
        <v/>
      </c>
      <c r="O285" s="82">
        <f t="shared" si="20"/>
        <v>0</v>
      </c>
      <c r="P285" s="82" t="str">
        <f t="shared" si="23"/>
        <v/>
      </c>
      <c r="Q285" s="82" t="str">
        <f t="shared" si="24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1"/>
        <v/>
      </c>
      <c r="N286" s="82" t="str">
        <f t="shared" si="22"/>
        <v/>
      </c>
      <c r="O286" s="82">
        <f t="shared" si="20"/>
        <v>0</v>
      </c>
      <c r="P286" s="82" t="str">
        <f t="shared" si="23"/>
        <v/>
      </c>
      <c r="Q286" s="82" t="str">
        <f t="shared" si="24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1"/>
        <v/>
      </c>
      <c r="N287" s="82" t="str">
        <f t="shared" si="22"/>
        <v/>
      </c>
      <c r="O287" s="82">
        <f t="shared" si="20"/>
        <v>0</v>
      </c>
      <c r="P287" s="82" t="str">
        <f t="shared" si="23"/>
        <v/>
      </c>
      <c r="Q287" s="82" t="str">
        <f t="shared" si="24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1"/>
        <v/>
      </c>
      <c r="N288" s="82" t="str">
        <f t="shared" si="22"/>
        <v/>
      </c>
      <c r="O288" s="82">
        <f t="shared" si="20"/>
        <v>0</v>
      </c>
      <c r="P288" s="82" t="str">
        <f t="shared" si="23"/>
        <v/>
      </c>
      <c r="Q288" s="82" t="str">
        <f t="shared" si="24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1"/>
        <v/>
      </c>
      <c r="N289" s="82" t="str">
        <f t="shared" si="22"/>
        <v/>
      </c>
      <c r="O289" s="82">
        <f t="shared" si="20"/>
        <v>0</v>
      </c>
      <c r="P289" s="82" t="str">
        <f t="shared" si="23"/>
        <v/>
      </c>
      <c r="Q289" s="82" t="str">
        <f t="shared" si="24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1"/>
        <v/>
      </c>
      <c r="N290" s="82" t="str">
        <f t="shared" si="22"/>
        <v/>
      </c>
      <c r="O290" s="82">
        <f t="shared" si="20"/>
        <v>0</v>
      </c>
      <c r="P290" s="82" t="str">
        <f t="shared" si="23"/>
        <v/>
      </c>
      <c r="Q290" s="82" t="str">
        <f t="shared" si="24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1"/>
        <v/>
      </c>
      <c r="N291" s="82" t="str">
        <f t="shared" si="22"/>
        <v/>
      </c>
      <c r="O291" s="82">
        <f t="shared" si="20"/>
        <v>0</v>
      </c>
      <c r="P291" s="82" t="str">
        <f t="shared" si="23"/>
        <v/>
      </c>
      <c r="Q291" s="82" t="str">
        <f t="shared" si="24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1"/>
        <v/>
      </c>
      <c r="N292" s="82" t="str">
        <f t="shared" si="22"/>
        <v/>
      </c>
      <c r="O292" s="82">
        <f t="shared" si="20"/>
        <v>0</v>
      </c>
      <c r="P292" s="82" t="str">
        <f t="shared" si="23"/>
        <v/>
      </c>
      <c r="Q292" s="82" t="str">
        <f t="shared" si="24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1"/>
        <v/>
      </c>
      <c r="N293" s="82" t="str">
        <f t="shared" si="22"/>
        <v/>
      </c>
      <c r="O293" s="82">
        <f t="shared" si="20"/>
        <v>0</v>
      </c>
      <c r="P293" s="82" t="str">
        <f t="shared" si="23"/>
        <v/>
      </c>
      <c r="Q293" s="82" t="str">
        <f t="shared" si="24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1"/>
        <v/>
      </c>
      <c r="N294" s="82" t="str">
        <f t="shared" si="22"/>
        <v/>
      </c>
      <c r="O294" s="82">
        <f t="shared" si="20"/>
        <v>0</v>
      </c>
      <c r="P294" s="82" t="str">
        <f t="shared" si="23"/>
        <v/>
      </c>
      <c r="Q294" s="82" t="str">
        <f t="shared" si="24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1"/>
        <v/>
      </c>
      <c r="N295" s="82" t="str">
        <f t="shared" si="22"/>
        <v/>
      </c>
      <c r="O295" s="82">
        <f t="shared" si="20"/>
        <v>0</v>
      </c>
      <c r="P295" s="82" t="str">
        <f t="shared" si="23"/>
        <v/>
      </c>
      <c r="Q295" s="82" t="str">
        <f t="shared" si="24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1"/>
        <v/>
      </c>
      <c r="N296" s="82" t="str">
        <f t="shared" si="22"/>
        <v/>
      </c>
      <c r="O296" s="82">
        <f t="shared" si="20"/>
        <v>0</v>
      </c>
      <c r="P296" s="82" t="str">
        <f t="shared" si="23"/>
        <v/>
      </c>
      <c r="Q296" s="82" t="str">
        <f t="shared" si="24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1"/>
        <v/>
      </c>
      <c r="N297" s="82" t="str">
        <f t="shared" si="22"/>
        <v/>
      </c>
      <c r="O297" s="82">
        <f t="shared" si="20"/>
        <v>0</v>
      </c>
      <c r="P297" s="82" t="str">
        <f t="shared" si="23"/>
        <v/>
      </c>
      <c r="Q297" s="82" t="str">
        <f t="shared" si="24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1"/>
        <v/>
      </c>
      <c r="N298" s="82" t="str">
        <f t="shared" si="22"/>
        <v/>
      </c>
      <c r="O298" s="82">
        <f t="shared" si="20"/>
        <v>0</v>
      </c>
      <c r="P298" s="82" t="str">
        <f t="shared" si="23"/>
        <v/>
      </c>
      <c r="Q298" s="82" t="str">
        <f t="shared" si="24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1"/>
        <v/>
      </c>
      <c r="N299" s="82" t="str">
        <f t="shared" si="22"/>
        <v/>
      </c>
      <c r="O299" s="82">
        <f t="shared" si="20"/>
        <v>0</v>
      </c>
      <c r="P299" s="82" t="str">
        <f t="shared" si="23"/>
        <v/>
      </c>
      <c r="Q299" s="82" t="str">
        <f t="shared" si="24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1"/>
        <v/>
      </c>
      <c r="N300" s="82" t="str">
        <f t="shared" si="22"/>
        <v/>
      </c>
      <c r="O300" s="82">
        <f t="shared" si="20"/>
        <v>0</v>
      </c>
      <c r="P300" s="82" t="str">
        <f t="shared" si="23"/>
        <v/>
      </c>
      <c r="Q300" s="82" t="str">
        <f t="shared" si="24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1"/>
        <v/>
      </c>
      <c r="N301" s="82" t="str">
        <f t="shared" si="22"/>
        <v/>
      </c>
      <c r="O301" s="82">
        <f t="shared" si="20"/>
        <v>0</v>
      </c>
      <c r="P301" s="82" t="str">
        <f t="shared" si="23"/>
        <v/>
      </c>
      <c r="Q301" s="82" t="str">
        <f t="shared" si="24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1"/>
        <v/>
      </c>
      <c r="N302" s="82" t="str">
        <f t="shared" si="22"/>
        <v/>
      </c>
      <c r="O302" s="82">
        <f t="shared" si="20"/>
        <v>0</v>
      </c>
      <c r="P302" s="82" t="str">
        <f t="shared" si="23"/>
        <v/>
      </c>
      <c r="Q302" s="82" t="str">
        <f t="shared" si="24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1"/>
        <v/>
      </c>
      <c r="N303" s="82" t="str">
        <f t="shared" si="22"/>
        <v/>
      </c>
      <c r="O303" s="82">
        <f t="shared" si="20"/>
        <v>0</v>
      </c>
      <c r="P303" s="82" t="str">
        <f t="shared" si="23"/>
        <v/>
      </c>
      <c r="Q303" s="82" t="str">
        <f t="shared" si="24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1"/>
        <v/>
      </c>
      <c r="N304" s="82" t="str">
        <f t="shared" si="22"/>
        <v/>
      </c>
      <c r="O304" s="82">
        <f t="shared" si="20"/>
        <v>0</v>
      </c>
      <c r="P304" s="82" t="str">
        <f t="shared" si="23"/>
        <v/>
      </c>
      <c r="Q304" s="82" t="str">
        <f t="shared" si="24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1"/>
        <v/>
      </c>
      <c r="N305" s="82" t="str">
        <f t="shared" si="22"/>
        <v/>
      </c>
      <c r="O305" s="82">
        <f t="shared" si="20"/>
        <v>0</v>
      </c>
      <c r="P305" s="82" t="str">
        <f t="shared" si="23"/>
        <v/>
      </c>
      <c r="Q305" s="82" t="str">
        <f t="shared" si="24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1"/>
        <v/>
      </c>
      <c r="N306" s="82" t="str">
        <f t="shared" si="22"/>
        <v/>
      </c>
      <c r="O306" s="82">
        <f t="shared" si="20"/>
        <v>0</v>
      </c>
      <c r="P306" s="82" t="str">
        <f t="shared" si="23"/>
        <v/>
      </c>
      <c r="Q306" s="82" t="str">
        <f t="shared" si="24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1"/>
        <v/>
      </c>
      <c r="N307" s="82" t="str">
        <f t="shared" si="22"/>
        <v/>
      </c>
      <c r="O307" s="82">
        <f t="shared" si="20"/>
        <v>0</v>
      </c>
      <c r="P307" s="82" t="str">
        <f t="shared" si="23"/>
        <v/>
      </c>
      <c r="Q307" s="82" t="str">
        <f t="shared" si="24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1"/>
        <v/>
      </c>
      <c r="N308" s="82" t="str">
        <f t="shared" si="22"/>
        <v/>
      </c>
      <c r="O308" s="82">
        <f t="shared" si="20"/>
        <v>0</v>
      </c>
      <c r="P308" s="82" t="str">
        <f t="shared" si="23"/>
        <v/>
      </c>
      <c r="Q308" s="82" t="str">
        <f t="shared" si="24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1"/>
        <v/>
      </c>
      <c r="N309" s="82" t="str">
        <f t="shared" si="22"/>
        <v/>
      </c>
      <c r="O309" s="82">
        <f t="shared" si="20"/>
        <v>0</v>
      </c>
      <c r="P309" s="82" t="str">
        <f t="shared" si="23"/>
        <v/>
      </c>
      <c r="Q309" s="82" t="str">
        <f t="shared" si="24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1"/>
        <v/>
      </c>
      <c r="N310" s="82" t="str">
        <f t="shared" si="22"/>
        <v/>
      </c>
      <c r="O310" s="82">
        <f t="shared" si="20"/>
        <v>0</v>
      </c>
      <c r="P310" s="82" t="str">
        <f t="shared" si="23"/>
        <v/>
      </c>
      <c r="Q310" s="82" t="str">
        <f t="shared" si="24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1"/>
        <v/>
      </c>
      <c r="N311" s="82" t="str">
        <f t="shared" si="22"/>
        <v/>
      </c>
      <c r="O311" s="82">
        <f t="shared" si="20"/>
        <v>0</v>
      </c>
      <c r="P311" s="82" t="str">
        <f t="shared" si="23"/>
        <v/>
      </c>
      <c r="Q311" s="82" t="str">
        <f t="shared" si="24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1"/>
        <v/>
      </c>
      <c r="N312" s="82" t="str">
        <f t="shared" si="22"/>
        <v/>
      </c>
      <c r="O312" s="82">
        <f t="shared" si="20"/>
        <v>0</v>
      </c>
      <c r="P312" s="82" t="str">
        <f t="shared" si="23"/>
        <v/>
      </c>
      <c r="Q312" s="82" t="str">
        <f t="shared" si="24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1"/>
        <v/>
      </c>
      <c r="N313" s="82" t="str">
        <f t="shared" si="22"/>
        <v/>
      </c>
      <c r="O313" s="82">
        <f t="shared" si="20"/>
        <v>0</v>
      </c>
      <c r="P313" s="82" t="str">
        <f t="shared" si="23"/>
        <v/>
      </c>
      <c r="Q313" s="82" t="str">
        <f t="shared" si="24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1"/>
        <v/>
      </c>
      <c r="N314" s="82" t="str">
        <f t="shared" si="22"/>
        <v/>
      </c>
      <c r="O314" s="82">
        <f t="shared" si="20"/>
        <v>0</v>
      </c>
      <c r="P314" s="82" t="str">
        <f t="shared" si="23"/>
        <v/>
      </c>
      <c r="Q314" s="82" t="str">
        <f t="shared" si="24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1"/>
        <v/>
      </c>
      <c r="N315" s="82" t="str">
        <f t="shared" si="22"/>
        <v/>
      </c>
      <c r="O315" s="82">
        <f t="shared" si="20"/>
        <v>0</v>
      </c>
      <c r="P315" s="82" t="str">
        <f t="shared" si="23"/>
        <v/>
      </c>
      <c r="Q315" s="82" t="str">
        <f t="shared" si="24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1"/>
        <v/>
      </c>
      <c r="N316" s="82" t="str">
        <f t="shared" si="22"/>
        <v/>
      </c>
      <c r="O316" s="82">
        <f t="shared" si="20"/>
        <v>0</v>
      </c>
      <c r="P316" s="82" t="str">
        <f t="shared" si="23"/>
        <v/>
      </c>
      <c r="Q316" s="82" t="str">
        <f t="shared" si="24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1"/>
        <v/>
      </c>
      <c r="N317" s="82" t="str">
        <f t="shared" si="22"/>
        <v/>
      </c>
      <c r="O317" s="82">
        <f t="shared" si="20"/>
        <v>0</v>
      </c>
      <c r="P317" s="82" t="str">
        <f t="shared" si="23"/>
        <v/>
      </c>
      <c r="Q317" s="82" t="str">
        <f t="shared" si="24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1"/>
        <v/>
      </c>
      <c r="N318" s="82" t="str">
        <f t="shared" si="22"/>
        <v/>
      </c>
      <c r="O318" s="82">
        <f t="shared" si="20"/>
        <v>0</v>
      </c>
      <c r="P318" s="82" t="str">
        <f t="shared" si="23"/>
        <v/>
      </c>
      <c r="Q318" s="82" t="str">
        <f t="shared" si="24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1"/>
        <v/>
      </c>
      <c r="N319" s="82" t="str">
        <f t="shared" si="22"/>
        <v/>
      </c>
      <c r="O319" s="82">
        <f t="shared" si="20"/>
        <v>0</v>
      </c>
      <c r="P319" s="82" t="str">
        <f t="shared" si="23"/>
        <v/>
      </c>
      <c r="Q319" s="82" t="str">
        <f t="shared" si="24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1"/>
        <v/>
      </c>
      <c r="N320" s="82" t="str">
        <f t="shared" si="22"/>
        <v/>
      </c>
      <c r="O320" s="82">
        <f t="shared" si="20"/>
        <v>0</v>
      </c>
      <c r="P320" s="82" t="str">
        <f t="shared" si="23"/>
        <v/>
      </c>
      <c r="Q320" s="82" t="str">
        <f t="shared" si="24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1"/>
        <v/>
      </c>
      <c r="N321" s="82" t="str">
        <f t="shared" si="22"/>
        <v/>
      </c>
      <c r="O321" s="82">
        <f t="shared" si="20"/>
        <v>0</v>
      </c>
      <c r="P321" s="82" t="str">
        <f t="shared" si="23"/>
        <v/>
      </c>
      <c r="Q321" s="82" t="str">
        <f t="shared" si="24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1"/>
        <v/>
      </c>
      <c r="N322" s="82" t="str">
        <f t="shared" si="22"/>
        <v/>
      </c>
      <c r="O322" s="82">
        <f t="shared" si="20"/>
        <v>0</v>
      </c>
      <c r="P322" s="82" t="str">
        <f t="shared" si="23"/>
        <v/>
      </c>
      <c r="Q322" s="82" t="str">
        <f t="shared" si="24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1"/>
        <v/>
      </c>
      <c r="N323" s="82" t="str">
        <f t="shared" si="22"/>
        <v/>
      </c>
      <c r="O323" s="82">
        <f t="shared" si="20"/>
        <v>0</v>
      </c>
      <c r="P323" s="82" t="str">
        <f t="shared" si="23"/>
        <v/>
      </c>
      <c r="Q323" s="82" t="str">
        <f t="shared" si="24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1"/>
        <v/>
      </c>
      <c r="N324" s="82" t="str">
        <f t="shared" si="22"/>
        <v/>
      </c>
      <c r="O324" s="82">
        <f t="shared" si="20"/>
        <v>0</v>
      </c>
      <c r="P324" s="82" t="str">
        <f t="shared" si="23"/>
        <v/>
      </c>
      <c r="Q324" s="82" t="str">
        <f t="shared" si="24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1"/>
        <v/>
      </c>
      <c r="N325" s="82" t="str">
        <f t="shared" si="22"/>
        <v/>
      </c>
      <c r="O325" s="82">
        <f t="shared" si="20"/>
        <v>0</v>
      </c>
      <c r="P325" s="82" t="str">
        <f t="shared" si="23"/>
        <v/>
      </c>
      <c r="Q325" s="82" t="str">
        <f t="shared" si="24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1"/>
        <v/>
      </c>
      <c r="N326" s="82" t="str">
        <f t="shared" si="22"/>
        <v/>
      </c>
      <c r="O326" s="82">
        <f t="shared" si="20"/>
        <v>0</v>
      </c>
      <c r="P326" s="82" t="str">
        <f t="shared" si="23"/>
        <v/>
      </c>
      <c r="Q326" s="82" t="str">
        <f t="shared" si="24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1"/>
        <v/>
      </c>
      <c r="N327" s="82" t="str">
        <f t="shared" si="22"/>
        <v/>
      </c>
      <c r="O327" s="82">
        <f t="shared" si="20"/>
        <v>0</v>
      </c>
      <c r="P327" s="82" t="str">
        <f t="shared" si="23"/>
        <v/>
      </c>
      <c r="Q327" s="82" t="str">
        <f t="shared" si="24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1"/>
        <v/>
      </c>
      <c r="N328" s="82" t="str">
        <f t="shared" si="22"/>
        <v/>
      </c>
      <c r="O328" s="82">
        <f t="shared" si="20"/>
        <v>0</v>
      </c>
      <c r="P328" s="82" t="str">
        <f t="shared" si="23"/>
        <v/>
      </c>
      <c r="Q328" s="82" t="str">
        <f t="shared" si="24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1"/>
        <v/>
      </c>
      <c r="N329" s="82" t="str">
        <f t="shared" si="22"/>
        <v/>
      </c>
      <c r="O329" s="82">
        <f t="shared" si="20"/>
        <v>0</v>
      </c>
      <c r="P329" s="82" t="str">
        <f t="shared" si="23"/>
        <v/>
      </c>
      <c r="Q329" s="82" t="str">
        <f t="shared" si="24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1"/>
        <v/>
      </c>
      <c r="N330" s="82" t="str">
        <f t="shared" si="22"/>
        <v/>
      </c>
      <c r="O330" s="82">
        <f t="shared" si="20"/>
        <v>0</v>
      </c>
      <c r="P330" s="82" t="str">
        <f t="shared" si="23"/>
        <v/>
      </c>
      <c r="Q330" s="82" t="str">
        <f t="shared" si="24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1"/>
        <v/>
      </c>
      <c r="N331" s="82" t="str">
        <f t="shared" si="22"/>
        <v/>
      </c>
      <c r="O331" s="82">
        <f t="shared" si="20"/>
        <v>0</v>
      </c>
      <c r="P331" s="82" t="str">
        <f t="shared" si="23"/>
        <v/>
      </c>
      <c r="Q331" s="82" t="str">
        <f t="shared" si="24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1"/>
        <v/>
      </c>
      <c r="N332" s="82" t="str">
        <f t="shared" si="22"/>
        <v/>
      </c>
      <c r="O332" s="82">
        <f t="shared" si="20"/>
        <v>0</v>
      </c>
      <c r="P332" s="82" t="str">
        <f t="shared" si="23"/>
        <v/>
      </c>
      <c r="Q332" s="82" t="str">
        <f t="shared" si="24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1"/>
        <v/>
      </c>
      <c r="N333" s="82" t="str">
        <f t="shared" si="22"/>
        <v/>
      </c>
      <c r="O333" s="82">
        <f t="shared" si="20"/>
        <v>0</v>
      </c>
      <c r="P333" s="82" t="str">
        <f t="shared" si="23"/>
        <v/>
      </c>
      <c r="Q333" s="82" t="str">
        <f t="shared" si="24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1"/>
        <v/>
      </c>
      <c r="N334" s="82" t="str">
        <f t="shared" si="22"/>
        <v/>
      </c>
      <c r="O334" s="82">
        <f t="shared" si="20"/>
        <v>0</v>
      </c>
      <c r="P334" s="82" t="str">
        <f t="shared" si="23"/>
        <v/>
      </c>
      <c r="Q334" s="82" t="str">
        <f t="shared" si="24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1"/>
        <v/>
      </c>
      <c r="N335" s="82" t="str">
        <f t="shared" si="22"/>
        <v/>
      </c>
      <c r="O335" s="82">
        <f t="shared" ref="O335:O398" si="25">IF($G335=0%,F335,"")</f>
        <v>0</v>
      </c>
      <c r="P335" s="82" t="str">
        <f t="shared" si="23"/>
        <v/>
      </c>
      <c r="Q335" s="82" t="str">
        <f t="shared" si="24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6">IF(F336&amp;H336&amp;I336&amp;J336&amp;K336="","",F336+H336+I336-J336-K336)</f>
        <v/>
      </c>
      <c r="N336" s="82" t="str">
        <f t="shared" ref="N336:N399" si="27">IF($G336="E",F336,"")</f>
        <v/>
      </c>
      <c r="O336" s="82">
        <f t="shared" si="25"/>
        <v>0</v>
      </c>
      <c r="P336" s="82" t="str">
        <f t="shared" ref="P336:P399" si="28">IF(OR($G336=8%,$G336=11%),$H336/$G336,"")</f>
        <v/>
      </c>
      <c r="Q336" s="82" t="str">
        <f t="shared" si="24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6"/>
        <v/>
      </c>
      <c r="N337" s="82" t="str">
        <f t="shared" si="27"/>
        <v/>
      </c>
      <c r="O337" s="82">
        <f t="shared" si="25"/>
        <v>0</v>
      </c>
      <c r="P337" s="82" t="str">
        <f t="shared" si="28"/>
        <v/>
      </c>
      <c r="Q337" s="82" t="str">
        <f t="shared" ref="Q337:Q400" si="29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6"/>
        <v/>
      </c>
      <c r="N338" s="82" t="str">
        <f t="shared" si="27"/>
        <v/>
      </c>
      <c r="O338" s="82">
        <f t="shared" si="25"/>
        <v>0</v>
      </c>
      <c r="P338" s="82" t="str">
        <f t="shared" si="28"/>
        <v/>
      </c>
      <c r="Q338" s="82" t="str">
        <f t="shared" si="29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6"/>
        <v/>
      </c>
      <c r="N339" s="82" t="str">
        <f t="shared" si="27"/>
        <v/>
      </c>
      <c r="O339" s="82">
        <f t="shared" si="25"/>
        <v>0</v>
      </c>
      <c r="P339" s="82" t="str">
        <f t="shared" si="28"/>
        <v/>
      </c>
      <c r="Q339" s="82" t="str">
        <f t="shared" si="29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6"/>
        <v/>
      </c>
      <c r="N340" s="82" t="str">
        <f t="shared" si="27"/>
        <v/>
      </c>
      <c r="O340" s="82">
        <f t="shared" si="25"/>
        <v>0</v>
      </c>
      <c r="P340" s="82" t="str">
        <f t="shared" si="28"/>
        <v/>
      </c>
      <c r="Q340" s="82" t="str">
        <f t="shared" si="29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6"/>
        <v/>
      </c>
      <c r="N341" s="82" t="str">
        <f t="shared" si="27"/>
        <v/>
      </c>
      <c r="O341" s="82">
        <f t="shared" si="25"/>
        <v>0</v>
      </c>
      <c r="P341" s="82" t="str">
        <f t="shared" si="28"/>
        <v/>
      </c>
      <c r="Q341" s="82" t="str">
        <f t="shared" si="29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6"/>
        <v/>
      </c>
      <c r="N342" s="82" t="str">
        <f t="shared" si="27"/>
        <v/>
      </c>
      <c r="O342" s="82">
        <f t="shared" si="25"/>
        <v>0</v>
      </c>
      <c r="P342" s="82" t="str">
        <f t="shared" si="28"/>
        <v/>
      </c>
      <c r="Q342" s="82" t="str">
        <f t="shared" si="29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6"/>
        <v/>
      </c>
      <c r="N343" s="82" t="str">
        <f t="shared" si="27"/>
        <v/>
      </c>
      <c r="O343" s="82">
        <f t="shared" si="25"/>
        <v>0</v>
      </c>
      <c r="P343" s="82" t="str">
        <f t="shared" si="28"/>
        <v/>
      </c>
      <c r="Q343" s="82" t="str">
        <f t="shared" si="29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6"/>
        <v/>
      </c>
      <c r="N344" s="82" t="str">
        <f t="shared" si="27"/>
        <v/>
      </c>
      <c r="O344" s="82">
        <f t="shared" si="25"/>
        <v>0</v>
      </c>
      <c r="P344" s="82" t="str">
        <f t="shared" si="28"/>
        <v/>
      </c>
      <c r="Q344" s="82" t="str">
        <f t="shared" si="29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6"/>
        <v/>
      </c>
      <c r="N345" s="82" t="str">
        <f t="shared" si="27"/>
        <v/>
      </c>
      <c r="O345" s="82">
        <f t="shared" si="25"/>
        <v>0</v>
      </c>
      <c r="P345" s="82" t="str">
        <f t="shared" si="28"/>
        <v/>
      </c>
      <c r="Q345" s="82" t="str">
        <f t="shared" si="29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6"/>
        <v/>
      </c>
      <c r="N346" s="82" t="str">
        <f t="shared" si="27"/>
        <v/>
      </c>
      <c r="O346" s="82">
        <f t="shared" si="25"/>
        <v>0</v>
      </c>
      <c r="P346" s="82" t="str">
        <f t="shared" si="28"/>
        <v/>
      </c>
      <c r="Q346" s="82" t="str">
        <f t="shared" si="29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6"/>
        <v/>
      </c>
      <c r="N347" s="82" t="str">
        <f t="shared" si="27"/>
        <v/>
      </c>
      <c r="O347" s="82">
        <f t="shared" si="25"/>
        <v>0</v>
      </c>
      <c r="P347" s="82" t="str">
        <f t="shared" si="28"/>
        <v/>
      </c>
      <c r="Q347" s="82" t="str">
        <f t="shared" si="29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6"/>
        <v/>
      </c>
      <c r="N348" s="82" t="str">
        <f t="shared" si="27"/>
        <v/>
      </c>
      <c r="O348" s="82">
        <f t="shared" si="25"/>
        <v>0</v>
      </c>
      <c r="P348" s="82" t="str">
        <f t="shared" si="28"/>
        <v/>
      </c>
      <c r="Q348" s="82" t="str">
        <f t="shared" si="29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6"/>
        <v/>
      </c>
      <c r="N349" s="82" t="str">
        <f t="shared" si="27"/>
        <v/>
      </c>
      <c r="O349" s="82">
        <f t="shared" si="25"/>
        <v>0</v>
      </c>
      <c r="P349" s="82" t="str">
        <f t="shared" si="28"/>
        <v/>
      </c>
      <c r="Q349" s="82" t="str">
        <f t="shared" si="29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6"/>
        <v/>
      </c>
      <c r="N350" s="82" t="str">
        <f t="shared" si="27"/>
        <v/>
      </c>
      <c r="O350" s="82">
        <f t="shared" si="25"/>
        <v>0</v>
      </c>
      <c r="P350" s="82" t="str">
        <f t="shared" si="28"/>
        <v/>
      </c>
      <c r="Q350" s="82" t="str">
        <f t="shared" si="29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6"/>
        <v/>
      </c>
      <c r="N351" s="82" t="str">
        <f t="shared" si="27"/>
        <v/>
      </c>
      <c r="O351" s="82">
        <f t="shared" si="25"/>
        <v>0</v>
      </c>
      <c r="P351" s="82" t="str">
        <f t="shared" si="28"/>
        <v/>
      </c>
      <c r="Q351" s="82" t="str">
        <f t="shared" si="29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6"/>
        <v/>
      </c>
      <c r="N352" s="82" t="str">
        <f t="shared" si="27"/>
        <v/>
      </c>
      <c r="O352" s="82">
        <f t="shared" si="25"/>
        <v>0</v>
      </c>
      <c r="P352" s="82" t="str">
        <f t="shared" si="28"/>
        <v/>
      </c>
      <c r="Q352" s="82" t="str">
        <f t="shared" si="29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6"/>
        <v/>
      </c>
      <c r="N353" s="82" t="str">
        <f t="shared" si="27"/>
        <v/>
      </c>
      <c r="O353" s="82">
        <f t="shared" si="25"/>
        <v>0</v>
      </c>
      <c r="P353" s="82" t="str">
        <f t="shared" si="28"/>
        <v/>
      </c>
      <c r="Q353" s="82" t="str">
        <f t="shared" si="29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6"/>
        <v/>
      </c>
      <c r="N354" s="82" t="str">
        <f t="shared" si="27"/>
        <v/>
      </c>
      <c r="O354" s="82">
        <f t="shared" si="25"/>
        <v>0</v>
      </c>
      <c r="P354" s="82" t="str">
        <f t="shared" si="28"/>
        <v/>
      </c>
      <c r="Q354" s="82" t="str">
        <f t="shared" si="29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6"/>
        <v/>
      </c>
      <c r="N355" s="82" t="str">
        <f t="shared" si="27"/>
        <v/>
      </c>
      <c r="O355" s="82">
        <f t="shared" si="25"/>
        <v>0</v>
      </c>
      <c r="P355" s="82" t="str">
        <f t="shared" si="28"/>
        <v/>
      </c>
      <c r="Q355" s="82" t="str">
        <f t="shared" si="29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6"/>
        <v/>
      </c>
      <c r="N356" s="82" t="str">
        <f t="shared" si="27"/>
        <v/>
      </c>
      <c r="O356" s="82">
        <f t="shared" si="25"/>
        <v>0</v>
      </c>
      <c r="P356" s="82" t="str">
        <f t="shared" si="28"/>
        <v/>
      </c>
      <c r="Q356" s="82" t="str">
        <f t="shared" si="29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6"/>
        <v/>
      </c>
      <c r="N357" s="82" t="str">
        <f t="shared" si="27"/>
        <v/>
      </c>
      <c r="O357" s="82">
        <f t="shared" si="25"/>
        <v>0</v>
      </c>
      <c r="P357" s="82" t="str">
        <f t="shared" si="28"/>
        <v/>
      </c>
      <c r="Q357" s="82" t="str">
        <f t="shared" si="29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6"/>
        <v/>
      </c>
      <c r="N358" s="82" t="str">
        <f t="shared" si="27"/>
        <v/>
      </c>
      <c r="O358" s="82">
        <f t="shared" si="25"/>
        <v>0</v>
      </c>
      <c r="P358" s="82" t="str">
        <f t="shared" si="28"/>
        <v/>
      </c>
      <c r="Q358" s="82" t="str">
        <f t="shared" si="29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6"/>
        <v/>
      </c>
      <c r="N359" s="82" t="str">
        <f t="shared" si="27"/>
        <v/>
      </c>
      <c r="O359" s="82">
        <f t="shared" si="25"/>
        <v>0</v>
      </c>
      <c r="P359" s="82" t="str">
        <f t="shared" si="28"/>
        <v/>
      </c>
      <c r="Q359" s="82" t="str">
        <f t="shared" si="29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6"/>
        <v/>
      </c>
      <c r="N360" s="82" t="str">
        <f t="shared" si="27"/>
        <v/>
      </c>
      <c r="O360" s="82">
        <f t="shared" si="25"/>
        <v>0</v>
      </c>
      <c r="P360" s="82" t="str">
        <f t="shared" si="28"/>
        <v/>
      </c>
      <c r="Q360" s="82" t="str">
        <f t="shared" si="29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6"/>
        <v/>
      </c>
      <c r="N361" s="82" t="str">
        <f t="shared" si="27"/>
        <v/>
      </c>
      <c r="O361" s="82">
        <f t="shared" si="25"/>
        <v>0</v>
      </c>
      <c r="P361" s="82" t="str">
        <f t="shared" si="28"/>
        <v/>
      </c>
      <c r="Q361" s="82" t="str">
        <f t="shared" si="29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6"/>
        <v/>
      </c>
      <c r="N362" s="82" t="str">
        <f t="shared" si="27"/>
        <v/>
      </c>
      <c r="O362" s="82">
        <f t="shared" si="25"/>
        <v>0</v>
      </c>
      <c r="P362" s="82" t="str">
        <f t="shared" si="28"/>
        <v/>
      </c>
      <c r="Q362" s="82" t="str">
        <f t="shared" si="29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6"/>
        <v/>
      </c>
      <c r="N363" s="82" t="str">
        <f t="shared" si="27"/>
        <v/>
      </c>
      <c r="O363" s="82">
        <f t="shared" si="25"/>
        <v>0</v>
      </c>
      <c r="P363" s="82" t="str">
        <f t="shared" si="28"/>
        <v/>
      </c>
      <c r="Q363" s="82" t="str">
        <f t="shared" si="29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6"/>
        <v/>
      </c>
      <c r="N364" s="82" t="str">
        <f t="shared" si="27"/>
        <v/>
      </c>
      <c r="O364" s="82">
        <f t="shared" si="25"/>
        <v>0</v>
      </c>
      <c r="P364" s="82" t="str">
        <f t="shared" si="28"/>
        <v/>
      </c>
      <c r="Q364" s="82" t="str">
        <f t="shared" si="29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6"/>
        <v/>
      </c>
      <c r="N365" s="82" t="str">
        <f t="shared" si="27"/>
        <v/>
      </c>
      <c r="O365" s="82">
        <f t="shared" si="25"/>
        <v>0</v>
      </c>
      <c r="P365" s="82" t="str">
        <f t="shared" si="28"/>
        <v/>
      </c>
      <c r="Q365" s="82" t="str">
        <f t="shared" si="29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6"/>
        <v/>
      </c>
      <c r="N366" s="82" t="str">
        <f t="shared" si="27"/>
        <v/>
      </c>
      <c r="O366" s="82">
        <f t="shared" si="25"/>
        <v>0</v>
      </c>
      <c r="P366" s="82" t="str">
        <f t="shared" si="28"/>
        <v/>
      </c>
      <c r="Q366" s="82" t="str">
        <f t="shared" si="29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6"/>
        <v/>
      </c>
      <c r="N367" s="82" t="str">
        <f t="shared" si="27"/>
        <v/>
      </c>
      <c r="O367" s="82">
        <f t="shared" si="25"/>
        <v>0</v>
      </c>
      <c r="P367" s="82" t="str">
        <f t="shared" si="28"/>
        <v/>
      </c>
      <c r="Q367" s="82" t="str">
        <f t="shared" si="29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6"/>
        <v/>
      </c>
      <c r="N368" s="82" t="str">
        <f t="shared" si="27"/>
        <v/>
      </c>
      <c r="O368" s="82">
        <f t="shared" si="25"/>
        <v>0</v>
      </c>
      <c r="P368" s="82" t="str">
        <f t="shared" si="28"/>
        <v/>
      </c>
      <c r="Q368" s="82" t="str">
        <f t="shared" si="29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6"/>
        <v/>
      </c>
      <c r="N369" s="82" t="str">
        <f t="shared" si="27"/>
        <v/>
      </c>
      <c r="O369" s="82">
        <f t="shared" si="25"/>
        <v>0</v>
      </c>
      <c r="P369" s="82" t="str">
        <f t="shared" si="28"/>
        <v/>
      </c>
      <c r="Q369" s="82" t="str">
        <f t="shared" si="29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6"/>
        <v/>
      </c>
      <c r="N370" s="82" t="str">
        <f t="shared" si="27"/>
        <v/>
      </c>
      <c r="O370" s="82">
        <f t="shared" si="25"/>
        <v>0</v>
      </c>
      <c r="P370" s="82" t="str">
        <f t="shared" si="28"/>
        <v/>
      </c>
      <c r="Q370" s="82" t="str">
        <f t="shared" si="29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6"/>
        <v/>
      </c>
      <c r="N371" s="82" t="str">
        <f t="shared" si="27"/>
        <v/>
      </c>
      <c r="O371" s="82">
        <f t="shared" si="25"/>
        <v>0</v>
      </c>
      <c r="P371" s="82" t="str">
        <f t="shared" si="28"/>
        <v/>
      </c>
      <c r="Q371" s="82" t="str">
        <f t="shared" si="29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6"/>
        <v/>
      </c>
      <c r="N372" s="82" t="str">
        <f t="shared" si="27"/>
        <v/>
      </c>
      <c r="O372" s="82">
        <f t="shared" si="25"/>
        <v>0</v>
      </c>
      <c r="P372" s="82" t="str">
        <f t="shared" si="28"/>
        <v/>
      </c>
      <c r="Q372" s="82" t="str">
        <f t="shared" si="29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6"/>
        <v/>
      </c>
      <c r="N373" s="82" t="str">
        <f t="shared" si="27"/>
        <v/>
      </c>
      <c r="O373" s="82">
        <f t="shared" si="25"/>
        <v>0</v>
      </c>
      <c r="P373" s="82" t="str">
        <f t="shared" si="28"/>
        <v/>
      </c>
      <c r="Q373" s="82" t="str">
        <f t="shared" si="29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6"/>
        <v/>
      </c>
      <c r="N374" s="82" t="str">
        <f t="shared" si="27"/>
        <v/>
      </c>
      <c r="O374" s="82">
        <f t="shared" si="25"/>
        <v>0</v>
      </c>
      <c r="P374" s="82" t="str">
        <f t="shared" si="28"/>
        <v/>
      </c>
      <c r="Q374" s="82" t="str">
        <f t="shared" si="29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6"/>
        <v/>
      </c>
      <c r="N375" s="82" t="str">
        <f t="shared" si="27"/>
        <v/>
      </c>
      <c r="O375" s="82">
        <f t="shared" si="25"/>
        <v>0</v>
      </c>
      <c r="P375" s="82" t="str">
        <f t="shared" si="28"/>
        <v/>
      </c>
      <c r="Q375" s="82" t="str">
        <f t="shared" si="29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6"/>
        <v/>
      </c>
      <c r="N376" s="82" t="str">
        <f t="shared" si="27"/>
        <v/>
      </c>
      <c r="O376" s="82">
        <f t="shared" si="25"/>
        <v>0</v>
      </c>
      <c r="P376" s="82" t="str">
        <f t="shared" si="28"/>
        <v/>
      </c>
      <c r="Q376" s="82" t="str">
        <f t="shared" si="29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6"/>
        <v/>
      </c>
      <c r="N377" s="82" t="str">
        <f t="shared" si="27"/>
        <v/>
      </c>
      <c r="O377" s="82">
        <f t="shared" si="25"/>
        <v>0</v>
      </c>
      <c r="P377" s="82" t="str">
        <f t="shared" si="28"/>
        <v/>
      </c>
      <c r="Q377" s="82" t="str">
        <f t="shared" si="29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6"/>
        <v/>
      </c>
      <c r="N378" s="82" t="str">
        <f t="shared" si="27"/>
        <v/>
      </c>
      <c r="O378" s="82">
        <f t="shared" si="25"/>
        <v>0</v>
      </c>
      <c r="P378" s="82" t="str">
        <f t="shared" si="28"/>
        <v/>
      </c>
      <c r="Q378" s="82" t="str">
        <f t="shared" si="29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6"/>
        <v/>
      </c>
      <c r="N379" s="82" t="str">
        <f t="shared" si="27"/>
        <v/>
      </c>
      <c r="O379" s="82">
        <f t="shared" si="25"/>
        <v>0</v>
      </c>
      <c r="P379" s="82" t="str">
        <f t="shared" si="28"/>
        <v/>
      </c>
      <c r="Q379" s="82" t="str">
        <f t="shared" si="29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6"/>
        <v/>
      </c>
      <c r="N380" s="82" t="str">
        <f t="shared" si="27"/>
        <v/>
      </c>
      <c r="O380" s="82">
        <f t="shared" si="25"/>
        <v>0</v>
      </c>
      <c r="P380" s="82" t="str">
        <f t="shared" si="28"/>
        <v/>
      </c>
      <c r="Q380" s="82" t="str">
        <f t="shared" si="29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6"/>
        <v/>
      </c>
      <c r="N381" s="82" t="str">
        <f t="shared" si="27"/>
        <v/>
      </c>
      <c r="O381" s="82">
        <f t="shared" si="25"/>
        <v>0</v>
      </c>
      <c r="P381" s="82" t="str">
        <f t="shared" si="28"/>
        <v/>
      </c>
      <c r="Q381" s="82" t="str">
        <f t="shared" si="29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6"/>
        <v/>
      </c>
      <c r="N382" s="82" t="str">
        <f t="shared" si="27"/>
        <v/>
      </c>
      <c r="O382" s="82">
        <f t="shared" si="25"/>
        <v>0</v>
      </c>
      <c r="P382" s="82" t="str">
        <f t="shared" si="28"/>
        <v/>
      </c>
      <c r="Q382" s="82" t="str">
        <f t="shared" si="29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6"/>
        <v/>
      </c>
      <c r="N383" s="82" t="str">
        <f t="shared" si="27"/>
        <v/>
      </c>
      <c r="O383" s="82">
        <f t="shared" si="25"/>
        <v>0</v>
      </c>
      <c r="P383" s="82" t="str">
        <f t="shared" si="28"/>
        <v/>
      </c>
      <c r="Q383" s="82" t="str">
        <f t="shared" si="29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6"/>
        <v/>
      </c>
      <c r="N384" s="82" t="str">
        <f t="shared" si="27"/>
        <v/>
      </c>
      <c r="O384" s="82">
        <f t="shared" si="25"/>
        <v>0</v>
      </c>
      <c r="P384" s="82" t="str">
        <f t="shared" si="28"/>
        <v/>
      </c>
      <c r="Q384" s="82" t="str">
        <f t="shared" si="29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6"/>
        <v/>
      </c>
      <c r="N385" s="82" t="str">
        <f t="shared" si="27"/>
        <v/>
      </c>
      <c r="O385" s="82">
        <f t="shared" si="25"/>
        <v>0</v>
      </c>
      <c r="P385" s="82" t="str">
        <f t="shared" si="28"/>
        <v/>
      </c>
      <c r="Q385" s="82" t="str">
        <f t="shared" si="29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6"/>
        <v/>
      </c>
      <c r="N386" s="82" t="str">
        <f t="shared" si="27"/>
        <v/>
      </c>
      <c r="O386" s="82">
        <f t="shared" si="25"/>
        <v>0</v>
      </c>
      <c r="P386" s="82" t="str">
        <f t="shared" si="28"/>
        <v/>
      </c>
      <c r="Q386" s="82" t="str">
        <f t="shared" si="29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6"/>
        <v/>
      </c>
      <c r="N387" s="82" t="str">
        <f t="shared" si="27"/>
        <v/>
      </c>
      <c r="O387" s="82">
        <f t="shared" si="25"/>
        <v>0</v>
      </c>
      <c r="P387" s="82" t="str">
        <f t="shared" si="28"/>
        <v/>
      </c>
      <c r="Q387" s="82" t="str">
        <f t="shared" si="29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6"/>
        <v/>
      </c>
      <c r="N388" s="82" t="str">
        <f t="shared" si="27"/>
        <v/>
      </c>
      <c r="O388" s="82">
        <f t="shared" si="25"/>
        <v>0</v>
      </c>
      <c r="P388" s="82" t="str">
        <f t="shared" si="28"/>
        <v/>
      </c>
      <c r="Q388" s="82" t="str">
        <f t="shared" si="29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6"/>
        <v/>
      </c>
      <c r="N389" s="82" t="str">
        <f t="shared" si="27"/>
        <v/>
      </c>
      <c r="O389" s="82">
        <f t="shared" si="25"/>
        <v>0</v>
      </c>
      <c r="P389" s="82" t="str">
        <f t="shared" si="28"/>
        <v/>
      </c>
      <c r="Q389" s="82" t="str">
        <f t="shared" si="29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6"/>
        <v/>
      </c>
      <c r="N390" s="82" t="str">
        <f t="shared" si="27"/>
        <v/>
      </c>
      <c r="O390" s="82">
        <f t="shared" si="25"/>
        <v>0</v>
      </c>
      <c r="P390" s="82" t="str">
        <f t="shared" si="28"/>
        <v/>
      </c>
      <c r="Q390" s="82" t="str">
        <f t="shared" si="29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6"/>
        <v/>
      </c>
      <c r="N391" s="82" t="str">
        <f t="shared" si="27"/>
        <v/>
      </c>
      <c r="O391" s="82">
        <f t="shared" si="25"/>
        <v>0</v>
      </c>
      <c r="P391" s="82" t="str">
        <f t="shared" si="28"/>
        <v/>
      </c>
      <c r="Q391" s="82" t="str">
        <f t="shared" si="29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6"/>
        <v/>
      </c>
      <c r="N392" s="82" t="str">
        <f t="shared" si="27"/>
        <v/>
      </c>
      <c r="O392" s="82">
        <f t="shared" si="25"/>
        <v>0</v>
      </c>
      <c r="P392" s="82" t="str">
        <f t="shared" si="28"/>
        <v/>
      </c>
      <c r="Q392" s="82" t="str">
        <f t="shared" si="29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6"/>
        <v/>
      </c>
      <c r="N393" s="82" t="str">
        <f t="shared" si="27"/>
        <v/>
      </c>
      <c r="O393" s="82">
        <f t="shared" si="25"/>
        <v>0</v>
      </c>
      <c r="P393" s="82" t="str">
        <f t="shared" si="28"/>
        <v/>
      </c>
      <c r="Q393" s="82" t="str">
        <f t="shared" si="29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6"/>
        <v/>
      </c>
      <c r="N394" s="82" t="str">
        <f t="shared" si="27"/>
        <v/>
      </c>
      <c r="O394" s="82">
        <f t="shared" si="25"/>
        <v>0</v>
      </c>
      <c r="P394" s="82" t="str">
        <f t="shared" si="28"/>
        <v/>
      </c>
      <c r="Q394" s="82" t="str">
        <f t="shared" si="29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6"/>
        <v/>
      </c>
      <c r="N395" s="82" t="str">
        <f t="shared" si="27"/>
        <v/>
      </c>
      <c r="O395" s="82">
        <f t="shared" si="25"/>
        <v>0</v>
      </c>
      <c r="P395" s="82" t="str">
        <f t="shared" si="28"/>
        <v/>
      </c>
      <c r="Q395" s="82" t="str">
        <f t="shared" si="29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6"/>
        <v/>
      </c>
      <c r="N396" s="82" t="str">
        <f t="shared" si="27"/>
        <v/>
      </c>
      <c r="O396" s="82">
        <f t="shared" si="25"/>
        <v>0</v>
      </c>
      <c r="P396" s="82" t="str">
        <f t="shared" si="28"/>
        <v/>
      </c>
      <c r="Q396" s="82" t="str">
        <f t="shared" si="29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6"/>
        <v/>
      </c>
      <c r="N397" s="82" t="str">
        <f t="shared" si="27"/>
        <v/>
      </c>
      <c r="O397" s="82">
        <f t="shared" si="25"/>
        <v>0</v>
      </c>
      <c r="P397" s="82" t="str">
        <f t="shared" si="28"/>
        <v/>
      </c>
      <c r="Q397" s="82" t="str">
        <f t="shared" si="29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6"/>
        <v/>
      </c>
      <c r="N398" s="82" t="str">
        <f t="shared" si="27"/>
        <v/>
      </c>
      <c r="O398" s="82">
        <f t="shared" si="25"/>
        <v>0</v>
      </c>
      <c r="P398" s="82" t="str">
        <f t="shared" si="28"/>
        <v/>
      </c>
      <c r="Q398" s="82" t="str">
        <f t="shared" si="29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6"/>
        <v/>
      </c>
      <c r="N399" s="82" t="str">
        <f t="shared" si="27"/>
        <v/>
      </c>
      <c r="O399" s="82">
        <f t="shared" ref="O399:O462" si="30">IF($G399=0%,F399,"")</f>
        <v>0</v>
      </c>
      <c r="P399" s="82" t="str">
        <f t="shared" si="28"/>
        <v/>
      </c>
      <c r="Q399" s="82" t="str">
        <f t="shared" si="29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1">IF(F400&amp;H400&amp;I400&amp;J400&amp;K400="","",F400+H400+I400-J400-K400)</f>
        <v/>
      </c>
      <c r="N400" s="82" t="str">
        <f t="shared" ref="N400:N463" si="32">IF($G400="E",F400,"")</f>
        <v/>
      </c>
      <c r="O400" s="82">
        <f t="shared" si="30"/>
        <v>0</v>
      </c>
      <c r="P400" s="82" t="str">
        <f t="shared" ref="P400:P463" si="33">IF(OR($G400=8%,$G400=11%),$H400/$G400,"")</f>
        <v/>
      </c>
      <c r="Q400" s="82" t="str">
        <f t="shared" si="29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1"/>
        <v/>
      </c>
      <c r="N401" s="82" t="str">
        <f t="shared" si="32"/>
        <v/>
      </c>
      <c r="O401" s="82">
        <f t="shared" si="30"/>
        <v>0</v>
      </c>
      <c r="P401" s="82" t="str">
        <f t="shared" si="33"/>
        <v/>
      </c>
      <c r="Q401" s="82" t="str">
        <f t="shared" ref="Q401:Q464" si="34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1"/>
        <v/>
      </c>
      <c r="N402" s="82" t="str">
        <f t="shared" si="32"/>
        <v/>
      </c>
      <c r="O402" s="82">
        <f t="shared" si="30"/>
        <v>0</v>
      </c>
      <c r="P402" s="82" t="str">
        <f t="shared" si="33"/>
        <v/>
      </c>
      <c r="Q402" s="82" t="str">
        <f t="shared" si="34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1"/>
        <v/>
      </c>
      <c r="N403" s="82" t="str">
        <f t="shared" si="32"/>
        <v/>
      </c>
      <c r="O403" s="82">
        <f t="shared" si="30"/>
        <v>0</v>
      </c>
      <c r="P403" s="82" t="str">
        <f t="shared" si="33"/>
        <v/>
      </c>
      <c r="Q403" s="82" t="str">
        <f t="shared" si="34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1"/>
        <v/>
      </c>
      <c r="N404" s="82" t="str">
        <f t="shared" si="32"/>
        <v/>
      </c>
      <c r="O404" s="82">
        <f t="shared" si="30"/>
        <v>0</v>
      </c>
      <c r="P404" s="82" t="str">
        <f t="shared" si="33"/>
        <v/>
      </c>
      <c r="Q404" s="82" t="str">
        <f t="shared" si="34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1"/>
        <v/>
      </c>
      <c r="N405" s="82" t="str">
        <f t="shared" si="32"/>
        <v/>
      </c>
      <c r="O405" s="82">
        <f t="shared" si="30"/>
        <v>0</v>
      </c>
      <c r="P405" s="82" t="str">
        <f t="shared" si="33"/>
        <v/>
      </c>
      <c r="Q405" s="82" t="str">
        <f t="shared" si="34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1"/>
        <v/>
      </c>
      <c r="N406" s="82" t="str">
        <f t="shared" si="32"/>
        <v/>
      </c>
      <c r="O406" s="82">
        <f t="shared" si="30"/>
        <v>0</v>
      </c>
      <c r="P406" s="82" t="str">
        <f t="shared" si="33"/>
        <v/>
      </c>
      <c r="Q406" s="82" t="str">
        <f t="shared" si="34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1"/>
        <v/>
      </c>
      <c r="N407" s="82" t="str">
        <f t="shared" si="32"/>
        <v/>
      </c>
      <c r="O407" s="82">
        <f t="shared" si="30"/>
        <v>0</v>
      </c>
      <c r="P407" s="82" t="str">
        <f t="shared" si="33"/>
        <v/>
      </c>
      <c r="Q407" s="82" t="str">
        <f t="shared" si="34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1"/>
        <v/>
      </c>
      <c r="N408" s="82" t="str">
        <f t="shared" si="32"/>
        <v/>
      </c>
      <c r="O408" s="82">
        <f t="shared" si="30"/>
        <v>0</v>
      </c>
      <c r="P408" s="82" t="str">
        <f t="shared" si="33"/>
        <v/>
      </c>
      <c r="Q408" s="82" t="str">
        <f t="shared" si="34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1"/>
        <v/>
      </c>
      <c r="N409" s="82" t="str">
        <f t="shared" si="32"/>
        <v/>
      </c>
      <c r="O409" s="82">
        <f t="shared" si="30"/>
        <v>0</v>
      </c>
      <c r="P409" s="82" t="str">
        <f t="shared" si="33"/>
        <v/>
      </c>
      <c r="Q409" s="82" t="str">
        <f t="shared" si="34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1"/>
        <v/>
      </c>
      <c r="N410" s="82" t="str">
        <f t="shared" si="32"/>
        <v/>
      </c>
      <c r="O410" s="82">
        <f t="shared" si="30"/>
        <v>0</v>
      </c>
      <c r="P410" s="82" t="str">
        <f t="shared" si="33"/>
        <v/>
      </c>
      <c r="Q410" s="82" t="str">
        <f t="shared" si="34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1"/>
        <v/>
      </c>
      <c r="N411" s="82" t="str">
        <f t="shared" si="32"/>
        <v/>
      </c>
      <c r="O411" s="82">
        <f t="shared" si="30"/>
        <v>0</v>
      </c>
      <c r="P411" s="82" t="str">
        <f t="shared" si="33"/>
        <v/>
      </c>
      <c r="Q411" s="82" t="str">
        <f t="shared" si="34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1"/>
        <v/>
      </c>
      <c r="N412" s="82" t="str">
        <f t="shared" si="32"/>
        <v/>
      </c>
      <c r="O412" s="82">
        <f t="shared" si="30"/>
        <v>0</v>
      </c>
      <c r="P412" s="82" t="str">
        <f t="shared" si="33"/>
        <v/>
      </c>
      <c r="Q412" s="82" t="str">
        <f t="shared" si="34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1"/>
        <v/>
      </c>
      <c r="N413" s="82" t="str">
        <f t="shared" si="32"/>
        <v/>
      </c>
      <c r="O413" s="82">
        <f t="shared" si="30"/>
        <v>0</v>
      </c>
      <c r="P413" s="82" t="str">
        <f t="shared" si="33"/>
        <v/>
      </c>
      <c r="Q413" s="82" t="str">
        <f t="shared" si="34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1"/>
        <v/>
      </c>
      <c r="N414" s="82" t="str">
        <f t="shared" si="32"/>
        <v/>
      </c>
      <c r="O414" s="82">
        <f t="shared" si="30"/>
        <v>0</v>
      </c>
      <c r="P414" s="82" t="str">
        <f t="shared" si="33"/>
        <v/>
      </c>
      <c r="Q414" s="82" t="str">
        <f t="shared" si="34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1"/>
        <v/>
      </c>
      <c r="N415" s="82" t="str">
        <f t="shared" si="32"/>
        <v/>
      </c>
      <c r="O415" s="82">
        <f t="shared" si="30"/>
        <v>0</v>
      </c>
      <c r="P415" s="82" t="str">
        <f t="shared" si="33"/>
        <v/>
      </c>
      <c r="Q415" s="82" t="str">
        <f t="shared" si="34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1"/>
        <v/>
      </c>
      <c r="N416" s="82" t="str">
        <f t="shared" si="32"/>
        <v/>
      </c>
      <c r="O416" s="82">
        <f t="shared" si="30"/>
        <v>0</v>
      </c>
      <c r="P416" s="82" t="str">
        <f t="shared" si="33"/>
        <v/>
      </c>
      <c r="Q416" s="82" t="str">
        <f t="shared" si="34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1"/>
        <v/>
      </c>
      <c r="N417" s="82" t="str">
        <f t="shared" si="32"/>
        <v/>
      </c>
      <c r="O417" s="82">
        <f t="shared" si="30"/>
        <v>0</v>
      </c>
      <c r="P417" s="82" t="str">
        <f t="shared" si="33"/>
        <v/>
      </c>
      <c r="Q417" s="82" t="str">
        <f t="shared" si="34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1"/>
        <v/>
      </c>
      <c r="N418" s="82" t="str">
        <f t="shared" si="32"/>
        <v/>
      </c>
      <c r="O418" s="82">
        <f t="shared" si="30"/>
        <v>0</v>
      </c>
      <c r="P418" s="82" t="str">
        <f t="shared" si="33"/>
        <v/>
      </c>
      <c r="Q418" s="82" t="str">
        <f t="shared" si="34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1"/>
        <v/>
      </c>
      <c r="N419" s="82" t="str">
        <f t="shared" si="32"/>
        <v/>
      </c>
      <c r="O419" s="82">
        <f t="shared" si="30"/>
        <v>0</v>
      </c>
      <c r="P419" s="82" t="str">
        <f t="shared" si="33"/>
        <v/>
      </c>
      <c r="Q419" s="82" t="str">
        <f t="shared" si="34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1"/>
        <v/>
      </c>
      <c r="N420" s="82" t="str">
        <f t="shared" si="32"/>
        <v/>
      </c>
      <c r="O420" s="82">
        <f t="shared" si="30"/>
        <v>0</v>
      </c>
      <c r="P420" s="82" t="str">
        <f t="shared" si="33"/>
        <v/>
      </c>
      <c r="Q420" s="82" t="str">
        <f t="shared" si="34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1"/>
        <v/>
      </c>
      <c r="N421" s="82" t="str">
        <f t="shared" si="32"/>
        <v/>
      </c>
      <c r="O421" s="82">
        <f t="shared" si="30"/>
        <v>0</v>
      </c>
      <c r="P421" s="82" t="str">
        <f t="shared" si="33"/>
        <v/>
      </c>
      <c r="Q421" s="82" t="str">
        <f t="shared" si="34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1"/>
        <v/>
      </c>
      <c r="N422" s="82" t="str">
        <f t="shared" si="32"/>
        <v/>
      </c>
      <c r="O422" s="82">
        <f t="shared" si="30"/>
        <v>0</v>
      </c>
      <c r="P422" s="82" t="str">
        <f t="shared" si="33"/>
        <v/>
      </c>
      <c r="Q422" s="82" t="str">
        <f t="shared" si="34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1"/>
        <v/>
      </c>
      <c r="N423" s="82" t="str">
        <f t="shared" si="32"/>
        <v/>
      </c>
      <c r="O423" s="82">
        <f t="shared" si="30"/>
        <v>0</v>
      </c>
      <c r="P423" s="82" t="str">
        <f t="shared" si="33"/>
        <v/>
      </c>
      <c r="Q423" s="82" t="str">
        <f t="shared" si="34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1"/>
        <v/>
      </c>
      <c r="N424" s="82" t="str">
        <f t="shared" si="32"/>
        <v/>
      </c>
      <c r="O424" s="82">
        <f t="shared" si="30"/>
        <v>0</v>
      </c>
      <c r="P424" s="82" t="str">
        <f t="shared" si="33"/>
        <v/>
      </c>
      <c r="Q424" s="82" t="str">
        <f t="shared" si="34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1"/>
        <v/>
      </c>
      <c r="N425" s="82" t="str">
        <f t="shared" si="32"/>
        <v/>
      </c>
      <c r="O425" s="82">
        <f t="shared" si="30"/>
        <v>0</v>
      </c>
      <c r="P425" s="82" t="str">
        <f t="shared" si="33"/>
        <v/>
      </c>
      <c r="Q425" s="82" t="str">
        <f t="shared" si="34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1"/>
        <v/>
      </c>
      <c r="N426" s="82" t="str">
        <f t="shared" si="32"/>
        <v/>
      </c>
      <c r="O426" s="82">
        <f t="shared" si="30"/>
        <v>0</v>
      </c>
      <c r="P426" s="82" t="str">
        <f t="shared" si="33"/>
        <v/>
      </c>
      <c r="Q426" s="82" t="str">
        <f t="shared" si="34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1"/>
        <v/>
      </c>
      <c r="N427" s="82" t="str">
        <f t="shared" si="32"/>
        <v/>
      </c>
      <c r="O427" s="82">
        <f t="shared" si="30"/>
        <v>0</v>
      </c>
      <c r="P427" s="82" t="str">
        <f t="shared" si="33"/>
        <v/>
      </c>
      <c r="Q427" s="82" t="str">
        <f t="shared" si="34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1"/>
        <v/>
      </c>
      <c r="N428" s="82" t="str">
        <f t="shared" si="32"/>
        <v/>
      </c>
      <c r="O428" s="82">
        <f t="shared" si="30"/>
        <v>0</v>
      </c>
      <c r="P428" s="82" t="str">
        <f t="shared" si="33"/>
        <v/>
      </c>
      <c r="Q428" s="82" t="str">
        <f t="shared" si="34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1"/>
        <v/>
      </c>
      <c r="N429" s="82" t="str">
        <f t="shared" si="32"/>
        <v/>
      </c>
      <c r="O429" s="82">
        <f t="shared" si="30"/>
        <v>0</v>
      </c>
      <c r="P429" s="82" t="str">
        <f t="shared" si="33"/>
        <v/>
      </c>
      <c r="Q429" s="82" t="str">
        <f t="shared" si="34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1"/>
        <v/>
      </c>
      <c r="N430" s="82" t="str">
        <f t="shared" si="32"/>
        <v/>
      </c>
      <c r="O430" s="82">
        <f t="shared" si="30"/>
        <v>0</v>
      </c>
      <c r="P430" s="82" t="str">
        <f t="shared" si="33"/>
        <v/>
      </c>
      <c r="Q430" s="82" t="str">
        <f t="shared" si="34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1"/>
        <v/>
      </c>
      <c r="N431" s="82" t="str">
        <f t="shared" si="32"/>
        <v/>
      </c>
      <c r="O431" s="82">
        <f t="shared" si="30"/>
        <v>0</v>
      </c>
      <c r="P431" s="82" t="str">
        <f t="shared" si="33"/>
        <v/>
      </c>
      <c r="Q431" s="82" t="str">
        <f t="shared" si="34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1"/>
        <v/>
      </c>
      <c r="N432" s="82" t="str">
        <f t="shared" si="32"/>
        <v/>
      </c>
      <c r="O432" s="82">
        <f t="shared" si="30"/>
        <v>0</v>
      </c>
      <c r="P432" s="82" t="str">
        <f t="shared" si="33"/>
        <v/>
      </c>
      <c r="Q432" s="82" t="str">
        <f t="shared" si="34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1"/>
        <v/>
      </c>
      <c r="N433" s="82" t="str">
        <f t="shared" si="32"/>
        <v/>
      </c>
      <c r="O433" s="82">
        <f t="shared" si="30"/>
        <v>0</v>
      </c>
      <c r="P433" s="82" t="str">
        <f t="shared" si="33"/>
        <v/>
      </c>
      <c r="Q433" s="82" t="str">
        <f t="shared" si="34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1"/>
        <v/>
      </c>
      <c r="N434" s="82" t="str">
        <f t="shared" si="32"/>
        <v/>
      </c>
      <c r="O434" s="82">
        <f t="shared" si="30"/>
        <v>0</v>
      </c>
      <c r="P434" s="82" t="str">
        <f t="shared" si="33"/>
        <v/>
      </c>
      <c r="Q434" s="82" t="str">
        <f t="shared" si="34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1"/>
        <v/>
      </c>
      <c r="N435" s="82" t="str">
        <f t="shared" si="32"/>
        <v/>
      </c>
      <c r="O435" s="82">
        <f t="shared" si="30"/>
        <v>0</v>
      </c>
      <c r="P435" s="82" t="str">
        <f t="shared" si="33"/>
        <v/>
      </c>
      <c r="Q435" s="82" t="str">
        <f t="shared" si="34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1"/>
        <v/>
      </c>
      <c r="N436" s="82" t="str">
        <f t="shared" si="32"/>
        <v/>
      </c>
      <c r="O436" s="82">
        <f t="shared" si="30"/>
        <v>0</v>
      </c>
      <c r="P436" s="82" t="str">
        <f t="shared" si="33"/>
        <v/>
      </c>
      <c r="Q436" s="82" t="str">
        <f t="shared" si="34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1"/>
        <v/>
      </c>
      <c r="N437" s="82" t="str">
        <f t="shared" si="32"/>
        <v/>
      </c>
      <c r="O437" s="82">
        <f t="shared" si="30"/>
        <v>0</v>
      </c>
      <c r="P437" s="82" t="str">
        <f t="shared" si="33"/>
        <v/>
      </c>
      <c r="Q437" s="82" t="str">
        <f t="shared" si="34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1"/>
        <v/>
      </c>
      <c r="N438" s="82" t="str">
        <f t="shared" si="32"/>
        <v/>
      </c>
      <c r="O438" s="82">
        <f t="shared" si="30"/>
        <v>0</v>
      </c>
      <c r="P438" s="82" t="str">
        <f t="shared" si="33"/>
        <v/>
      </c>
      <c r="Q438" s="82" t="str">
        <f t="shared" si="34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1"/>
        <v/>
      </c>
      <c r="N439" s="82" t="str">
        <f t="shared" si="32"/>
        <v/>
      </c>
      <c r="O439" s="82">
        <f t="shared" si="30"/>
        <v>0</v>
      </c>
      <c r="P439" s="82" t="str">
        <f t="shared" si="33"/>
        <v/>
      </c>
      <c r="Q439" s="82" t="str">
        <f t="shared" si="34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1"/>
        <v/>
      </c>
      <c r="N440" s="82" t="str">
        <f t="shared" si="32"/>
        <v/>
      </c>
      <c r="O440" s="82">
        <f t="shared" si="30"/>
        <v>0</v>
      </c>
      <c r="P440" s="82" t="str">
        <f t="shared" si="33"/>
        <v/>
      </c>
      <c r="Q440" s="82" t="str">
        <f t="shared" si="34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1"/>
        <v/>
      </c>
      <c r="N441" s="82" t="str">
        <f t="shared" si="32"/>
        <v/>
      </c>
      <c r="O441" s="82">
        <f t="shared" si="30"/>
        <v>0</v>
      </c>
      <c r="P441" s="82" t="str">
        <f t="shared" si="33"/>
        <v/>
      </c>
      <c r="Q441" s="82" t="str">
        <f t="shared" si="34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1"/>
        <v/>
      </c>
      <c r="N442" s="82" t="str">
        <f t="shared" si="32"/>
        <v/>
      </c>
      <c r="O442" s="82">
        <f t="shared" si="30"/>
        <v>0</v>
      </c>
      <c r="P442" s="82" t="str">
        <f t="shared" si="33"/>
        <v/>
      </c>
      <c r="Q442" s="82" t="str">
        <f t="shared" si="34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1"/>
        <v/>
      </c>
      <c r="N443" s="82" t="str">
        <f t="shared" si="32"/>
        <v/>
      </c>
      <c r="O443" s="82">
        <f t="shared" si="30"/>
        <v>0</v>
      </c>
      <c r="P443" s="82" t="str">
        <f t="shared" si="33"/>
        <v/>
      </c>
      <c r="Q443" s="82" t="str">
        <f t="shared" si="34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1"/>
        <v/>
      </c>
      <c r="N444" s="82" t="str">
        <f t="shared" si="32"/>
        <v/>
      </c>
      <c r="O444" s="82">
        <f t="shared" si="30"/>
        <v>0</v>
      </c>
      <c r="P444" s="82" t="str">
        <f t="shared" si="33"/>
        <v/>
      </c>
      <c r="Q444" s="82" t="str">
        <f t="shared" si="34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1"/>
        <v/>
      </c>
      <c r="N445" s="82" t="str">
        <f t="shared" si="32"/>
        <v/>
      </c>
      <c r="O445" s="82">
        <f t="shared" si="30"/>
        <v>0</v>
      </c>
      <c r="P445" s="82" t="str">
        <f t="shared" si="33"/>
        <v/>
      </c>
      <c r="Q445" s="82" t="str">
        <f t="shared" si="34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1"/>
        <v/>
      </c>
      <c r="N446" s="82" t="str">
        <f t="shared" si="32"/>
        <v/>
      </c>
      <c r="O446" s="82">
        <f t="shared" si="30"/>
        <v>0</v>
      </c>
      <c r="P446" s="82" t="str">
        <f t="shared" si="33"/>
        <v/>
      </c>
      <c r="Q446" s="82" t="str">
        <f t="shared" si="34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1"/>
        <v/>
      </c>
      <c r="N447" s="82" t="str">
        <f t="shared" si="32"/>
        <v/>
      </c>
      <c r="O447" s="82">
        <f t="shared" si="30"/>
        <v>0</v>
      </c>
      <c r="P447" s="82" t="str">
        <f t="shared" si="33"/>
        <v/>
      </c>
      <c r="Q447" s="82" t="str">
        <f t="shared" si="34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1"/>
        <v/>
      </c>
      <c r="N448" s="82" t="str">
        <f t="shared" si="32"/>
        <v/>
      </c>
      <c r="O448" s="82">
        <f t="shared" si="30"/>
        <v>0</v>
      </c>
      <c r="P448" s="82" t="str">
        <f t="shared" si="33"/>
        <v/>
      </c>
      <c r="Q448" s="82" t="str">
        <f t="shared" si="34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1"/>
        <v/>
      </c>
      <c r="N449" s="82" t="str">
        <f t="shared" si="32"/>
        <v/>
      </c>
      <c r="O449" s="82">
        <f t="shared" si="30"/>
        <v>0</v>
      </c>
      <c r="P449" s="82" t="str">
        <f t="shared" si="33"/>
        <v/>
      </c>
      <c r="Q449" s="82" t="str">
        <f t="shared" si="34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1"/>
        <v/>
      </c>
      <c r="N450" s="82" t="str">
        <f t="shared" si="32"/>
        <v/>
      </c>
      <c r="O450" s="82">
        <f t="shared" si="30"/>
        <v>0</v>
      </c>
      <c r="P450" s="82" t="str">
        <f t="shared" si="33"/>
        <v/>
      </c>
      <c r="Q450" s="82" t="str">
        <f t="shared" si="34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1"/>
        <v/>
      </c>
      <c r="N451" s="82" t="str">
        <f t="shared" si="32"/>
        <v/>
      </c>
      <c r="O451" s="82">
        <f t="shared" si="30"/>
        <v>0</v>
      </c>
      <c r="P451" s="82" t="str">
        <f t="shared" si="33"/>
        <v/>
      </c>
      <c r="Q451" s="82" t="str">
        <f t="shared" si="34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1"/>
        <v/>
      </c>
      <c r="N452" s="82" t="str">
        <f t="shared" si="32"/>
        <v/>
      </c>
      <c r="O452" s="82">
        <f t="shared" si="30"/>
        <v>0</v>
      </c>
      <c r="P452" s="82" t="str">
        <f t="shared" si="33"/>
        <v/>
      </c>
      <c r="Q452" s="82" t="str">
        <f t="shared" si="34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1"/>
        <v/>
      </c>
      <c r="N453" s="82" t="str">
        <f t="shared" si="32"/>
        <v/>
      </c>
      <c r="O453" s="82">
        <f t="shared" si="30"/>
        <v>0</v>
      </c>
      <c r="P453" s="82" t="str">
        <f t="shared" si="33"/>
        <v/>
      </c>
      <c r="Q453" s="82" t="str">
        <f t="shared" si="34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1"/>
        <v/>
      </c>
      <c r="N454" s="82" t="str">
        <f t="shared" si="32"/>
        <v/>
      </c>
      <c r="O454" s="82">
        <f t="shared" si="30"/>
        <v>0</v>
      </c>
      <c r="P454" s="82" t="str">
        <f t="shared" si="33"/>
        <v/>
      </c>
      <c r="Q454" s="82" t="str">
        <f t="shared" si="34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1"/>
        <v/>
      </c>
      <c r="N455" s="82" t="str">
        <f t="shared" si="32"/>
        <v/>
      </c>
      <c r="O455" s="82">
        <f t="shared" si="30"/>
        <v>0</v>
      </c>
      <c r="P455" s="82" t="str">
        <f t="shared" si="33"/>
        <v/>
      </c>
      <c r="Q455" s="82" t="str">
        <f t="shared" si="34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1"/>
        <v/>
      </c>
      <c r="N456" s="82" t="str">
        <f t="shared" si="32"/>
        <v/>
      </c>
      <c r="O456" s="82">
        <f t="shared" si="30"/>
        <v>0</v>
      </c>
      <c r="P456" s="82" t="str">
        <f t="shared" si="33"/>
        <v/>
      </c>
      <c r="Q456" s="82" t="str">
        <f t="shared" si="34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1"/>
        <v/>
      </c>
      <c r="N457" s="82" t="str">
        <f t="shared" si="32"/>
        <v/>
      </c>
      <c r="O457" s="82">
        <f t="shared" si="30"/>
        <v>0</v>
      </c>
      <c r="P457" s="82" t="str">
        <f t="shared" si="33"/>
        <v/>
      </c>
      <c r="Q457" s="82" t="str">
        <f t="shared" si="34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1"/>
        <v/>
      </c>
      <c r="N458" s="82" t="str">
        <f t="shared" si="32"/>
        <v/>
      </c>
      <c r="O458" s="82">
        <f t="shared" si="30"/>
        <v>0</v>
      </c>
      <c r="P458" s="82" t="str">
        <f t="shared" si="33"/>
        <v/>
      </c>
      <c r="Q458" s="82" t="str">
        <f t="shared" si="34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1"/>
        <v/>
      </c>
      <c r="N459" s="82" t="str">
        <f t="shared" si="32"/>
        <v/>
      </c>
      <c r="O459" s="82">
        <f t="shared" si="30"/>
        <v>0</v>
      </c>
      <c r="P459" s="82" t="str">
        <f t="shared" si="33"/>
        <v/>
      </c>
      <c r="Q459" s="82" t="str">
        <f t="shared" si="34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1"/>
        <v/>
      </c>
      <c r="N460" s="82" t="str">
        <f t="shared" si="32"/>
        <v/>
      </c>
      <c r="O460" s="82">
        <f t="shared" si="30"/>
        <v>0</v>
      </c>
      <c r="P460" s="82" t="str">
        <f t="shared" si="33"/>
        <v/>
      </c>
      <c r="Q460" s="82" t="str">
        <f t="shared" si="34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1"/>
        <v/>
      </c>
      <c r="N461" s="82" t="str">
        <f t="shared" si="32"/>
        <v/>
      </c>
      <c r="O461" s="82">
        <f t="shared" si="30"/>
        <v>0</v>
      </c>
      <c r="P461" s="82" t="str">
        <f t="shared" si="33"/>
        <v/>
      </c>
      <c r="Q461" s="82" t="str">
        <f t="shared" si="34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1"/>
        <v/>
      </c>
      <c r="N462" s="82" t="str">
        <f t="shared" si="32"/>
        <v/>
      </c>
      <c r="O462" s="82">
        <f t="shared" si="30"/>
        <v>0</v>
      </c>
      <c r="P462" s="82" t="str">
        <f t="shared" si="33"/>
        <v/>
      </c>
      <c r="Q462" s="82" t="str">
        <f t="shared" si="34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1"/>
        <v/>
      </c>
      <c r="N463" s="82" t="str">
        <f t="shared" si="32"/>
        <v/>
      </c>
      <c r="O463" s="82">
        <f t="shared" ref="O463:O514" si="35">IF($G463=0%,F463,"")</f>
        <v>0</v>
      </c>
      <c r="P463" s="82" t="str">
        <f t="shared" si="33"/>
        <v/>
      </c>
      <c r="Q463" s="82" t="str">
        <f t="shared" si="34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6">IF(F464&amp;H464&amp;I464&amp;J464&amp;K464="","",F464+H464+I464-J464-K464)</f>
        <v/>
      </c>
      <c r="N464" s="82" t="str">
        <f t="shared" ref="N464:N514" si="37">IF($G464="E",F464,"")</f>
        <v/>
      </c>
      <c r="O464" s="82">
        <f t="shared" si="35"/>
        <v>0</v>
      </c>
      <c r="P464" s="82" t="str">
        <f t="shared" ref="P464:P514" si="38">IF(OR($G464=8%,$G464=11%),$H464/$G464,"")</f>
        <v/>
      </c>
      <c r="Q464" s="82" t="str">
        <f t="shared" si="34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6"/>
        <v/>
      </c>
      <c r="N465" s="82" t="str">
        <f t="shared" si="37"/>
        <v/>
      </c>
      <c r="O465" s="82">
        <f t="shared" si="35"/>
        <v>0</v>
      </c>
      <c r="P465" s="82" t="str">
        <f t="shared" si="38"/>
        <v/>
      </c>
      <c r="Q465" s="82" t="str">
        <f t="shared" ref="Q465:Q514" si="39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6"/>
        <v/>
      </c>
      <c r="N466" s="82" t="str">
        <f t="shared" si="37"/>
        <v/>
      </c>
      <c r="O466" s="82">
        <f t="shared" si="35"/>
        <v>0</v>
      </c>
      <c r="P466" s="82" t="str">
        <f t="shared" si="38"/>
        <v/>
      </c>
      <c r="Q466" s="82" t="str">
        <f t="shared" si="39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6"/>
        <v/>
      </c>
      <c r="N467" s="82" t="str">
        <f t="shared" si="37"/>
        <v/>
      </c>
      <c r="O467" s="82">
        <f t="shared" si="35"/>
        <v>0</v>
      </c>
      <c r="P467" s="82" t="str">
        <f t="shared" si="38"/>
        <v/>
      </c>
      <c r="Q467" s="82" t="str">
        <f t="shared" si="39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6"/>
        <v/>
      </c>
      <c r="N468" s="82" t="str">
        <f t="shared" si="37"/>
        <v/>
      </c>
      <c r="O468" s="82">
        <f t="shared" si="35"/>
        <v>0</v>
      </c>
      <c r="P468" s="82" t="str">
        <f t="shared" si="38"/>
        <v/>
      </c>
      <c r="Q468" s="82" t="str">
        <f t="shared" si="39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6"/>
        <v/>
      </c>
      <c r="N469" s="82" t="str">
        <f t="shared" si="37"/>
        <v/>
      </c>
      <c r="O469" s="82">
        <f t="shared" si="35"/>
        <v>0</v>
      </c>
      <c r="P469" s="82" t="str">
        <f t="shared" si="38"/>
        <v/>
      </c>
      <c r="Q469" s="82" t="str">
        <f t="shared" si="39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6"/>
        <v/>
      </c>
      <c r="N470" s="82" t="str">
        <f t="shared" si="37"/>
        <v/>
      </c>
      <c r="O470" s="82">
        <f t="shared" si="35"/>
        <v>0</v>
      </c>
      <c r="P470" s="82" t="str">
        <f t="shared" si="38"/>
        <v/>
      </c>
      <c r="Q470" s="82" t="str">
        <f t="shared" si="39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6"/>
        <v/>
      </c>
      <c r="N471" s="82" t="str">
        <f t="shared" si="37"/>
        <v/>
      </c>
      <c r="O471" s="82">
        <f t="shared" si="35"/>
        <v>0</v>
      </c>
      <c r="P471" s="82" t="str">
        <f t="shared" si="38"/>
        <v/>
      </c>
      <c r="Q471" s="82" t="str">
        <f t="shared" si="39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6"/>
        <v/>
      </c>
      <c r="N472" s="82" t="str">
        <f t="shared" si="37"/>
        <v/>
      </c>
      <c r="O472" s="82">
        <f t="shared" si="35"/>
        <v>0</v>
      </c>
      <c r="P472" s="82" t="str">
        <f t="shared" si="38"/>
        <v/>
      </c>
      <c r="Q472" s="82" t="str">
        <f t="shared" si="39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6"/>
        <v/>
      </c>
      <c r="N473" s="82" t="str">
        <f t="shared" si="37"/>
        <v/>
      </c>
      <c r="O473" s="82">
        <f t="shared" si="35"/>
        <v>0</v>
      </c>
      <c r="P473" s="82" t="str">
        <f t="shared" si="38"/>
        <v/>
      </c>
      <c r="Q473" s="82" t="str">
        <f t="shared" si="39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6"/>
        <v/>
      </c>
      <c r="N474" s="82" t="str">
        <f t="shared" si="37"/>
        <v/>
      </c>
      <c r="O474" s="82">
        <f t="shared" si="35"/>
        <v>0</v>
      </c>
      <c r="P474" s="82" t="str">
        <f t="shared" si="38"/>
        <v/>
      </c>
      <c r="Q474" s="82" t="str">
        <f t="shared" si="39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6"/>
        <v/>
      </c>
      <c r="N475" s="82" t="str">
        <f t="shared" si="37"/>
        <v/>
      </c>
      <c r="O475" s="82">
        <f t="shared" si="35"/>
        <v>0</v>
      </c>
      <c r="P475" s="82" t="str">
        <f t="shared" si="38"/>
        <v/>
      </c>
      <c r="Q475" s="82" t="str">
        <f t="shared" si="39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6"/>
        <v/>
      </c>
      <c r="N476" s="82" t="str">
        <f t="shared" si="37"/>
        <v/>
      </c>
      <c r="O476" s="82">
        <f t="shared" si="35"/>
        <v>0</v>
      </c>
      <c r="P476" s="82" t="str">
        <f t="shared" si="38"/>
        <v/>
      </c>
      <c r="Q476" s="82" t="str">
        <f t="shared" si="39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6"/>
        <v/>
      </c>
      <c r="N477" s="82" t="str">
        <f t="shared" si="37"/>
        <v/>
      </c>
      <c r="O477" s="82">
        <f t="shared" si="35"/>
        <v>0</v>
      </c>
      <c r="P477" s="82" t="str">
        <f t="shared" si="38"/>
        <v/>
      </c>
      <c r="Q477" s="82" t="str">
        <f t="shared" si="39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6"/>
        <v/>
      </c>
      <c r="N478" s="82" t="str">
        <f t="shared" si="37"/>
        <v/>
      </c>
      <c r="O478" s="82">
        <f t="shared" si="35"/>
        <v>0</v>
      </c>
      <c r="P478" s="82" t="str">
        <f t="shared" si="38"/>
        <v/>
      </c>
      <c r="Q478" s="82" t="str">
        <f t="shared" si="39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6"/>
        <v/>
      </c>
      <c r="N479" s="82" t="str">
        <f t="shared" si="37"/>
        <v/>
      </c>
      <c r="O479" s="82">
        <f t="shared" si="35"/>
        <v>0</v>
      </c>
      <c r="P479" s="82" t="str">
        <f t="shared" si="38"/>
        <v/>
      </c>
      <c r="Q479" s="82" t="str">
        <f t="shared" si="39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6"/>
        <v/>
      </c>
      <c r="N480" s="82" t="str">
        <f t="shared" si="37"/>
        <v/>
      </c>
      <c r="O480" s="82">
        <f t="shared" si="35"/>
        <v>0</v>
      </c>
      <c r="P480" s="82" t="str">
        <f t="shared" si="38"/>
        <v/>
      </c>
      <c r="Q480" s="82" t="str">
        <f t="shared" si="39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6"/>
        <v/>
      </c>
      <c r="N481" s="82" t="str">
        <f t="shared" si="37"/>
        <v/>
      </c>
      <c r="O481" s="82">
        <f t="shared" si="35"/>
        <v>0</v>
      </c>
      <c r="P481" s="82" t="str">
        <f t="shared" si="38"/>
        <v/>
      </c>
      <c r="Q481" s="82" t="str">
        <f t="shared" si="39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6"/>
        <v/>
      </c>
      <c r="N482" s="82" t="str">
        <f t="shared" si="37"/>
        <v/>
      </c>
      <c r="O482" s="82">
        <f t="shared" si="35"/>
        <v>0</v>
      </c>
      <c r="P482" s="82" t="str">
        <f t="shared" si="38"/>
        <v/>
      </c>
      <c r="Q482" s="82" t="str">
        <f t="shared" si="39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6"/>
        <v/>
      </c>
      <c r="N483" s="82" t="str">
        <f t="shared" si="37"/>
        <v/>
      </c>
      <c r="O483" s="82">
        <f t="shared" si="35"/>
        <v>0</v>
      </c>
      <c r="P483" s="82" t="str">
        <f t="shared" si="38"/>
        <v/>
      </c>
      <c r="Q483" s="82" t="str">
        <f t="shared" si="39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6"/>
        <v/>
      </c>
      <c r="N484" s="82" t="str">
        <f t="shared" si="37"/>
        <v/>
      </c>
      <c r="O484" s="82">
        <f t="shared" si="35"/>
        <v>0</v>
      </c>
      <c r="P484" s="82" t="str">
        <f t="shared" si="38"/>
        <v/>
      </c>
      <c r="Q484" s="82" t="str">
        <f t="shared" si="39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6"/>
        <v/>
      </c>
      <c r="N485" s="82" t="str">
        <f t="shared" si="37"/>
        <v/>
      </c>
      <c r="O485" s="82">
        <f t="shared" si="35"/>
        <v>0</v>
      </c>
      <c r="P485" s="82" t="str">
        <f t="shared" si="38"/>
        <v/>
      </c>
      <c r="Q485" s="82" t="str">
        <f t="shared" si="39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6"/>
        <v/>
      </c>
      <c r="N486" s="82" t="str">
        <f t="shared" si="37"/>
        <v/>
      </c>
      <c r="O486" s="82">
        <f t="shared" si="35"/>
        <v>0</v>
      </c>
      <c r="P486" s="82" t="str">
        <f t="shared" si="38"/>
        <v/>
      </c>
      <c r="Q486" s="82" t="str">
        <f t="shared" si="39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6"/>
        <v/>
      </c>
      <c r="N487" s="82" t="str">
        <f t="shared" si="37"/>
        <v/>
      </c>
      <c r="O487" s="82">
        <f t="shared" si="35"/>
        <v>0</v>
      </c>
      <c r="P487" s="82" t="str">
        <f t="shared" si="38"/>
        <v/>
      </c>
      <c r="Q487" s="82" t="str">
        <f t="shared" si="39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6"/>
        <v/>
      </c>
      <c r="N488" s="82" t="str">
        <f t="shared" si="37"/>
        <v/>
      </c>
      <c r="O488" s="82">
        <f t="shared" si="35"/>
        <v>0</v>
      </c>
      <c r="P488" s="82" t="str">
        <f t="shared" si="38"/>
        <v/>
      </c>
      <c r="Q488" s="82" t="str">
        <f t="shared" si="39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6"/>
        <v/>
      </c>
      <c r="N489" s="82" t="str">
        <f t="shared" si="37"/>
        <v/>
      </c>
      <c r="O489" s="82">
        <f t="shared" si="35"/>
        <v>0</v>
      </c>
      <c r="P489" s="82" t="str">
        <f t="shared" si="38"/>
        <v/>
      </c>
      <c r="Q489" s="82" t="str">
        <f t="shared" si="39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6"/>
        <v/>
      </c>
      <c r="N490" s="82" t="str">
        <f t="shared" si="37"/>
        <v/>
      </c>
      <c r="O490" s="82">
        <f t="shared" si="35"/>
        <v>0</v>
      </c>
      <c r="P490" s="82" t="str">
        <f t="shared" si="38"/>
        <v/>
      </c>
      <c r="Q490" s="82" t="str">
        <f t="shared" si="39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6"/>
        <v/>
      </c>
      <c r="N491" s="82" t="str">
        <f t="shared" si="37"/>
        <v/>
      </c>
      <c r="O491" s="82">
        <f t="shared" si="35"/>
        <v>0</v>
      </c>
      <c r="P491" s="82" t="str">
        <f t="shared" si="38"/>
        <v/>
      </c>
      <c r="Q491" s="82" t="str">
        <f t="shared" si="39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6"/>
        <v/>
      </c>
      <c r="N492" s="82" t="str">
        <f t="shared" si="37"/>
        <v/>
      </c>
      <c r="O492" s="82">
        <f t="shared" si="35"/>
        <v>0</v>
      </c>
      <c r="P492" s="82" t="str">
        <f t="shared" si="38"/>
        <v/>
      </c>
      <c r="Q492" s="82" t="str">
        <f t="shared" si="39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6"/>
        <v/>
      </c>
      <c r="N493" s="82" t="str">
        <f t="shared" si="37"/>
        <v/>
      </c>
      <c r="O493" s="82">
        <f t="shared" si="35"/>
        <v>0</v>
      </c>
      <c r="P493" s="82" t="str">
        <f t="shared" si="38"/>
        <v/>
      </c>
      <c r="Q493" s="82" t="str">
        <f t="shared" si="39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6"/>
        <v/>
      </c>
      <c r="N494" s="82" t="str">
        <f t="shared" si="37"/>
        <v/>
      </c>
      <c r="O494" s="82">
        <f t="shared" si="35"/>
        <v>0</v>
      </c>
      <c r="P494" s="82" t="str">
        <f t="shared" si="38"/>
        <v/>
      </c>
      <c r="Q494" s="82" t="str">
        <f t="shared" si="39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6"/>
        <v/>
      </c>
      <c r="N495" s="82" t="str">
        <f t="shared" si="37"/>
        <v/>
      </c>
      <c r="O495" s="82">
        <f t="shared" si="35"/>
        <v>0</v>
      </c>
      <c r="P495" s="82" t="str">
        <f t="shared" si="38"/>
        <v/>
      </c>
      <c r="Q495" s="82" t="str">
        <f t="shared" si="39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6"/>
        <v/>
      </c>
      <c r="N496" s="82" t="str">
        <f t="shared" si="37"/>
        <v/>
      </c>
      <c r="O496" s="82">
        <f t="shared" si="35"/>
        <v>0</v>
      </c>
      <c r="P496" s="82" t="str">
        <f t="shared" si="38"/>
        <v/>
      </c>
      <c r="Q496" s="82" t="str">
        <f t="shared" si="39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6"/>
        <v/>
      </c>
      <c r="N497" s="82" t="str">
        <f t="shared" si="37"/>
        <v/>
      </c>
      <c r="O497" s="82">
        <f t="shared" si="35"/>
        <v>0</v>
      </c>
      <c r="P497" s="82" t="str">
        <f t="shared" si="38"/>
        <v/>
      </c>
      <c r="Q497" s="82" t="str">
        <f t="shared" si="39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6"/>
        <v/>
      </c>
      <c r="N498" s="82" t="str">
        <f t="shared" si="37"/>
        <v/>
      </c>
      <c r="O498" s="82">
        <f t="shared" si="35"/>
        <v>0</v>
      </c>
      <c r="P498" s="82" t="str">
        <f t="shared" si="38"/>
        <v/>
      </c>
      <c r="Q498" s="82" t="str">
        <f t="shared" si="39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6"/>
        <v/>
      </c>
      <c r="N499" s="82" t="str">
        <f t="shared" si="37"/>
        <v/>
      </c>
      <c r="O499" s="82">
        <f t="shared" si="35"/>
        <v>0</v>
      </c>
      <c r="P499" s="82" t="str">
        <f t="shared" si="38"/>
        <v/>
      </c>
      <c r="Q499" s="82" t="str">
        <f t="shared" si="39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6"/>
        <v/>
      </c>
      <c r="N500" s="82" t="str">
        <f t="shared" si="37"/>
        <v/>
      </c>
      <c r="O500" s="82">
        <f t="shared" si="35"/>
        <v>0</v>
      </c>
      <c r="P500" s="82" t="str">
        <f t="shared" si="38"/>
        <v/>
      </c>
      <c r="Q500" s="82" t="str">
        <f t="shared" si="39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6"/>
        <v/>
      </c>
      <c r="N501" s="82" t="str">
        <f t="shared" si="37"/>
        <v/>
      </c>
      <c r="O501" s="82">
        <f t="shared" si="35"/>
        <v>0</v>
      </c>
      <c r="P501" s="82" t="str">
        <f t="shared" si="38"/>
        <v/>
      </c>
      <c r="Q501" s="82" t="str">
        <f t="shared" si="39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6"/>
        <v/>
      </c>
      <c r="N502" s="82" t="str">
        <f t="shared" si="37"/>
        <v/>
      </c>
      <c r="O502" s="82">
        <f t="shared" si="35"/>
        <v>0</v>
      </c>
      <c r="P502" s="82" t="str">
        <f t="shared" si="38"/>
        <v/>
      </c>
      <c r="Q502" s="82" t="str">
        <f t="shared" si="39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6"/>
        <v/>
      </c>
      <c r="N503" s="82" t="str">
        <f t="shared" si="37"/>
        <v/>
      </c>
      <c r="O503" s="82">
        <f t="shared" si="35"/>
        <v>0</v>
      </c>
      <c r="P503" s="82" t="str">
        <f t="shared" si="38"/>
        <v/>
      </c>
      <c r="Q503" s="82" t="str">
        <f t="shared" si="39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6"/>
        <v/>
      </c>
      <c r="N504" s="82" t="str">
        <f t="shared" si="37"/>
        <v/>
      </c>
      <c r="O504" s="82">
        <f t="shared" si="35"/>
        <v>0</v>
      </c>
      <c r="P504" s="82" t="str">
        <f t="shared" si="38"/>
        <v/>
      </c>
      <c r="Q504" s="82" t="str">
        <f t="shared" si="39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6"/>
        <v/>
      </c>
      <c r="N505" s="82" t="str">
        <f t="shared" si="37"/>
        <v/>
      </c>
      <c r="O505" s="82">
        <f t="shared" si="35"/>
        <v>0</v>
      </c>
      <c r="P505" s="82" t="str">
        <f t="shared" si="38"/>
        <v/>
      </c>
      <c r="Q505" s="82" t="str">
        <f t="shared" si="39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6"/>
        <v/>
      </c>
      <c r="N506" s="82" t="str">
        <f t="shared" si="37"/>
        <v/>
      </c>
      <c r="O506" s="82">
        <f t="shared" si="35"/>
        <v>0</v>
      </c>
      <c r="P506" s="82" t="str">
        <f t="shared" si="38"/>
        <v/>
      </c>
      <c r="Q506" s="82" t="str">
        <f t="shared" si="39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6"/>
        <v/>
      </c>
      <c r="N507" s="82" t="str">
        <f t="shared" si="37"/>
        <v/>
      </c>
      <c r="O507" s="82">
        <f t="shared" si="35"/>
        <v>0</v>
      </c>
      <c r="P507" s="82" t="str">
        <f t="shared" si="38"/>
        <v/>
      </c>
      <c r="Q507" s="82" t="str">
        <f t="shared" si="39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6"/>
        <v/>
      </c>
      <c r="N508" s="82" t="str">
        <f t="shared" si="37"/>
        <v/>
      </c>
      <c r="O508" s="82">
        <f t="shared" si="35"/>
        <v>0</v>
      </c>
      <c r="P508" s="82" t="str">
        <f t="shared" si="38"/>
        <v/>
      </c>
      <c r="Q508" s="82" t="str">
        <f t="shared" si="39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6"/>
        <v/>
      </c>
      <c r="N509" s="82" t="str">
        <f t="shared" si="37"/>
        <v/>
      </c>
      <c r="O509" s="82">
        <f t="shared" si="35"/>
        <v>0</v>
      </c>
      <c r="P509" s="82" t="str">
        <f t="shared" si="38"/>
        <v/>
      </c>
      <c r="Q509" s="82" t="str">
        <f t="shared" si="39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6"/>
        <v/>
      </c>
      <c r="N510" s="82" t="str">
        <f t="shared" si="37"/>
        <v/>
      </c>
      <c r="O510" s="82">
        <f t="shared" si="35"/>
        <v>0</v>
      </c>
      <c r="P510" s="82" t="str">
        <f t="shared" si="38"/>
        <v/>
      </c>
      <c r="Q510" s="82" t="str">
        <f t="shared" si="39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6"/>
        <v/>
      </c>
      <c r="N511" s="82" t="str">
        <f t="shared" si="37"/>
        <v/>
      </c>
      <c r="O511" s="82">
        <f t="shared" si="35"/>
        <v>0</v>
      </c>
      <c r="P511" s="82" t="str">
        <f t="shared" si="38"/>
        <v/>
      </c>
      <c r="Q511" s="82" t="str">
        <f t="shared" si="39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6"/>
        <v/>
      </c>
      <c r="N512" s="82" t="str">
        <f t="shared" si="37"/>
        <v/>
      </c>
      <c r="O512" s="82">
        <f t="shared" si="35"/>
        <v>0</v>
      </c>
      <c r="P512" s="82" t="str">
        <f t="shared" si="38"/>
        <v/>
      </c>
      <c r="Q512" s="82" t="str">
        <f t="shared" si="39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6"/>
        <v/>
      </c>
      <c r="N513" s="82" t="str">
        <f t="shared" si="37"/>
        <v/>
      </c>
      <c r="O513" s="82">
        <f t="shared" si="35"/>
        <v>0</v>
      </c>
      <c r="P513" s="82" t="str">
        <f t="shared" si="38"/>
        <v/>
      </c>
      <c r="Q513" s="82" t="str">
        <f t="shared" si="39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6"/>
        <v/>
      </c>
      <c r="N514" s="82" t="str">
        <f t="shared" si="37"/>
        <v/>
      </c>
      <c r="O514" s="82">
        <f t="shared" si="35"/>
        <v>0</v>
      </c>
      <c r="P514" s="82" t="str">
        <f t="shared" si="38"/>
        <v/>
      </c>
      <c r="Q514" s="82" t="str">
        <f t="shared" si="39"/>
        <v/>
      </c>
    </row>
  </sheetData>
  <sheetProtection algorithmName="SHA-512" hashValue="L1YTnKSIQo/A36zd9X1ucX7rCoMy/ueRxkQrQzXtHSqBdoDad35Q7IyAq7bhE47efQV3tJr/tRxZ1tcabNH3LQ==" saltValue="tIKo0TA32SLzx2Okt2BqLw==" spinCount="100000" sheet="1" formatColumns="0" formatRows="0" autoFilter="0"/>
  <autoFilter ref="K14:L14" xr:uid="{00000000-0009-0000-0000-000026000000}"/>
  <mergeCells count="19">
    <mergeCell ref="A15:A16"/>
    <mergeCell ref="A1:A4"/>
    <mergeCell ref="A5:A6"/>
    <mergeCell ref="K6:K7"/>
    <mergeCell ref="I6:I7"/>
    <mergeCell ref="J1:L1"/>
    <mergeCell ref="J4:L4"/>
    <mergeCell ref="F6:F7"/>
    <mergeCell ref="H6:H7"/>
    <mergeCell ref="E6:E7"/>
    <mergeCell ref="G6:G7"/>
    <mergeCell ref="L6:L7"/>
    <mergeCell ref="J6:J7"/>
    <mergeCell ref="N6:N7"/>
    <mergeCell ref="O6:O7"/>
    <mergeCell ref="P6:P7"/>
    <mergeCell ref="Q6:Q7"/>
    <mergeCell ref="C6:C7"/>
    <mergeCell ref="D6:D7"/>
  </mergeCells>
  <phoneticPr fontId="0" type="noConversion"/>
  <dataValidations count="1">
    <dataValidation type="list" allowBlank="1" showInputMessage="1" showErrorMessage="1" sqref="G15:G514" xr:uid="{A47AB9EC-78BE-430E-B230-B4578336FB53}">
      <formula1>"E, 0%, 8%, 16%"</formula1>
    </dataValidation>
  </dataValidations>
  <hyperlinks>
    <hyperlink ref="A15:A16" location="CONTACTO!A1" display="Contacto" xr:uid="{A6D48F5E-DAF1-4326-8EE3-1CC8036690E4}"/>
    <hyperlink ref="A5:A6" location="MENU!A1" display="M e n ú" xr:uid="{FC246D25-C97D-4631-89A1-4CBC3D616AEA}"/>
    <hyperlink ref="A8" location="'INGRESOS Y EGRESOS'!A1" display="Ingresos y Egresos" xr:uid="{DC045D54-D121-4C1A-8778-7978C3C8630B}"/>
    <hyperlink ref="A7" location="DATOS!A1" display="Datos de la Empresa" xr:uid="{4A71C79D-C0EF-4A02-91D9-81F440611AAC}"/>
    <hyperlink ref="A10" location="TARIFAS!A1" display="Tablas y Tarifas de ISR" xr:uid="{E5588D09-29C0-4D44-96AA-0F2FFACF9117}"/>
    <hyperlink ref="A9" location="IMPUESTOS!A1" display="Impuestos" xr:uid="{FECA373C-F960-4895-BFF3-4DCA57B05205}"/>
    <hyperlink ref="A1:A4" location="MENU!A1" display="PROGRAMA REGIMEN SIMPLIFICADO DE CONFIANZA" xr:uid="{E402BAF3-ED9C-403D-B440-24F721CB03AF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11" customWidth="1"/>
    <col min="4" max="4" width="8.7109375" style="11" customWidth="1"/>
    <col min="5" max="5" width="40.7109375" style="11" customWidth="1"/>
    <col min="6" max="6" width="12.28515625" style="11" customWidth="1"/>
    <col min="7" max="7" width="4.7109375" style="11" customWidth="1"/>
    <col min="8" max="12" width="12.28515625" style="11" customWidth="1"/>
    <col min="13" max="13" width="0.85546875" style="11" customWidth="1"/>
    <col min="14" max="17" width="11.7109375" style="11" customWidth="1"/>
    <col min="18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03"/>
      <c r="F1" s="29"/>
      <c r="G1" s="17"/>
      <c r="H1" s="17"/>
      <c r="I1" s="17"/>
      <c r="J1" s="161" t="s">
        <v>105</v>
      </c>
      <c r="K1" s="161"/>
      <c r="L1" s="161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03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</row>
    <row r="3" spans="1:17" ht="17.45" customHeight="1" x14ac:dyDescent="0.2">
      <c r="A3" s="118"/>
      <c r="C3" s="104"/>
      <c r="D3" s="103"/>
      <c r="E3" s="103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</row>
    <row r="4" spans="1:17" ht="17.45" customHeight="1" x14ac:dyDescent="0.3">
      <c r="A4" s="119"/>
      <c r="C4" s="46" t="s">
        <v>87</v>
      </c>
      <c r="D4" s="103"/>
      <c r="E4" s="103"/>
      <c r="F4" s="17"/>
      <c r="G4" s="17"/>
      <c r="H4" s="17"/>
      <c r="I4" s="17"/>
      <c r="J4" s="162" t="str">
        <f>"OCTUBRE "&amp;DATOS!$E$10</f>
        <v>OCTUBRE 2023</v>
      </c>
      <c r="K4" s="162"/>
      <c r="L4" s="162"/>
      <c r="M4" s="35"/>
      <c r="N4" s="34"/>
      <c r="O4" s="34"/>
      <c r="P4" s="34"/>
      <c r="Q4" s="34"/>
    </row>
    <row r="5" spans="1:17" ht="17.45" customHeight="1" x14ac:dyDescent="0.4">
      <c r="A5" s="120" t="s">
        <v>1</v>
      </c>
      <c r="C5" s="1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</row>
    <row r="6" spans="1:17" ht="17.45" customHeight="1" x14ac:dyDescent="0.2">
      <c r="A6" s="120"/>
      <c r="C6" s="143" t="s">
        <v>69</v>
      </c>
      <c r="D6" s="143" t="s">
        <v>70</v>
      </c>
      <c r="E6" s="143" t="s">
        <v>71</v>
      </c>
      <c r="F6" s="158" t="s">
        <v>72</v>
      </c>
      <c r="G6" s="143" t="s">
        <v>73</v>
      </c>
      <c r="H6" s="143" t="s">
        <v>52</v>
      </c>
      <c r="I6" s="143" t="s">
        <v>74</v>
      </c>
      <c r="J6" s="158" t="s">
        <v>75</v>
      </c>
      <c r="K6" s="158" t="s">
        <v>76</v>
      </c>
      <c r="L6" s="143" t="s">
        <v>77</v>
      </c>
      <c r="M6" s="17"/>
      <c r="N6" s="158" t="s">
        <v>78</v>
      </c>
      <c r="O6" s="158" t="s">
        <v>79</v>
      </c>
      <c r="P6" s="158" t="s">
        <v>80</v>
      </c>
      <c r="Q6" s="158" t="s">
        <v>81</v>
      </c>
    </row>
    <row r="7" spans="1:17" ht="17.45" customHeight="1" x14ac:dyDescent="0.2">
      <c r="A7" s="53" t="s">
        <v>5</v>
      </c>
      <c r="C7" s="143"/>
      <c r="D7" s="143"/>
      <c r="E7" s="143"/>
      <c r="F7" s="158"/>
      <c r="G7" s="143"/>
      <c r="H7" s="143"/>
      <c r="I7" s="160"/>
      <c r="J7" s="158"/>
      <c r="K7" s="158"/>
      <c r="L7" s="143"/>
      <c r="M7" s="17"/>
      <c r="N7" s="159"/>
      <c r="O7" s="159"/>
      <c r="P7" s="159"/>
      <c r="Q7" s="159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17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166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M9" s="17"/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M10" s="17"/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'EG-SEP'!F11+'EG-OCT'!F9</f>
        <v>0</v>
      </c>
      <c r="G11" s="69"/>
      <c r="H11" s="69">
        <f>'EG-SEP'!H11+'EG-OCT'!H9</f>
        <v>0</v>
      </c>
      <c r="I11" s="69">
        <f>'EG-SEP'!I11+'EG-OCT'!I9</f>
        <v>0</v>
      </c>
      <c r="J11" s="69">
        <f>'EG-SEP'!J11+'EG-OCT'!J9</f>
        <v>0</v>
      </c>
      <c r="K11" s="69">
        <f>'EG-SEP'!K11+'EG-OCT'!K9</f>
        <v>0</v>
      </c>
      <c r="L11" s="69">
        <f>F11+H11+I11-J11-K11</f>
        <v>0</v>
      </c>
      <c r="M11" s="17"/>
      <c r="N11" s="69">
        <f>'EG-SEP'!N11+'EG-OCT'!N9</f>
        <v>0</v>
      </c>
      <c r="O11" s="69">
        <f>'EG-SEP'!O11+'EG-OCT'!O9</f>
        <v>0</v>
      </c>
      <c r="P11" s="69">
        <f>'EG-SEP'!P11+'EG-OCT'!P9</f>
        <v>0</v>
      </c>
      <c r="Q11" s="69">
        <f>'EG-SEP'!Q11+'EG-OCT'!Q9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M12" s="17"/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17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102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7"/>
      <c r="N15" s="82" t="str">
        <f t="shared" ref="N15:N19" si="0">IF($G15="E",F15,"")</f>
        <v/>
      </c>
      <c r="O15" s="82">
        <f t="shared" ref="O15:O19" si="1">IF($G15=0%,F15,"")</f>
        <v>0</v>
      </c>
      <c r="P15" s="82" t="str">
        <f t="shared" ref="P15:P80" si="2">IF(OR($G15=8%,$G15=11%),$H15/$G15,"")</f>
        <v/>
      </c>
      <c r="Q15" s="82" t="str">
        <f t="shared" ref="Q15:Q80" si="3">IF(OR($G15=15%,$G15=16%),$H15/$G15,"")</f>
        <v/>
      </c>
    </row>
    <row r="16" spans="1:17" ht="17.45" customHeight="1" x14ac:dyDescent="0.2">
      <c r="A16" s="117"/>
      <c r="C16" s="102"/>
      <c r="D16" s="100"/>
      <c r="E16" s="90"/>
      <c r="F16" s="90"/>
      <c r="G16" s="101"/>
      <c r="H16" s="90"/>
      <c r="I16" s="90"/>
      <c r="J16" s="90"/>
      <c r="K16" s="90"/>
      <c r="L16" s="82" t="str">
        <f>IF(F16&amp;H16&amp;I16&amp;J16&amp;K16="","",F16+H16+I16-J16-K16)</f>
        <v/>
      </c>
      <c r="M16" s="17"/>
      <c r="N16" s="82" t="str">
        <f t="shared" si="0"/>
        <v/>
      </c>
      <c r="O16" s="82">
        <f t="shared" si="1"/>
        <v>0</v>
      </c>
      <c r="P16" s="82" t="str">
        <f t="shared" si="2"/>
        <v/>
      </c>
      <c r="Q16" s="82" t="str">
        <f t="shared" si="3"/>
        <v/>
      </c>
    </row>
    <row r="17" spans="1:17" ht="17.45" customHeight="1" x14ac:dyDescent="0.2">
      <c r="A17" s="49"/>
      <c r="C17" s="102"/>
      <c r="D17" s="100"/>
      <c r="E17" s="90"/>
      <c r="F17" s="90"/>
      <c r="G17" s="101"/>
      <c r="H17" s="90"/>
      <c r="I17" s="90"/>
      <c r="J17" s="90"/>
      <c r="K17" s="90"/>
      <c r="L17" s="82" t="str">
        <f t="shared" ref="L17" si="4">IF(F17&amp;H17&amp;I17&amp;J17&amp;K17="","",F17+H17+I17-J17-K17)</f>
        <v/>
      </c>
      <c r="M17" s="17"/>
      <c r="N17" s="82" t="str">
        <f t="shared" si="0"/>
        <v/>
      </c>
      <c r="O17" s="82">
        <f t="shared" si="1"/>
        <v>0</v>
      </c>
      <c r="P17" s="82" t="str">
        <f t="shared" si="2"/>
        <v/>
      </c>
      <c r="Q17" s="82" t="str">
        <f t="shared" si="3"/>
        <v/>
      </c>
    </row>
    <row r="18" spans="1:17" ht="17.45" customHeight="1" x14ac:dyDescent="0.2">
      <c r="A18" s="49"/>
      <c r="C18" s="102"/>
      <c r="D18" s="100"/>
      <c r="E18" s="90"/>
      <c r="F18" s="90"/>
      <c r="G18" s="101"/>
      <c r="H18" s="90"/>
      <c r="I18" s="90"/>
      <c r="J18" s="90"/>
      <c r="K18" s="90"/>
      <c r="L18" s="82" t="str">
        <f t="shared" ref="L18:L79" si="5">IF(F18&amp;H18&amp;I18&amp;J18&amp;K18="","",F18+H18+I18-J18-K18)</f>
        <v/>
      </c>
      <c r="M18" s="17"/>
      <c r="N18" s="82" t="str">
        <f t="shared" si="0"/>
        <v/>
      </c>
      <c r="O18" s="82">
        <f t="shared" si="1"/>
        <v>0</v>
      </c>
      <c r="P18" s="82" t="str">
        <f t="shared" si="2"/>
        <v/>
      </c>
      <c r="Q18" s="82" t="str">
        <f t="shared" si="3"/>
        <v/>
      </c>
    </row>
    <row r="19" spans="1:17" ht="17.45" customHeight="1" x14ac:dyDescent="0.2">
      <c r="A19" s="49"/>
      <c r="C19" s="102"/>
      <c r="D19" s="100"/>
      <c r="E19" s="90"/>
      <c r="F19" s="90"/>
      <c r="G19" s="101"/>
      <c r="H19" s="90"/>
      <c r="I19" s="90"/>
      <c r="J19" s="90"/>
      <c r="K19" s="90"/>
      <c r="L19" s="82" t="str">
        <f t="shared" si="5"/>
        <v/>
      </c>
      <c r="M19" s="17"/>
      <c r="N19" s="82" t="str">
        <f t="shared" si="0"/>
        <v/>
      </c>
      <c r="O19" s="82">
        <f t="shared" si="1"/>
        <v>0</v>
      </c>
      <c r="P19" s="82" t="str">
        <f t="shared" si="2"/>
        <v/>
      </c>
      <c r="Q19" s="82" t="str">
        <f t="shared" si="3"/>
        <v/>
      </c>
    </row>
    <row r="20" spans="1:17" ht="17.45" customHeight="1" x14ac:dyDescent="0.2">
      <c r="A20" s="49"/>
      <c r="C20" s="102"/>
      <c r="D20" s="100"/>
      <c r="E20" s="90"/>
      <c r="F20" s="90"/>
      <c r="G20" s="101"/>
      <c r="H20" s="90"/>
      <c r="I20" s="90"/>
      <c r="J20" s="90"/>
      <c r="K20" s="90"/>
      <c r="L20" s="82" t="str">
        <f t="shared" si="5"/>
        <v/>
      </c>
      <c r="M20" s="17"/>
      <c r="N20" s="82" t="str">
        <f t="shared" ref="N20:N79" si="6">IF($G20="E",F20,"")</f>
        <v/>
      </c>
      <c r="O20" s="82">
        <f t="shared" ref="O20:O80" si="7">IF($G20=0%,F20,"")</f>
        <v>0</v>
      </c>
      <c r="P20" s="82" t="str">
        <f t="shared" si="2"/>
        <v/>
      </c>
      <c r="Q20" s="82" t="str">
        <f t="shared" si="3"/>
        <v/>
      </c>
    </row>
    <row r="21" spans="1:17" ht="17.45" customHeight="1" x14ac:dyDescent="0.2">
      <c r="A21" s="49"/>
      <c r="C21" s="102"/>
      <c r="D21" s="100"/>
      <c r="E21" s="90"/>
      <c r="F21" s="90"/>
      <c r="G21" s="101"/>
      <c r="H21" s="90"/>
      <c r="I21" s="90"/>
      <c r="J21" s="90"/>
      <c r="K21" s="90"/>
      <c r="L21" s="82" t="str">
        <f t="shared" si="5"/>
        <v/>
      </c>
      <c r="M21" s="17"/>
      <c r="N21" s="82" t="str">
        <f t="shared" si="6"/>
        <v/>
      </c>
      <c r="O21" s="82">
        <f t="shared" si="7"/>
        <v>0</v>
      </c>
      <c r="P21" s="82" t="str">
        <f t="shared" si="2"/>
        <v/>
      </c>
      <c r="Q21" s="82" t="str">
        <f t="shared" si="3"/>
        <v/>
      </c>
    </row>
    <row r="22" spans="1:17" ht="17.45" customHeight="1" x14ac:dyDescent="0.2">
      <c r="A22" s="49"/>
      <c r="C22" s="102"/>
      <c r="D22" s="100"/>
      <c r="E22" s="90"/>
      <c r="F22" s="90"/>
      <c r="G22" s="101"/>
      <c r="H22" s="90"/>
      <c r="I22" s="90"/>
      <c r="J22" s="90"/>
      <c r="K22" s="90"/>
      <c r="L22" s="82" t="str">
        <f t="shared" si="5"/>
        <v/>
      </c>
      <c r="M22" s="17"/>
      <c r="N22" s="82" t="str">
        <f t="shared" si="6"/>
        <v/>
      </c>
      <c r="O22" s="82">
        <f t="shared" si="7"/>
        <v>0</v>
      </c>
      <c r="P22" s="82" t="str">
        <f t="shared" si="2"/>
        <v/>
      </c>
      <c r="Q22" s="82" t="str">
        <f t="shared" si="3"/>
        <v/>
      </c>
    </row>
    <row r="23" spans="1:17" ht="17.45" customHeight="1" x14ac:dyDescent="0.2">
      <c r="A23" s="49"/>
      <c r="C23" s="102"/>
      <c r="D23" s="100"/>
      <c r="E23" s="90"/>
      <c r="F23" s="90"/>
      <c r="G23" s="101"/>
      <c r="H23" s="90"/>
      <c r="I23" s="90"/>
      <c r="J23" s="90"/>
      <c r="K23" s="90"/>
      <c r="L23" s="82" t="str">
        <f t="shared" si="5"/>
        <v/>
      </c>
      <c r="M23" s="17"/>
      <c r="N23" s="82" t="str">
        <f t="shared" si="6"/>
        <v/>
      </c>
      <c r="O23" s="82">
        <f t="shared" si="7"/>
        <v>0</v>
      </c>
      <c r="P23" s="82" t="str">
        <f t="shared" si="2"/>
        <v/>
      </c>
      <c r="Q23" s="82" t="str">
        <f t="shared" si="3"/>
        <v/>
      </c>
    </row>
    <row r="24" spans="1:17" ht="17.45" customHeight="1" x14ac:dyDescent="0.2">
      <c r="A24" s="49"/>
      <c r="C24" s="102"/>
      <c r="D24" s="100"/>
      <c r="E24" s="90"/>
      <c r="F24" s="90"/>
      <c r="G24" s="101"/>
      <c r="H24" s="90"/>
      <c r="I24" s="90"/>
      <c r="J24" s="90"/>
      <c r="K24" s="90"/>
      <c r="L24" s="82" t="str">
        <f t="shared" si="5"/>
        <v/>
      </c>
      <c r="M24" s="17"/>
      <c r="N24" s="82" t="str">
        <f t="shared" si="6"/>
        <v/>
      </c>
      <c r="O24" s="82">
        <f t="shared" si="7"/>
        <v>0</v>
      </c>
      <c r="P24" s="82" t="str">
        <f t="shared" si="2"/>
        <v/>
      </c>
      <c r="Q24" s="82" t="str">
        <f t="shared" si="3"/>
        <v/>
      </c>
    </row>
    <row r="25" spans="1:17" ht="17.45" customHeight="1" x14ac:dyDescent="0.2">
      <c r="A25" s="49"/>
      <c r="C25" s="102"/>
      <c r="D25" s="100"/>
      <c r="E25" s="90"/>
      <c r="F25" s="90"/>
      <c r="G25" s="101"/>
      <c r="H25" s="90"/>
      <c r="I25" s="90"/>
      <c r="J25" s="90"/>
      <c r="K25" s="90"/>
      <c r="L25" s="82" t="str">
        <f t="shared" si="5"/>
        <v/>
      </c>
      <c r="M25" s="17"/>
      <c r="N25" s="82" t="str">
        <f t="shared" si="6"/>
        <v/>
      </c>
      <c r="O25" s="82">
        <f t="shared" si="7"/>
        <v>0</v>
      </c>
      <c r="P25" s="82" t="str">
        <f t="shared" si="2"/>
        <v/>
      </c>
      <c r="Q25" s="82" t="str">
        <f t="shared" si="3"/>
        <v/>
      </c>
    </row>
    <row r="26" spans="1:17" ht="17.45" customHeight="1" x14ac:dyDescent="0.2">
      <c r="A26" s="50"/>
      <c r="C26" s="102"/>
      <c r="D26" s="100"/>
      <c r="E26" s="90"/>
      <c r="F26" s="90"/>
      <c r="G26" s="101"/>
      <c r="H26" s="90"/>
      <c r="I26" s="90"/>
      <c r="J26" s="90"/>
      <c r="K26" s="90"/>
      <c r="L26" s="82" t="str">
        <f t="shared" si="5"/>
        <v/>
      </c>
      <c r="M26" s="17"/>
      <c r="N26" s="82" t="str">
        <f t="shared" si="6"/>
        <v/>
      </c>
      <c r="O26" s="82">
        <f t="shared" si="7"/>
        <v>0</v>
      </c>
      <c r="P26" s="82" t="str">
        <f t="shared" si="2"/>
        <v/>
      </c>
      <c r="Q26" s="82" t="str">
        <f t="shared" si="3"/>
        <v/>
      </c>
    </row>
    <row r="27" spans="1:17" ht="17.45" customHeight="1" x14ac:dyDescent="0.2">
      <c r="A27" s="50"/>
      <c r="C27" s="102"/>
      <c r="D27" s="100"/>
      <c r="E27" s="90"/>
      <c r="F27" s="90"/>
      <c r="G27" s="101"/>
      <c r="H27" s="90"/>
      <c r="I27" s="90"/>
      <c r="J27" s="90"/>
      <c r="K27" s="90"/>
      <c r="L27" s="82" t="str">
        <f t="shared" si="5"/>
        <v/>
      </c>
      <c r="M27" s="17"/>
      <c r="N27" s="82" t="str">
        <f t="shared" si="6"/>
        <v/>
      </c>
      <c r="O27" s="82">
        <f t="shared" si="7"/>
        <v>0</v>
      </c>
      <c r="P27" s="82" t="str">
        <f t="shared" si="2"/>
        <v/>
      </c>
      <c r="Q27" s="82" t="str">
        <f t="shared" si="3"/>
        <v/>
      </c>
    </row>
    <row r="28" spans="1:17" ht="17.45" customHeight="1" x14ac:dyDescent="0.2">
      <c r="A28" s="50"/>
      <c r="C28" s="102"/>
      <c r="D28" s="100"/>
      <c r="E28" s="90"/>
      <c r="F28" s="90"/>
      <c r="G28" s="101"/>
      <c r="H28" s="90"/>
      <c r="I28" s="90"/>
      <c r="J28" s="90"/>
      <c r="K28" s="90"/>
      <c r="L28" s="82" t="str">
        <f t="shared" si="5"/>
        <v/>
      </c>
      <c r="M28" s="17"/>
      <c r="N28" s="82" t="str">
        <f t="shared" si="6"/>
        <v/>
      </c>
      <c r="O28" s="82">
        <f t="shared" si="7"/>
        <v>0</v>
      </c>
      <c r="P28" s="82" t="str">
        <f t="shared" si="2"/>
        <v/>
      </c>
      <c r="Q28" s="82" t="str">
        <f t="shared" si="3"/>
        <v/>
      </c>
    </row>
    <row r="29" spans="1:17" ht="17.45" customHeight="1" x14ac:dyDescent="0.2">
      <c r="A29" s="50"/>
      <c r="C29" s="102"/>
      <c r="D29" s="100"/>
      <c r="E29" s="90"/>
      <c r="F29" s="90"/>
      <c r="G29" s="101"/>
      <c r="H29" s="90"/>
      <c r="I29" s="90"/>
      <c r="J29" s="90"/>
      <c r="K29" s="90"/>
      <c r="L29" s="82" t="str">
        <f t="shared" si="5"/>
        <v/>
      </c>
      <c r="M29" s="17"/>
      <c r="N29" s="82" t="str">
        <f t="shared" si="6"/>
        <v/>
      </c>
      <c r="O29" s="82">
        <f t="shared" si="7"/>
        <v>0</v>
      </c>
      <c r="P29" s="82" t="str">
        <f t="shared" si="2"/>
        <v/>
      </c>
      <c r="Q29" s="82" t="str">
        <f t="shared" si="3"/>
        <v/>
      </c>
    </row>
    <row r="30" spans="1:17" ht="17.45" customHeight="1" x14ac:dyDescent="0.2">
      <c r="A30" s="50"/>
      <c r="C30" s="102"/>
      <c r="D30" s="100"/>
      <c r="E30" s="90"/>
      <c r="F30" s="90"/>
      <c r="G30" s="101"/>
      <c r="H30" s="90"/>
      <c r="I30" s="90"/>
      <c r="J30" s="90"/>
      <c r="K30" s="90"/>
      <c r="L30" s="82" t="str">
        <f t="shared" si="5"/>
        <v/>
      </c>
      <c r="M30" s="17"/>
      <c r="N30" s="82" t="str">
        <f t="shared" si="6"/>
        <v/>
      </c>
      <c r="O30" s="82">
        <f t="shared" si="7"/>
        <v>0</v>
      </c>
      <c r="P30" s="82" t="str">
        <f t="shared" si="2"/>
        <v/>
      </c>
      <c r="Q30" s="82" t="str">
        <f t="shared" si="3"/>
        <v/>
      </c>
    </row>
    <row r="31" spans="1:17" ht="17.45" customHeight="1" x14ac:dyDescent="0.2">
      <c r="A31" s="50"/>
      <c r="C31" s="102"/>
      <c r="D31" s="100"/>
      <c r="E31" s="90"/>
      <c r="F31" s="90"/>
      <c r="G31" s="101"/>
      <c r="H31" s="90"/>
      <c r="I31" s="90"/>
      <c r="J31" s="90"/>
      <c r="K31" s="90"/>
      <c r="L31" s="82" t="str">
        <f t="shared" si="5"/>
        <v/>
      </c>
      <c r="M31" s="17"/>
      <c r="N31" s="82" t="str">
        <f t="shared" si="6"/>
        <v/>
      </c>
      <c r="O31" s="82">
        <f t="shared" si="7"/>
        <v>0</v>
      </c>
      <c r="P31" s="82" t="str">
        <f t="shared" si="2"/>
        <v/>
      </c>
      <c r="Q31" s="82" t="str">
        <f t="shared" si="3"/>
        <v/>
      </c>
    </row>
    <row r="32" spans="1:17" ht="17.45" customHeight="1" x14ac:dyDescent="0.2">
      <c r="A32" s="50"/>
      <c r="C32" s="102"/>
      <c r="D32" s="100"/>
      <c r="E32" s="90"/>
      <c r="F32" s="90"/>
      <c r="G32" s="101"/>
      <c r="H32" s="90"/>
      <c r="I32" s="90"/>
      <c r="J32" s="90"/>
      <c r="K32" s="90"/>
      <c r="L32" s="82" t="str">
        <f t="shared" si="5"/>
        <v/>
      </c>
      <c r="M32" s="17"/>
      <c r="N32" s="82" t="str">
        <f t="shared" si="6"/>
        <v/>
      </c>
      <c r="O32" s="82">
        <f t="shared" si="7"/>
        <v>0</v>
      </c>
      <c r="P32" s="82" t="str">
        <f t="shared" si="2"/>
        <v/>
      </c>
      <c r="Q32" s="82" t="str">
        <f t="shared" si="3"/>
        <v/>
      </c>
    </row>
    <row r="33" spans="1:17" ht="17.45" customHeight="1" x14ac:dyDescent="0.2">
      <c r="A33" s="50"/>
      <c r="C33" s="102"/>
      <c r="D33" s="100"/>
      <c r="E33" s="90"/>
      <c r="F33" s="90"/>
      <c r="G33" s="101"/>
      <c r="H33" s="90"/>
      <c r="I33" s="90"/>
      <c r="J33" s="90"/>
      <c r="K33" s="90"/>
      <c r="L33" s="82" t="str">
        <f t="shared" si="5"/>
        <v/>
      </c>
      <c r="M33" s="17"/>
      <c r="N33" s="82" t="str">
        <f t="shared" si="6"/>
        <v/>
      </c>
      <c r="O33" s="82">
        <f t="shared" si="7"/>
        <v>0</v>
      </c>
      <c r="P33" s="82" t="str">
        <f t="shared" si="2"/>
        <v/>
      </c>
      <c r="Q33" s="82" t="str">
        <f t="shared" si="3"/>
        <v/>
      </c>
    </row>
    <row r="34" spans="1:17" ht="17.45" customHeight="1" x14ac:dyDescent="0.2">
      <c r="A34" s="50"/>
      <c r="C34" s="102"/>
      <c r="D34" s="100"/>
      <c r="E34" s="90"/>
      <c r="F34" s="90"/>
      <c r="G34" s="101"/>
      <c r="H34" s="90"/>
      <c r="I34" s="90"/>
      <c r="J34" s="90"/>
      <c r="K34" s="90"/>
      <c r="L34" s="82" t="str">
        <f t="shared" si="5"/>
        <v/>
      </c>
      <c r="M34" s="17"/>
      <c r="N34" s="82" t="str">
        <f t="shared" si="6"/>
        <v/>
      </c>
      <c r="O34" s="82">
        <f t="shared" si="7"/>
        <v>0</v>
      </c>
      <c r="P34" s="82" t="str">
        <f t="shared" si="2"/>
        <v/>
      </c>
      <c r="Q34" s="82" t="str">
        <f t="shared" si="3"/>
        <v/>
      </c>
    </row>
    <row r="35" spans="1:17" ht="17.45" customHeight="1" x14ac:dyDescent="0.2">
      <c r="A35" s="50"/>
      <c r="C35" s="102"/>
      <c r="D35" s="100"/>
      <c r="E35" s="90"/>
      <c r="F35" s="90"/>
      <c r="G35" s="101"/>
      <c r="H35" s="90"/>
      <c r="I35" s="90"/>
      <c r="J35" s="90"/>
      <c r="K35" s="90"/>
      <c r="L35" s="82" t="str">
        <f t="shared" si="5"/>
        <v/>
      </c>
      <c r="M35" s="17"/>
      <c r="N35" s="82" t="str">
        <f t="shared" si="6"/>
        <v/>
      </c>
      <c r="O35" s="82">
        <f t="shared" si="7"/>
        <v>0</v>
      </c>
      <c r="P35" s="82" t="str">
        <f t="shared" si="2"/>
        <v/>
      </c>
      <c r="Q35" s="82" t="str">
        <f t="shared" si="3"/>
        <v/>
      </c>
    </row>
    <row r="36" spans="1:17" ht="17.45" customHeight="1" x14ac:dyDescent="0.2">
      <c r="A36" s="50"/>
      <c r="C36" s="102"/>
      <c r="D36" s="100"/>
      <c r="E36" s="90"/>
      <c r="F36" s="90"/>
      <c r="G36" s="101"/>
      <c r="H36" s="90"/>
      <c r="I36" s="90"/>
      <c r="J36" s="90"/>
      <c r="K36" s="90"/>
      <c r="L36" s="82" t="str">
        <f t="shared" si="5"/>
        <v/>
      </c>
      <c r="M36" s="17"/>
      <c r="N36" s="82" t="str">
        <f t="shared" si="6"/>
        <v/>
      </c>
      <c r="O36" s="82">
        <f t="shared" si="7"/>
        <v>0</v>
      </c>
      <c r="P36" s="82" t="str">
        <f t="shared" si="2"/>
        <v/>
      </c>
      <c r="Q36" s="82" t="str">
        <f t="shared" si="3"/>
        <v/>
      </c>
    </row>
    <row r="37" spans="1:17" ht="17.45" customHeight="1" x14ac:dyDescent="0.2">
      <c r="A37" s="50"/>
      <c r="C37" s="102"/>
      <c r="D37" s="100"/>
      <c r="E37" s="90"/>
      <c r="F37" s="90"/>
      <c r="G37" s="101"/>
      <c r="H37" s="90"/>
      <c r="I37" s="90"/>
      <c r="J37" s="90"/>
      <c r="K37" s="90"/>
      <c r="L37" s="82" t="str">
        <f t="shared" si="5"/>
        <v/>
      </c>
      <c r="M37" s="17"/>
      <c r="N37" s="82" t="str">
        <f t="shared" si="6"/>
        <v/>
      </c>
      <c r="O37" s="82">
        <f t="shared" si="7"/>
        <v>0</v>
      </c>
      <c r="P37" s="82" t="str">
        <f t="shared" si="2"/>
        <v/>
      </c>
      <c r="Q37" s="82" t="str">
        <f t="shared" si="3"/>
        <v/>
      </c>
    </row>
    <row r="38" spans="1:17" ht="17.45" customHeight="1" x14ac:dyDescent="0.2">
      <c r="A38" s="50"/>
      <c r="C38" s="102"/>
      <c r="D38" s="100"/>
      <c r="E38" s="90"/>
      <c r="F38" s="90"/>
      <c r="G38" s="101"/>
      <c r="H38" s="90"/>
      <c r="I38" s="90"/>
      <c r="J38" s="90"/>
      <c r="K38" s="90"/>
      <c r="L38" s="82" t="str">
        <f t="shared" si="5"/>
        <v/>
      </c>
      <c r="M38" s="17"/>
      <c r="N38" s="82" t="str">
        <f t="shared" si="6"/>
        <v/>
      </c>
      <c r="O38" s="82">
        <f t="shared" si="7"/>
        <v>0</v>
      </c>
      <c r="P38" s="82" t="str">
        <f t="shared" si="2"/>
        <v/>
      </c>
      <c r="Q38" s="82" t="str">
        <f t="shared" si="3"/>
        <v/>
      </c>
    </row>
    <row r="39" spans="1:17" ht="17.45" customHeight="1" x14ac:dyDescent="0.2">
      <c r="A39" s="50"/>
      <c r="C39" s="102"/>
      <c r="D39" s="100"/>
      <c r="E39" s="90"/>
      <c r="F39" s="90"/>
      <c r="G39" s="101"/>
      <c r="H39" s="90"/>
      <c r="I39" s="90"/>
      <c r="J39" s="90"/>
      <c r="K39" s="90"/>
      <c r="L39" s="82" t="str">
        <f t="shared" si="5"/>
        <v/>
      </c>
      <c r="M39" s="17"/>
      <c r="N39" s="82" t="str">
        <f t="shared" si="6"/>
        <v/>
      </c>
      <c r="O39" s="82">
        <f t="shared" si="7"/>
        <v>0</v>
      </c>
      <c r="P39" s="82" t="str">
        <f t="shared" si="2"/>
        <v/>
      </c>
      <c r="Q39" s="82" t="str">
        <f t="shared" si="3"/>
        <v/>
      </c>
    </row>
    <row r="40" spans="1:17" ht="17.45" customHeight="1" x14ac:dyDescent="0.2">
      <c r="A40" s="50"/>
      <c r="C40" s="102"/>
      <c r="D40" s="100"/>
      <c r="E40" s="90"/>
      <c r="F40" s="90"/>
      <c r="G40" s="101"/>
      <c r="H40" s="90"/>
      <c r="I40" s="90"/>
      <c r="J40" s="90"/>
      <c r="K40" s="90"/>
      <c r="L40" s="82" t="str">
        <f t="shared" si="5"/>
        <v/>
      </c>
      <c r="M40" s="17"/>
      <c r="N40" s="82" t="str">
        <f t="shared" si="6"/>
        <v/>
      </c>
      <c r="O40" s="82">
        <f t="shared" si="7"/>
        <v>0</v>
      </c>
      <c r="P40" s="82" t="str">
        <f t="shared" si="2"/>
        <v/>
      </c>
      <c r="Q40" s="82" t="str">
        <f t="shared" si="3"/>
        <v/>
      </c>
    </row>
    <row r="41" spans="1:17" ht="17.45" customHeight="1" x14ac:dyDescent="0.2">
      <c r="A41" s="50"/>
      <c r="C41" s="102"/>
      <c r="D41" s="100"/>
      <c r="E41" s="90"/>
      <c r="F41" s="90"/>
      <c r="G41" s="101"/>
      <c r="H41" s="90"/>
      <c r="I41" s="90"/>
      <c r="J41" s="90"/>
      <c r="K41" s="90"/>
      <c r="L41" s="82" t="str">
        <f t="shared" si="5"/>
        <v/>
      </c>
      <c r="M41" s="17"/>
      <c r="N41" s="82" t="str">
        <f t="shared" si="6"/>
        <v/>
      </c>
      <c r="O41" s="82">
        <f t="shared" si="7"/>
        <v>0</v>
      </c>
      <c r="P41" s="82" t="str">
        <f t="shared" si="2"/>
        <v/>
      </c>
      <c r="Q41" s="82" t="str">
        <f t="shared" si="3"/>
        <v/>
      </c>
    </row>
    <row r="42" spans="1:17" ht="17.45" customHeight="1" x14ac:dyDescent="0.2">
      <c r="A42" s="50"/>
      <c r="C42" s="102"/>
      <c r="D42" s="100"/>
      <c r="E42" s="90"/>
      <c r="F42" s="90"/>
      <c r="G42" s="101"/>
      <c r="H42" s="90"/>
      <c r="I42" s="90"/>
      <c r="J42" s="90"/>
      <c r="K42" s="90"/>
      <c r="L42" s="82" t="str">
        <f t="shared" si="5"/>
        <v/>
      </c>
      <c r="M42" s="17"/>
      <c r="N42" s="82" t="str">
        <f t="shared" si="6"/>
        <v/>
      </c>
      <c r="O42" s="82">
        <f t="shared" si="7"/>
        <v>0</v>
      </c>
      <c r="P42" s="82" t="str">
        <f t="shared" si="2"/>
        <v/>
      </c>
      <c r="Q42" s="82" t="str">
        <f t="shared" si="3"/>
        <v/>
      </c>
    </row>
    <row r="43" spans="1:17" ht="17.45" customHeight="1" x14ac:dyDescent="0.2">
      <c r="A43" s="50"/>
      <c r="C43" s="102"/>
      <c r="D43" s="100"/>
      <c r="E43" s="90"/>
      <c r="F43" s="90"/>
      <c r="G43" s="101"/>
      <c r="H43" s="90"/>
      <c r="I43" s="90"/>
      <c r="J43" s="90"/>
      <c r="K43" s="90"/>
      <c r="L43" s="82" t="str">
        <f t="shared" si="5"/>
        <v/>
      </c>
      <c r="M43" s="17"/>
      <c r="N43" s="82" t="str">
        <f t="shared" si="6"/>
        <v/>
      </c>
      <c r="O43" s="82">
        <f t="shared" si="7"/>
        <v>0</v>
      </c>
      <c r="P43" s="82" t="str">
        <f t="shared" si="2"/>
        <v/>
      </c>
      <c r="Q43" s="82" t="str">
        <f t="shared" si="3"/>
        <v/>
      </c>
    </row>
    <row r="44" spans="1:17" ht="17.45" customHeight="1" x14ac:dyDescent="0.2">
      <c r="C44" s="102"/>
      <c r="D44" s="100"/>
      <c r="E44" s="90"/>
      <c r="F44" s="90"/>
      <c r="G44" s="101"/>
      <c r="H44" s="90"/>
      <c r="I44" s="90"/>
      <c r="J44" s="90"/>
      <c r="K44" s="90"/>
      <c r="L44" s="82" t="str">
        <f t="shared" si="5"/>
        <v/>
      </c>
      <c r="M44" s="17"/>
      <c r="N44" s="82" t="str">
        <f t="shared" si="6"/>
        <v/>
      </c>
      <c r="O44" s="82">
        <f t="shared" si="7"/>
        <v>0</v>
      </c>
      <c r="P44" s="82" t="str">
        <f t="shared" si="2"/>
        <v/>
      </c>
      <c r="Q44" s="82" t="str">
        <f t="shared" si="3"/>
        <v/>
      </c>
    </row>
    <row r="45" spans="1:17" ht="17.45" customHeight="1" x14ac:dyDescent="0.2">
      <c r="C45" s="102"/>
      <c r="D45" s="100"/>
      <c r="E45" s="90"/>
      <c r="F45" s="90"/>
      <c r="G45" s="101"/>
      <c r="H45" s="90"/>
      <c r="I45" s="90"/>
      <c r="J45" s="90"/>
      <c r="K45" s="90"/>
      <c r="L45" s="82" t="str">
        <f t="shared" si="5"/>
        <v/>
      </c>
      <c r="M45" s="17"/>
      <c r="N45" s="82" t="str">
        <f t="shared" si="6"/>
        <v/>
      </c>
      <c r="O45" s="82">
        <f t="shared" si="7"/>
        <v>0</v>
      </c>
      <c r="P45" s="82" t="str">
        <f t="shared" si="2"/>
        <v/>
      </c>
      <c r="Q45" s="82" t="str">
        <f t="shared" si="3"/>
        <v/>
      </c>
    </row>
    <row r="46" spans="1:17" ht="17.45" customHeight="1" x14ac:dyDescent="0.2">
      <c r="C46" s="102"/>
      <c r="D46" s="100"/>
      <c r="E46" s="90"/>
      <c r="F46" s="90"/>
      <c r="G46" s="101"/>
      <c r="H46" s="90"/>
      <c r="I46" s="90"/>
      <c r="J46" s="90"/>
      <c r="K46" s="90"/>
      <c r="L46" s="82" t="str">
        <f t="shared" si="5"/>
        <v/>
      </c>
      <c r="M46" s="17"/>
      <c r="N46" s="82" t="str">
        <f t="shared" si="6"/>
        <v/>
      </c>
      <c r="O46" s="82">
        <f t="shared" si="7"/>
        <v>0</v>
      </c>
      <c r="P46" s="82" t="str">
        <f t="shared" si="2"/>
        <v/>
      </c>
      <c r="Q46" s="82" t="str">
        <f t="shared" si="3"/>
        <v/>
      </c>
    </row>
    <row r="47" spans="1:17" ht="17.45" customHeight="1" x14ac:dyDescent="0.2">
      <c r="C47" s="102"/>
      <c r="D47" s="100"/>
      <c r="E47" s="90"/>
      <c r="F47" s="90"/>
      <c r="G47" s="101"/>
      <c r="H47" s="90"/>
      <c r="I47" s="90"/>
      <c r="J47" s="90"/>
      <c r="K47" s="90"/>
      <c r="L47" s="82" t="str">
        <f t="shared" si="5"/>
        <v/>
      </c>
      <c r="M47" s="17"/>
      <c r="N47" s="82" t="str">
        <f t="shared" si="6"/>
        <v/>
      </c>
      <c r="O47" s="82">
        <f t="shared" si="7"/>
        <v>0</v>
      </c>
      <c r="P47" s="82" t="str">
        <f t="shared" si="2"/>
        <v/>
      </c>
      <c r="Q47" s="82" t="str">
        <f t="shared" si="3"/>
        <v/>
      </c>
    </row>
    <row r="48" spans="1:17" ht="17.45" customHeight="1" x14ac:dyDescent="0.2">
      <c r="C48" s="102"/>
      <c r="D48" s="100"/>
      <c r="E48" s="90"/>
      <c r="F48" s="90"/>
      <c r="G48" s="101"/>
      <c r="H48" s="90"/>
      <c r="I48" s="90"/>
      <c r="J48" s="90"/>
      <c r="K48" s="90"/>
      <c r="L48" s="82" t="str">
        <f t="shared" si="5"/>
        <v/>
      </c>
      <c r="M48" s="17"/>
      <c r="N48" s="82" t="str">
        <f t="shared" si="6"/>
        <v/>
      </c>
      <c r="O48" s="82">
        <f t="shared" si="7"/>
        <v>0</v>
      </c>
      <c r="P48" s="82" t="str">
        <f t="shared" si="2"/>
        <v/>
      </c>
      <c r="Q48" s="82" t="str">
        <f t="shared" si="3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5"/>
        <v/>
      </c>
      <c r="M49" s="17"/>
      <c r="N49" s="82" t="str">
        <f t="shared" si="6"/>
        <v/>
      </c>
      <c r="O49" s="82">
        <f t="shared" si="7"/>
        <v>0</v>
      </c>
      <c r="P49" s="82" t="str">
        <f t="shared" si="2"/>
        <v/>
      </c>
      <c r="Q49" s="82" t="str">
        <f t="shared" si="3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5"/>
        <v/>
      </c>
      <c r="M50" s="17"/>
      <c r="N50" s="82" t="str">
        <f t="shared" si="6"/>
        <v/>
      </c>
      <c r="O50" s="82">
        <f t="shared" si="7"/>
        <v>0</v>
      </c>
      <c r="P50" s="82" t="str">
        <f t="shared" si="2"/>
        <v/>
      </c>
      <c r="Q50" s="82" t="str">
        <f t="shared" si="3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5"/>
        <v/>
      </c>
      <c r="M51" s="17"/>
      <c r="N51" s="82" t="str">
        <f t="shared" si="6"/>
        <v/>
      </c>
      <c r="O51" s="82">
        <f t="shared" si="7"/>
        <v>0</v>
      </c>
      <c r="P51" s="82" t="str">
        <f t="shared" si="2"/>
        <v/>
      </c>
      <c r="Q51" s="82" t="str">
        <f t="shared" si="3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5"/>
        <v/>
      </c>
      <c r="M52" s="17"/>
      <c r="N52" s="82" t="str">
        <f t="shared" si="6"/>
        <v/>
      </c>
      <c r="O52" s="82">
        <f t="shared" si="7"/>
        <v>0</v>
      </c>
      <c r="P52" s="82" t="str">
        <f t="shared" si="2"/>
        <v/>
      </c>
      <c r="Q52" s="82" t="str">
        <f t="shared" si="3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5"/>
        <v/>
      </c>
      <c r="M53" s="17"/>
      <c r="N53" s="82" t="str">
        <f t="shared" si="6"/>
        <v/>
      </c>
      <c r="O53" s="82">
        <f t="shared" si="7"/>
        <v>0</v>
      </c>
      <c r="P53" s="82" t="str">
        <f t="shared" si="2"/>
        <v/>
      </c>
      <c r="Q53" s="82" t="str">
        <f t="shared" si="3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5"/>
        <v/>
      </c>
      <c r="M54" s="17"/>
      <c r="N54" s="82" t="str">
        <f t="shared" si="6"/>
        <v/>
      </c>
      <c r="O54" s="82">
        <f t="shared" si="7"/>
        <v>0</v>
      </c>
      <c r="P54" s="82" t="str">
        <f t="shared" si="2"/>
        <v/>
      </c>
      <c r="Q54" s="82" t="str">
        <f t="shared" si="3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5"/>
        <v/>
      </c>
      <c r="M55" s="17"/>
      <c r="N55" s="82" t="str">
        <f t="shared" si="6"/>
        <v/>
      </c>
      <c r="O55" s="82">
        <f t="shared" si="7"/>
        <v>0</v>
      </c>
      <c r="P55" s="82" t="str">
        <f t="shared" si="2"/>
        <v/>
      </c>
      <c r="Q55" s="82" t="str">
        <f t="shared" si="3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5"/>
        <v/>
      </c>
      <c r="M56" s="17"/>
      <c r="N56" s="82" t="str">
        <f t="shared" si="6"/>
        <v/>
      </c>
      <c r="O56" s="82">
        <f t="shared" si="7"/>
        <v>0</v>
      </c>
      <c r="P56" s="82" t="str">
        <f t="shared" si="2"/>
        <v/>
      </c>
      <c r="Q56" s="82" t="str">
        <f t="shared" si="3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5"/>
        <v/>
      </c>
      <c r="M57" s="17"/>
      <c r="N57" s="82" t="str">
        <f t="shared" si="6"/>
        <v/>
      </c>
      <c r="O57" s="82">
        <f t="shared" si="7"/>
        <v>0</v>
      </c>
      <c r="P57" s="82" t="str">
        <f t="shared" si="2"/>
        <v/>
      </c>
      <c r="Q57" s="82" t="str">
        <f t="shared" si="3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5"/>
        <v/>
      </c>
      <c r="M58" s="17"/>
      <c r="N58" s="82" t="str">
        <f t="shared" si="6"/>
        <v/>
      </c>
      <c r="O58" s="82">
        <f t="shared" si="7"/>
        <v>0</v>
      </c>
      <c r="P58" s="82" t="str">
        <f t="shared" si="2"/>
        <v/>
      </c>
      <c r="Q58" s="82" t="str">
        <f t="shared" si="3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5"/>
        <v/>
      </c>
      <c r="M59" s="17"/>
      <c r="N59" s="82" t="str">
        <f t="shared" si="6"/>
        <v/>
      </c>
      <c r="O59" s="82">
        <f t="shared" si="7"/>
        <v>0</v>
      </c>
      <c r="P59" s="82" t="str">
        <f t="shared" si="2"/>
        <v/>
      </c>
      <c r="Q59" s="82" t="str">
        <f t="shared" si="3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5"/>
        <v/>
      </c>
      <c r="M60" s="17"/>
      <c r="N60" s="82" t="str">
        <f t="shared" si="6"/>
        <v/>
      </c>
      <c r="O60" s="82">
        <f t="shared" si="7"/>
        <v>0</v>
      </c>
      <c r="P60" s="82" t="str">
        <f t="shared" si="2"/>
        <v/>
      </c>
      <c r="Q60" s="82" t="str">
        <f t="shared" si="3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5"/>
        <v/>
      </c>
      <c r="M61" s="17"/>
      <c r="N61" s="82" t="str">
        <f t="shared" si="6"/>
        <v/>
      </c>
      <c r="O61" s="82">
        <f t="shared" si="7"/>
        <v>0</v>
      </c>
      <c r="P61" s="82" t="str">
        <f t="shared" si="2"/>
        <v/>
      </c>
      <c r="Q61" s="82" t="str">
        <f t="shared" si="3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5"/>
        <v/>
      </c>
      <c r="M62" s="17"/>
      <c r="N62" s="82" t="str">
        <f t="shared" si="6"/>
        <v/>
      </c>
      <c r="O62" s="82">
        <f t="shared" si="7"/>
        <v>0</v>
      </c>
      <c r="P62" s="82" t="str">
        <f t="shared" si="2"/>
        <v/>
      </c>
      <c r="Q62" s="82" t="str">
        <f t="shared" si="3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5"/>
        <v/>
      </c>
      <c r="M63" s="17"/>
      <c r="N63" s="82" t="str">
        <f t="shared" si="6"/>
        <v/>
      </c>
      <c r="O63" s="82">
        <f t="shared" si="7"/>
        <v>0</v>
      </c>
      <c r="P63" s="82" t="str">
        <f t="shared" si="2"/>
        <v/>
      </c>
      <c r="Q63" s="82" t="str">
        <f t="shared" si="3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5"/>
        <v/>
      </c>
      <c r="M64" s="17"/>
      <c r="N64" s="82" t="str">
        <f t="shared" si="6"/>
        <v/>
      </c>
      <c r="O64" s="82">
        <f t="shared" si="7"/>
        <v>0</v>
      </c>
      <c r="P64" s="82" t="str">
        <f t="shared" si="2"/>
        <v/>
      </c>
      <c r="Q64" s="82" t="str">
        <f t="shared" si="3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5"/>
        <v/>
      </c>
      <c r="M65" s="17"/>
      <c r="N65" s="82" t="str">
        <f t="shared" si="6"/>
        <v/>
      </c>
      <c r="O65" s="82">
        <f t="shared" si="7"/>
        <v>0</v>
      </c>
      <c r="P65" s="82" t="str">
        <f t="shared" si="2"/>
        <v/>
      </c>
      <c r="Q65" s="82" t="str">
        <f t="shared" si="3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5"/>
        <v/>
      </c>
      <c r="M66" s="17"/>
      <c r="N66" s="82" t="str">
        <f t="shared" si="6"/>
        <v/>
      </c>
      <c r="O66" s="82">
        <f t="shared" si="7"/>
        <v>0</v>
      </c>
      <c r="P66" s="82" t="str">
        <f t="shared" si="2"/>
        <v/>
      </c>
      <c r="Q66" s="82" t="str">
        <f t="shared" si="3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5"/>
        <v/>
      </c>
      <c r="M67" s="17"/>
      <c r="N67" s="82" t="str">
        <f t="shared" si="6"/>
        <v/>
      </c>
      <c r="O67" s="82">
        <f t="shared" si="7"/>
        <v>0</v>
      </c>
      <c r="P67" s="82" t="str">
        <f t="shared" si="2"/>
        <v/>
      </c>
      <c r="Q67" s="82" t="str">
        <f t="shared" si="3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5"/>
        <v/>
      </c>
      <c r="M68" s="17"/>
      <c r="N68" s="82" t="str">
        <f t="shared" si="6"/>
        <v/>
      </c>
      <c r="O68" s="82">
        <f t="shared" si="7"/>
        <v>0</v>
      </c>
      <c r="P68" s="82" t="str">
        <f t="shared" si="2"/>
        <v/>
      </c>
      <c r="Q68" s="82" t="str">
        <f t="shared" si="3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5"/>
        <v/>
      </c>
      <c r="M69" s="17"/>
      <c r="N69" s="82" t="str">
        <f t="shared" si="6"/>
        <v/>
      </c>
      <c r="O69" s="82">
        <f t="shared" si="7"/>
        <v>0</v>
      </c>
      <c r="P69" s="82" t="str">
        <f t="shared" si="2"/>
        <v/>
      </c>
      <c r="Q69" s="82" t="str">
        <f t="shared" si="3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5"/>
        <v/>
      </c>
      <c r="M70" s="17"/>
      <c r="N70" s="82" t="str">
        <f t="shared" si="6"/>
        <v/>
      </c>
      <c r="O70" s="82">
        <f t="shared" si="7"/>
        <v>0</v>
      </c>
      <c r="P70" s="82" t="str">
        <f t="shared" si="2"/>
        <v/>
      </c>
      <c r="Q70" s="82" t="str">
        <f t="shared" si="3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5"/>
        <v/>
      </c>
      <c r="M71" s="17"/>
      <c r="N71" s="82" t="str">
        <f t="shared" si="6"/>
        <v/>
      </c>
      <c r="O71" s="82">
        <f t="shared" si="7"/>
        <v>0</v>
      </c>
      <c r="P71" s="82" t="str">
        <f t="shared" si="2"/>
        <v/>
      </c>
      <c r="Q71" s="82" t="str">
        <f t="shared" si="3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5"/>
        <v/>
      </c>
      <c r="M72" s="17"/>
      <c r="N72" s="82" t="str">
        <f t="shared" si="6"/>
        <v/>
      </c>
      <c r="O72" s="82">
        <f t="shared" si="7"/>
        <v>0</v>
      </c>
      <c r="P72" s="82" t="str">
        <f t="shared" si="2"/>
        <v/>
      </c>
      <c r="Q72" s="82" t="str">
        <f t="shared" si="3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5"/>
        <v/>
      </c>
      <c r="M73" s="17"/>
      <c r="N73" s="82" t="str">
        <f t="shared" si="6"/>
        <v/>
      </c>
      <c r="O73" s="82">
        <f t="shared" si="7"/>
        <v>0</v>
      </c>
      <c r="P73" s="82" t="str">
        <f t="shared" si="2"/>
        <v/>
      </c>
      <c r="Q73" s="82" t="str">
        <f t="shared" si="3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5"/>
        <v/>
      </c>
      <c r="M74" s="17"/>
      <c r="N74" s="82" t="str">
        <f t="shared" si="6"/>
        <v/>
      </c>
      <c r="O74" s="82">
        <f t="shared" si="7"/>
        <v>0</v>
      </c>
      <c r="P74" s="82" t="str">
        <f t="shared" si="2"/>
        <v/>
      </c>
      <c r="Q74" s="82" t="str">
        <f t="shared" si="3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5"/>
        <v/>
      </c>
      <c r="M75" s="17"/>
      <c r="N75" s="82" t="str">
        <f t="shared" si="6"/>
        <v/>
      </c>
      <c r="O75" s="82">
        <f t="shared" si="7"/>
        <v>0</v>
      </c>
      <c r="P75" s="82" t="str">
        <f t="shared" si="2"/>
        <v/>
      </c>
      <c r="Q75" s="82" t="str">
        <f t="shared" si="3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5"/>
        <v/>
      </c>
      <c r="M76" s="17"/>
      <c r="N76" s="82" t="str">
        <f t="shared" si="6"/>
        <v/>
      </c>
      <c r="O76" s="82">
        <f t="shared" si="7"/>
        <v>0</v>
      </c>
      <c r="P76" s="82" t="str">
        <f t="shared" si="2"/>
        <v/>
      </c>
      <c r="Q76" s="82" t="str">
        <f t="shared" si="3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5"/>
        <v/>
      </c>
      <c r="M77" s="17"/>
      <c r="N77" s="82" t="str">
        <f t="shared" si="6"/>
        <v/>
      </c>
      <c r="O77" s="82">
        <f t="shared" si="7"/>
        <v>0</v>
      </c>
      <c r="P77" s="82" t="str">
        <f t="shared" si="2"/>
        <v/>
      </c>
      <c r="Q77" s="82" t="str">
        <f t="shared" si="3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5"/>
        <v/>
      </c>
      <c r="M78" s="17"/>
      <c r="N78" s="82" t="str">
        <f t="shared" si="6"/>
        <v/>
      </c>
      <c r="O78" s="82">
        <f t="shared" si="7"/>
        <v>0</v>
      </c>
      <c r="P78" s="82" t="str">
        <f t="shared" si="2"/>
        <v/>
      </c>
      <c r="Q78" s="82" t="str">
        <f t="shared" si="3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5"/>
        <v/>
      </c>
      <c r="M79" s="17"/>
      <c r="N79" s="82" t="str">
        <f t="shared" si="6"/>
        <v/>
      </c>
      <c r="O79" s="82">
        <f t="shared" si="7"/>
        <v>0</v>
      </c>
      <c r="P79" s="82" t="str">
        <f t="shared" si="2"/>
        <v/>
      </c>
      <c r="Q79" s="82" t="str">
        <f t="shared" si="3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8">IF(F80&amp;H80&amp;I80&amp;J80&amp;K80="","",F80+H80+I80-J80-K80)</f>
        <v/>
      </c>
      <c r="M80" s="17"/>
      <c r="N80" s="82" t="str">
        <f t="shared" ref="N80:N143" si="9">IF($G80="E",F80,"")</f>
        <v/>
      </c>
      <c r="O80" s="82">
        <f t="shared" si="7"/>
        <v>0</v>
      </c>
      <c r="P80" s="82" t="str">
        <f t="shared" si="2"/>
        <v/>
      </c>
      <c r="Q80" s="82" t="str">
        <f t="shared" si="3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8"/>
        <v/>
      </c>
      <c r="M81" s="17"/>
      <c r="N81" s="82" t="str">
        <f t="shared" si="9"/>
        <v/>
      </c>
      <c r="O81" s="82">
        <f t="shared" ref="O81:O144" si="10">IF($G81=0%,F81,"")</f>
        <v>0</v>
      </c>
      <c r="P81" s="82" t="str">
        <f t="shared" ref="P81:P144" si="11">IF(OR($G81=8%,$G81=11%),$H81/$G81,"")</f>
        <v/>
      </c>
      <c r="Q81" s="82" t="str">
        <f t="shared" ref="Q81:Q144" si="12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8"/>
        <v/>
      </c>
      <c r="M82" s="17"/>
      <c r="N82" s="82" t="str">
        <f t="shared" si="9"/>
        <v/>
      </c>
      <c r="O82" s="82">
        <f t="shared" si="10"/>
        <v>0</v>
      </c>
      <c r="P82" s="82" t="str">
        <f t="shared" si="11"/>
        <v/>
      </c>
      <c r="Q82" s="82" t="str">
        <f t="shared" si="12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8"/>
        <v/>
      </c>
      <c r="M83" s="17"/>
      <c r="N83" s="82" t="str">
        <f t="shared" si="9"/>
        <v/>
      </c>
      <c r="O83" s="82">
        <f t="shared" si="10"/>
        <v>0</v>
      </c>
      <c r="P83" s="82" t="str">
        <f t="shared" si="11"/>
        <v/>
      </c>
      <c r="Q83" s="82" t="str">
        <f t="shared" si="12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8"/>
        <v/>
      </c>
      <c r="M84" s="17"/>
      <c r="N84" s="82" t="str">
        <f t="shared" si="9"/>
        <v/>
      </c>
      <c r="O84" s="82">
        <f t="shared" si="10"/>
        <v>0</v>
      </c>
      <c r="P84" s="82" t="str">
        <f t="shared" si="11"/>
        <v/>
      </c>
      <c r="Q84" s="82" t="str">
        <f t="shared" si="12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8"/>
        <v/>
      </c>
      <c r="M85" s="17"/>
      <c r="N85" s="82" t="str">
        <f t="shared" si="9"/>
        <v/>
      </c>
      <c r="O85" s="82">
        <f t="shared" si="10"/>
        <v>0</v>
      </c>
      <c r="P85" s="82" t="str">
        <f t="shared" si="11"/>
        <v/>
      </c>
      <c r="Q85" s="82" t="str">
        <f t="shared" si="12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8"/>
        <v/>
      </c>
      <c r="M86" s="17"/>
      <c r="N86" s="82" t="str">
        <f t="shared" si="9"/>
        <v/>
      </c>
      <c r="O86" s="82">
        <f t="shared" si="10"/>
        <v>0</v>
      </c>
      <c r="P86" s="82" t="str">
        <f t="shared" si="11"/>
        <v/>
      </c>
      <c r="Q86" s="82" t="str">
        <f t="shared" si="12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8"/>
        <v/>
      </c>
      <c r="M87" s="17"/>
      <c r="N87" s="82" t="str">
        <f t="shared" si="9"/>
        <v/>
      </c>
      <c r="O87" s="82">
        <f t="shared" si="10"/>
        <v>0</v>
      </c>
      <c r="P87" s="82" t="str">
        <f t="shared" si="11"/>
        <v/>
      </c>
      <c r="Q87" s="82" t="str">
        <f t="shared" si="12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8"/>
        <v/>
      </c>
      <c r="M88" s="17"/>
      <c r="N88" s="82" t="str">
        <f t="shared" si="9"/>
        <v/>
      </c>
      <c r="O88" s="82">
        <f t="shared" si="10"/>
        <v>0</v>
      </c>
      <c r="P88" s="82" t="str">
        <f t="shared" si="11"/>
        <v/>
      </c>
      <c r="Q88" s="82" t="str">
        <f t="shared" si="12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8"/>
        <v/>
      </c>
      <c r="M89" s="17"/>
      <c r="N89" s="82" t="str">
        <f t="shared" si="9"/>
        <v/>
      </c>
      <c r="O89" s="82">
        <f t="shared" si="10"/>
        <v>0</v>
      </c>
      <c r="P89" s="82" t="str">
        <f t="shared" si="11"/>
        <v/>
      </c>
      <c r="Q89" s="82" t="str">
        <f t="shared" si="12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8"/>
        <v/>
      </c>
      <c r="M90" s="17"/>
      <c r="N90" s="82" t="str">
        <f t="shared" si="9"/>
        <v/>
      </c>
      <c r="O90" s="82">
        <f t="shared" si="10"/>
        <v>0</v>
      </c>
      <c r="P90" s="82" t="str">
        <f t="shared" si="11"/>
        <v/>
      </c>
      <c r="Q90" s="82" t="str">
        <f t="shared" si="12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8"/>
        <v/>
      </c>
      <c r="M91" s="17"/>
      <c r="N91" s="82" t="str">
        <f t="shared" si="9"/>
        <v/>
      </c>
      <c r="O91" s="82">
        <f t="shared" si="10"/>
        <v>0</v>
      </c>
      <c r="P91" s="82" t="str">
        <f t="shared" si="11"/>
        <v/>
      </c>
      <c r="Q91" s="82" t="str">
        <f t="shared" si="12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8"/>
        <v/>
      </c>
      <c r="M92" s="17"/>
      <c r="N92" s="82" t="str">
        <f t="shared" si="9"/>
        <v/>
      </c>
      <c r="O92" s="82">
        <f t="shared" si="10"/>
        <v>0</v>
      </c>
      <c r="P92" s="82" t="str">
        <f t="shared" si="11"/>
        <v/>
      </c>
      <c r="Q92" s="82" t="str">
        <f t="shared" si="12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8"/>
        <v/>
      </c>
      <c r="M93" s="17"/>
      <c r="N93" s="82" t="str">
        <f t="shared" si="9"/>
        <v/>
      </c>
      <c r="O93" s="82">
        <f t="shared" si="10"/>
        <v>0</v>
      </c>
      <c r="P93" s="82" t="str">
        <f t="shared" si="11"/>
        <v/>
      </c>
      <c r="Q93" s="82" t="str">
        <f t="shared" si="12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8"/>
        <v/>
      </c>
      <c r="M94" s="17"/>
      <c r="N94" s="82" t="str">
        <f t="shared" si="9"/>
        <v/>
      </c>
      <c r="O94" s="82">
        <f t="shared" si="10"/>
        <v>0</v>
      </c>
      <c r="P94" s="82" t="str">
        <f t="shared" si="11"/>
        <v/>
      </c>
      <c r="Q94" s="82" t="str">
        <f t="shared" si="12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8"/>
        <v/>
      </c>
      <c r="M95" s="17"/>
      <c r="N95" s="82" t="str">
        <f t="shared" si="9"/>
        <v/>
      </c>
      <c r="O95" s="82">
        <f t="shared" si="10"/>
        <v>0</v>
      </c>
      <c r="P95" s="82" t="str">
        <f t="shared" si="11"/>
        <v/>
      </c>
      <c r="Q95" s="82" t="str">
        <f t="shared" si="12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8"/>
        <v/>
      </c>
      <c r="M96" s="17"/>
      <c r="N96" s="82" t="str">
        <f t="shared" si="9"/>
        <v/>
      </c>
      <c r="O96" s="82">
        <f t="shared" si="10"/>
        <v>0</v>
      </c>
      <c r="P96" s="82" t="str">
        <f t="shared" si="11"/>
        <v/>
      </c>
      <c r="Q96" s="82" t="str">
        <f t="shared" si="12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8"/>
        <v/>
      </c>
      <c r="M97" s="17"/>
      <c r="N97" s="82" t="str">
        <f t="shared" si="9"/>
        <v/>
      </c>
      <c r="O97" s="82">
        <f t="shared" si="10"/>
        <v>0</v>
      </c>
      <c r="P97" s="82" t="str">
        <f t="shared" si="11"/>
        <v/>
      </c>
      <c r="Q97" s="82" t="str">
        <f t="shared" si="12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8"/>
        <v/>
      </c>
      <c r="M98" s="17"/>
      <c r="N98" s="82" t="str">
        <f t="shared" si="9"/>
        <v/>
      </c>
      <c r="O98" s="82">
        <f t="shared" si="10"/>
        <v>0</v>
      </c>
      <c r="P98" s="82" t="str">
        <f t="shared" si="11"/>
        <v/>
      </c>
      <c r="Q98" s="82" t="str">
        <f t="shared" si="12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8"/>
        <v/>
      </c>
      <c r="M99" s="17"/>
      <c r="N99" s="82" t="str">
        <f t="shared" si="9"/>
        <v/>
      </c>
      <c r="O99" s="82">
        <f t="shared" si="10"/>
        <v>0</v>
      </c>
      <c r="P99" s="82" t="str">
        <f t="shared" si="11"/>
        <v/>
      </c>
      <c r="Q99" s="82" t="str">
        <f t="shared" si="12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8"/>
        <v/>
      </c>
      <c r="M100" s="17"/>
      <c r="N100" s="82" t="str">
        <f t="shared" si="9"/>
        <v/>
      </c>
      <c r="O100" s="82">
        <f t="shared" si="10"/>
        <v>0</v>
      </c>
      <c r="P100" s="82" t="str">
        <f t="shared" si="11"/>
        <v/>
      </c>
      <c r="Q100" s="82" t="str">
        <f t="shared" si="12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8"/>
        <v/>
      </c>
      <c r="M101" s="17"/>
      <c r="N101" s="82" t="str">
        <f t="shared" si="9"/>
        <v/>
      </c>
      <c r="O101" s="82">
        <f t="shared" si="10"/>
        <v>0</v>
      </c>
      <c r="P101" s="82" t="str">
        <f t="shared" si="11"/>
        <v/>
      </c>
      <c r="Q101" s="82" t="str">
        <f t="shared" si="12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8"/>
        <v/>
      </c>
      <c r="M102" s="17"/>
      <c r="N102" s="82" t="str">
        <f t="shared" si="9"/>
        <v/>
      </c>
      <c r="O102" s="82">
        <f t="shared" si="10"/>
        <v>0</v>
      </c>
      <c r="P102" s="82" t="str">
        <f t="shared" si="11"/>
        <v/>
      </c>
      <c r="Q102" s="82" t="str">
        <f t="shared" si="12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8"/>
        <v/>
      </c>
      <c r="M103" s="17"/>
      <c r="N103" s="82" t="str">
        <f t="shared" si="9"/>
        <v/>
      </c>
      <c r="O103" s="82">
        <f t="shared" si="10"/>
        <v>0</v>
      </c>
      <c r="P103" s="82" t="str">
        <f t="shared" si="11"/>
        <v/>
      </c>
      <c r="Q103" s="82" t="str">
        <f t="shared" si="12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8"/>
        <v/>
      </c>
      <c r="M104" s="17"/>
      <c r="N104" s="82" t="str">
        <f t="shared" si="9"/>
        <v/>
      </c>
      <c r="O104" s="82">
        <f t="shared" si="10"/>
        <v>0</v>
      </c>
      <c r="P104" s="82" t="str">
        <f t="shared" si="11"/>
        <v/>
      </c>
      <c r="Q104" s="82" t="str">
        <f t="shared" si="12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8"/>
        <v/>
      </c>
      <c r="M105" s="17"/>
      <c r="N105" s="82" t="str">
        <f t="shared" si="9"/>
        <v/>
      </c>
      <c r="O105" s="82">
        <f t="shared" si="10"/>
        <v>0</v>
      </c>
      <c r="P105" s="82" t="str">
        <f t="shared" si="11"/>
        <v/>
      </c>
      <c r="Q105" s="82" t="str">
        <f t="shared" si="12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8"/>
        <v/>
      </c>
      <c r="M106" s="17"/>
      <c r="N106" s="82" t="str">
        <f t="shared" si="9"/>
        <v/>
      </c>
      <c r="O106" s="82">
        <f t="shared" si="10"/>
        <v>0</v>
      </c>
      <c r="P106" s="82" t="str">
        <f t="shared" si="11"/>
        <v/>
      </c>
      <c r="Q106" s="82" t="str">
        <f t="shared" si="12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8"/>
        <v/>
      </c>
      <c r="M107" s="17"/>
      <c r="N107" s="82" t="str">
        <f t="shared" si="9"/>
        <v/>
      </c>
      <c r="O107" s="82">
        <f t="shared" si="10"/>
        <v>0</v>
      </c>
      <c r="P107" s="82" t="str">
        <f t="shared" si="11"/>
        <v/>
      </c>
      <c r="Q107" s="82" t="str">
        <f t="shared" si="12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8"/>
        <v/>
      </c>
      <c r="M108" s="17"/>
      <c r="N108" s="82" t="str">
        <f t="shared" si="9"/>
        <v/>
      </c>
      <c r="O108" s="82">
        <f t="shared" si="10"/>
        <v>0</v>
      </c>
      <c r="P108" s="82" t="str">
        <f t="shared" si="11"/>
        <v/>
      </c>
      <c r="Q108" s="82" t="str">
        <f t="shared" si="12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8"/>
        <v/>
      </c>
      <c r="M109" s="17"/>
      <c r="N109" s="82" t="str">
        <f t="shared" si="9"/>
        <v/>
      </c>
      <c r="O109" s="82">
        <f t="shared" si="10"/>
        <v>0</v>
      </c>
      <c r="P109" s="82" t="str">
        <f t="shared" si="11"/>
        <v/>
      </c>
      <c r="Q109" s="82" t="str">
        <f t="shared" si="12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8"/>
        <v/>
      </c>
      <c r="M110" s="17"/>
      <c r="N110" s="82" t="str">
        <f t="shared" si="9"/>
        <v/>
      </c>
      <c r="O110" s="82">
        <f t="shared" si="10"/>
        <v>0</v>
      </c>
      <c r="P110" s="82" t="str">
        <f t="shared" si="11"/>
        <v/>
      </c>
      <c r="Q110" s="82" t="str">
        <f t="shared" si="12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8"/>
        <v/>
      </c>
      <c r="M111" s="17"/>
      <c r="N111" s="82" t="str">
        <f t="shared" si="9"/>
        <v/>
      </c>
      <c r="O111" s="82">
        <f t="shared" si="10"/>
        <v>0</v>
      </c>
      <c r="P111" s="82" t="str">
        <f t="shared" si="11"/>
        <v/>
      </c>
      <c r="Q111" s="82" t="str">
        <f t="shared" si="12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8"/>
        <v/>
      </c>
      <c r="M112" s="17"/>
      <c r="N112" s="82" t="str">
        <f t="shared" si="9"/>
        <v/>
      </c>
      <c r="O112" s="82">
        <f t="shared" si="10"/>
        <v>0</v>
      </c>
      <c r="P112" s="82" t="str">
        <f t="shared" si="11"/>
        <v/>
      </c>
      <c r="Q112" s="82" t="str">
        <f t="shared" si="12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8"/>
        <v/>
      </c>
      <c r="M113" s="17"/>
      <c r="N113" s="82" t="str">
        <f t="shared" si="9"/>
        <v/>
      </c>
      <c r="O113" s="82">
        <f t="shared" si="10"/>
        <v>0</v>
      </c>
      <c r="P113" s="82" t="str">
        <f t="shared" si="11"/>
        <v/>
      </c>
      <c r="Q113" s="82" t="str">
        <f t="shared" si="12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8"/>
        <v/>
      </c>
      <c r="M114" s="17"/>
      <c r="N114" s="82" t="str">
        <f t="shared" si="9"/>
        <v/>
      </c>
      <c r="O114" s="82">
        <f t="shared" si="10"/>
        <v>0</v>
      </c>
      <c r="P114" s="82" t="str">
        <f t="shared" si="11"/>
        <v/>
      </c>
      <c r="Q114" s="82" t="str">
        <f t="shared" si="12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8"/>
        <v/>
      </c>
      <c r="M115" s="17"/>
      <c r="N115" s="82" t="str">
        <f t="shared" si="9"/>
        <v/>
      </c>
      <c r="O115" s="82">
        <f t="shared" si="10"/>
        <v>0</v>
      </c>
      <c r="P115" s="82" t="str">
        <f t="shared" si="11"/>
        <v/>
      </c>
      <c r="Q115" s="82" t="str">
        <f t="shared" si="12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8"/>
        <v/>
      </c>
      <c r="M116" s="17"/>
      <c r="N116" s="82" t="str">
        <f t="shared" si="9"/>
        <v/>
      </c>
      <c r="O116" s="82">
        <f t="shared" si="10"/>
        <v>0</v>
      </c>
      <c r="P116" s="82" t="str">
        <f t="shared" si="11"/>
        <v/>
      </c>
      <c r="Q116" s="82" t="str">
        <f t="shared" si="12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8"/>
        <v/>
      </c>
      <c r="M117" s="17"/>
      <c r="N117" s="82" t="str">
        <f t="shared" si="9"/>
        <v/>
      </c>
      <c r="O117" s="82">
        <f t="shared" si="10"/>
        <v>0</v>
      </c>
      <c r="P117" s="82" t="str">
        <f t="shared" si="11"/>
        <v/>
      </c>
      <c r="Q117" s="82" t="str">
        <f t="shared" si="12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8"/>
        <v/>
      </c>
      <c r="M118" s="17"/>
      <c r="N118" s="82" t="str">
        <f t="shared" si="9"/>
        <v/>
      </c>
      <c r="O118" s="82">
        <f t="shared" si="10"/>
        <v>0</v>
      </c>
      <c r="P118" s="82" t="str">
        <f t="shared" si="11"/>
        <v/>
      </c>
      <c r="Q118" s="82" t="str">
        <f t="shared" si="12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8"/>
        <v/>
      </c>
      <c r="M119" s="17"/>
      <c r="N119" s="82" t="str">
        <f t="shared" si="9"/>
        <v/>
      </c>
      <c r="O119" s="82">
        <f t="shared" si="10"/>
        <v>0</v>
      </c>
      <c r="P119" s="82" t="str">
        <f t="shared" si="11"/>
        <v/>
      </c>
      <c r="Q119" s="82" t="str">
        <f t="shared" si="12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8"/>
        <v/>
      </c>
      <c r="M120" s="17"/>
      <c r="N120" s="82" t="str">
        <f t="shared" si="9"/>
        <v/>
      </c>
      <c r="O120" s="82">
        <f t="shared" si="10"/>
        <v>0</v>
      </c>
      <c r="P120" s="82" t="str">
        <f t="shared" si="11"/>
        <v/>
      </c>
      <c r="Q120" s="82" t="str">
        <f t="shared" si="12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8"/>
        <v/>
      </c>
      <c r="M121" s="17"/>
      <c r="N121" s="82" t="str">
        <f t="shared" si="9"/>
        <v/>
      </c>
      <c r="O121" s="82">
        <f t="shared" si="10"/>
        <v>0</v>
      </c>
      <c r="P121" s="82" t="str">
        <f t="shared" si="11"/>
        <v/>
      </c>
      <c r="Q121" s="82" t="str">
        <f t="shared" si="12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8"/>
        <v/>
      </c>
      <c r="M122" s="17"/>
      <c r="N122" s="82" t="str">
        <f t="shared" si="9"/>
        <v/>
      </c>
      <c r="O122" s="82">
        <f t="shared" si="10"/>
        <v>0</v>
      </c>
      <c r="P122" s="82" t="str">
        <f t="shared" si="11"/>
        <v/>
      </c>
      <c r="Q122" s="82" t="str">
        <f t="shared" si="12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8"/>
        <v/>
      </c>
      <c r="M123" s="17"/>
      <c r="N123" s="82" t="str">
        <f t="shared" si="9"/>
        <v/>
      </c>
      <c r="O123" s="82">
        <f t="shared" si="10"/>
        <v>0</v>
      </c>
      <c r="P123" s="82" t="str">
        <f t="shared" si="11"/>
        <v/>
      </c>
      <c r="Q123" s="82" t="str">
        <f t="shared" si="12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8"/>
        <v/>
      </c>
      <c r="M124" s="17"/>
      <c r="N124" s="82" t="str">
        <f t="shared" si="9"/>
        <v/>
      </c>
      <c r="O124" s="82">
        <f t="shared" si="10"/>
        <v>0</v>
      </c>
      <c r="P124" s="82" t="str">
        <f t="shared" si="11"/>
        <v/>
      </c>
      <c r="Q124" s="82" t="str">
        <f t="shared" si="12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8"/>
        <v/>
      </c>
      <c r="M125" s="17"/>
      <c r="N125" s="82" t="str">
        <f t="shared" si="9"/>
        <v/>
      </c>
      <c r="O125" s="82">
        <f t="shared" si="10"/>
        <v>0</v>
      </c>
      <c r="P125" s="82" t="str">
        <f t="shared" si="11"/>
        <v/>
      </c>
      <c r="Q125" s="82" t="str">
        <f t="shared" si="12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8"/>
        <v/>
      </c>
      <c r="M126" s="17"/>
      <c r="N126" s="82" t="str">
        <f t="shared" si="9"/>
        <v/>
      </c>
      <c r="O126" s="82">
        <f t="shared" si="10"/>
        <v>0</v>
      </c>
      <c r="P126" s="82" t="str">
        <f t="shared" si="11"/>
        <v/>
      </c>
      <c r="Q126" s="82" t="str">
        <f t="shared" si="12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8"/>
        <v/>
      </c>
      <c r="M127" s="17"/>
      <c r="N127" s="82" t="str">
        <f t="shared" si="9"/>
        <v/>
      </c>
      <c r="O127" s="82">
        <f t="shared" si="10"/>
        <v>0</v>
      </c>
      <c r="P127" s="82" t="str">
        <f t="shared" si="11"/>
        <v/>
      </c>
      <c r="Q127" s="82" t="str">
        <f t="shared" si="12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8"/>
        <v/>
      </c>
      <c r="M128" s="17"/>
      <c r="N128" s="82" t="str">
        <f t="shared" si="9"/>
        <v/>
      </c>
      <c r="O128" s="82">
        <f t="shared" si="10"/>
        <v>0</v>
      </c>
      <c r="P128" s="82" t="str">
        <f t="shared" si="11"/>
        <v/>
      </c>
      <c r="Q128" s="82" t="str">
        <f t="shared" si="12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8"/>
        <v/>
      </c>
      <c r="M129" s="17"/>
      <c r="N129" s="82" t="str">
        <f t="shared" si="9"/>
        <v/>
      </c>
      <c r="O129" s="82">
        <f t="shared" si="10"/>
        <v>0</v>
      </c>
      <c r="P129" s="82" t="str">
        <f t="shared" si="11"/>
        <v/>
      </c>
      <c r="Q129" s="82" t="str">
        <f t="shared" si="12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8"/>
        <v/>
      </c>
      <c r="M130" s="17"/>
      <c r="N130" s="82" t="str">
        <f t="shared" si="9"/>
        <v/>
      </c>
      <c r="O130" s="82">
        <f t="shared" si="10"/>
        <v>0</v>
      </c>
      <c r="P130" s="82" t="str">
        <f t="shared" si="11"/>
        <v/>
      </c>
      <c r="Q130" s="82" t="str">
        <f t="shared" si="12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8"/>
        <v/>
      </c>
      <c r="M131" s="17"/>
      <c r="N131" s="82" t="str">
        <f t="shared" si="9"/>
        <v/>
      </c>
      <c r="O131" s="82">
        <f t="shared" si="10"/>
        <v>0</v>
      </c>
      <c r="P131" s="82" t="str">
        <f t="shared" si="11"/>
        <v/>
      </c>
      <c r="Q131" s="82" t="str">
        <f t="shared" si="12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8"/>
        <v/>
      </c>
      <c r="M132" s="17"/>
      <c r="N132" s="82" t="str">
        <f t="shared" si="9"/>
        <v/>
      </c>
      <c r="O132" s="82">
        <f t="shared" si="10"/>
        <v>0</v>
      </c>
      <c r="P132" s="82" t="str">
        <f t="shared" si="11"/>
        <v/>
      </c>
      <c r="Q132" s="82" t="str">
        <f t="shared" si="12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8"/>
        <v/>
      </c>
      <c r="M133" s="17"/>
      <c r="N133" s="82" t="str">
        <f t="shared" si="9"/>
        <v/>
      </c>
      <c r="O133" s="82">
        <f t="shared" si="10"/>
        <v>0</v>
      </c>
      <c r="P133" s="82" t="str">
        <f t="shared" si="11"/>
        <v/>
      </c>
      <c r="Q133" s="82" t="str">
        <f t="shared" si="12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8"/>
        <v/>
      </c>
      <c r="M134" s="17"/>
      <c r="N134" s="82" t="str">
        <f t="shared" si="9"/>
        <v/>
      </c>
      <c r="O134" s="82">
        <f t="shared" si="10"/>
        <v>0</v>
      </c>
      <c r="P134" s="82" t="str">
        <f t="shared" si="11"/>
        <v/>
      </c>
      <c r="Q134" s="82" t="str">
        <f t="shared" si="12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8"/>
        <v/>
      </c>
      <c r="M135" s="17"/>
      <c r="N135" s="82" t="str">
        <f t="shared" si="9"/>
        <v/>
      </c>
      <c r="O135" s="82">
        <f t="shared" si="10"/>
        <v>0</v>
      </c>
      <c r="P135" s="82" t="str">
        <f t="shared" si="11"/>
        <v/>
      </c>
      <c r="Q135" s="82" t="str">
        <f t="shared" si="12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8"/>
        <v/>
      </c>
      <c r="M136" s="17"/>
      <c r="N136" s="82" t="str">
        <f t="shared" si="9"/>
        <v/>
      </c>
      <c r="O136" s="82">
        <f t="shared" si="10"/>
        <v>0</v>
      </c>
      <c r="P136" s="82" t="str">
        <f t="shared" si="11"/>
        <v/>
      </c>
      <c r="Q136" s="82" t="str">
        <f t="shared" si="12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8"/>
        <v/>
      </c>
      <c r="M137" s="17"/>
      <c r="N137" s="82" t="str">
        <f t="shared" si="9"/>
        <v/>
      </c>
      <c r="O137" s="82">
        <f t="shared" si="10"/>
        <v>0</v>
      </c>
      <c r="P137" s="82" t="str">
        <f t="shared" si="11"/>
        <v/>
      </c>
      <c r="Q137" s="82" t="str">
        <f t="shared" si="12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8"/>
        <v/>
      </c>
      <c r="M138" s="17"/>
      <c r="N138" s="82" t="str">
        <f t="shared" si="9"/>
        <v/>
      </c>
      <c r="O138" s="82">
        <f t="shared" si="10"/>
        <v>0</v>
      </c>
      <c r="P138" s="82" t="str">
        <f t="shared" si="11"/>
        <v/>
      </c>
      <c r="Q138" s="82" t="str">
        <f t="shared" si="12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8"/>
        <v/>
      </c>
      <c r="M139" s="17"/>
      <c r="N139" s="82" t="str">
        <f t="shared" si="9"/>
        <v/>
      </c>
      <c r="O139" s="82">
        <f t="shared" si="10"/>
        <v>0</v>
      </c>
      <c r="P139" s="82" t="str">
        <f t="shared" si="11"/>
        <v/>
      </c>
      <c r="Q139" s="82" t="str">
        <f t="shared" si="12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8"/>
        <v/>
      </c>
      <c r="M140" s="17"/>
      <c r="N140" s="82" t="str">
        <f t="shared" si="9"/>
        <v/>
      </c>
      <c r="O140" s="82">
        <f t="shared" si="10"/>
        <v>0</v>
      </c>
      <c r="P140" s="82" t="str">
        <f t="shared" si="11"/>
        <v/>
      </c>
      <c r="Q140" s="82" t="str">
        <f t="shared" si="12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8"/>
        <v/>
      </c>
      <c r="M141" s="17"/>
      <c r="N141" s="82" t="str">
        <f t="shared" si="9"/>
        <v/>
      </c>
      <c r="O141" s="82">
        <f t="shared" si="10"/>
        <v>0</v>
      </c>
      <c r="P141" s="82" t="str">
        <f t="shared" si="11"/>
        <v/>
      </c>
      <c r="Q141" s="82" t="str">
        <f t="shared" si="12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8"/>
        <v/>
      </c>
      <c r="M142" s="17"/>
      <c r="N142" s="82" t="str">
        <f t="shared" si="9"/>
        <v/>
      </c>
      <c r="O142" s="82">
        <f t="shared" si="10"/>
        <v>0</v>
      </c>
      <c r="P142" s="82" t="str">
        <f t="shared" si="11"/>
        <v/>
      </c>
      <c r="Q142" s="82" t="str">
        <f t="shared" si="12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8"/>
        <v/>
      </c>
      <c r="M143" s="17"/>
      <c r="N143" s="82" t="str">
        <f t="shared" si="9"/>
        <v/>
      </c>
      <c r="O143" s="82">
        <f t="shared" si="10"/>
        <v>0</v>
      </c>
      <c r="P143" s="82" t="str">
        <f t="shared" si="11"/>
        <v/>
      </c>
      <c r="Q143" s="82" t="str">
        <f t="shared" si="12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3">IF(F144&amp;H144&amp;I144&amp;J144&amp;K144="","",F144+H144+I144-J144-K144)</f>
        <v/>
      </c>
      <c r="M144" s="17"/>
      <c r="N144" s="82" t="str">
        <f t="shared" ref="N144:N207" si="14">IF($G144="E",F144,"")</f>
        <v/>
      </c>
      <c r="O144" s="82">
        <f t="shared" si="10"/>
        <v>0</v>
      </c>
      <c r="P144" s="82" t="str">
        <f t="shared" si="11"/>
        <v/>
      </c>
      <c r="Q144" s="82" t="str">
        <f t="shared" si="12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3"/>
        <v/>
      </c>
      <c r="M145" s="17"/>
      <c r="N145" s="82" t="str">
        <f t="shared" si="14"/>
        <v/>
      </c>
      <c r="O145" s="82">
        <f t="shared" ref="O145:O208" si="15">IF($G145=0%,F145,"")</f>
        <v>0</v>
      </c>
      <c r="P145" s="82" t="str">
        <f t="shared" ref="P145:P208" si="16">IF(OR($G145=8%,$G145=11%),$H145/$G145,"")</f>
        <v/>
      </c>
      <c r="Q145" s="82" t="str">
        <f t="shared" ref="Q145:Q208" si="17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3"/>
        <v/>
      </c>
      <c r="M146" s="17"/>
      <c r="N146" s="82" t="str">
        <f t="shared" si="14"/>
        <v/>
      </c>
      <c r="O146" s="82">
        <f t="shared" si="15"/>
        <v>0</v>
      </c>
      <c r="P146" s="82" t="str">
        <f t="shared" si="16"/>
        <v/>
      </c>
      <c r="Q146" s="82" t="str">
        <f t="shared" si="17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3"/>
        <v/>
      </c>
      <c r="M147" s="17"/>
      <c r="N147" s="82" t="str">
        <f t="shared" si="14"/>
        <v/>
      </c>
      <c r="O147" s="82">
        <f t="shared" si="15"/>
        <v>0</v>
      </c>
      <c r="P147" s="82" t="str">
        <f t="shared" si="16"/>
        <v/>
      </c>
      <c r="Q147" s="82" t="str">
        <f t="shared" si="17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3"/>
        <v/>
      </c>
      <c r="M148" s="17"/>
      <c r="N148" s="82" t="str">
        <f t="shared" si="14"/>
        <v/>
      </c>
      <c r="O148" s="82">
        <f t="shared" si="15"/>
        <v>0</v>
      </c>
      <c r="P148" s="82" t="str">
        <f t="shared" si="16"/>
        <v/>
      </c>
      <c r="Q148" s="82" t="str">
        <f t="shared" si="17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3"/>
        <v/>
      </c>
      <c r="M149" s="17"/>
      <c r="N149" s="82" t="str">
        <f t="shared" si="14"/>
        <v/>
      </c>
      <c r="O149" s="82">
        <f t="shared" si="15"/>
        <v>0</v>
      </c>
      <c r="P149" s="82" t="str">
        <f t="shared" si="16"/>
        <v/>
      </c>
      <c r="Q149" s="82" t="str">
        <f t="shared" si="17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3"/>
        <v/>
      </c>
      <c r="M150" s="17"/>
      <c r="N150" s="82" t="str">
        <f t="shared" si="14"/>
        <v/>
      </c>
      <c r="O150" s="82">
        <f t="shared" si="15"/>
        <v>0</v>
      </c>
      <c r="P150" s="82" t="str">
        <f t="shared" si="16"/>
        <v/>
      </c>
      <c r="Q150" s="82" t="str">
        <f t="shared" si="17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3"/>
        <v/>
      </c>
      <c r="M151" s="17"/>
      <c r="N151" s="82" t="str">
        <f t="shared" si="14"/>
        <v/>
      </c>
      <c r="O151" s="82">
        <f t="shared" si="15"/>
        <v>0</v>
      </c>
      <c r="P151" s="82" t="str">
        <f t="shared" si="16"/>
        <v/>
      </c>
      <c r="Q151" s="82" t="str">
        <f t="shared" si="17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3"/>
        <v/>
      </c>
      <c r="M152" s="17"/>
      <c r="N152" s="82" t="str">
        <f t="shared" si="14"/>
        <v/>
      </c>
      <c r="O152" s="82">
        <f t="shared" si="15"/>
        <v>0</v>
      </c>
      <c r="P152" s="82" t="str">
        <f t="shared" si="16"/>
        <v/>
      </c>
      <c r="Q152" s="82" t="str">
        <f t="shared" si="17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3"/>
        <v/>
      </c>
      <c r="M153" s="17"/>
      <c r="N153" s="82" t="str">
        <f t="shared" si="14"/>
        <v/>
      </c>
      <c r="O153" s="82">
        <f t="shared" si="15"/>
        <v>0</v>
      </c>
      <c r="P153" s="82" t="str">
        <f t="shared" si="16"/>
        <v/>
      </c>
      <c r="Q153" s="82" t="str">
        <f t="shared" si="17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3"/>
        <v/>
      </c>
      <c r="M154" s="17"/>
      <c r="N154" s="82" t="str">
        <f t="shared" si="14"/>
        <v/>
      </c>
      <c r="O154" s="82">
        <f t="shared" si="15"/>
        <v>0</v>
      </c>
      <c r="P154" s="82" t="str">
        <f t="shared" si="16"/>
        <v/>
      </c>
      <c r="Q154" s="82" t="str">
        <f t="shared" si="17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3"/>
        <v/>
      </c>
      <c r="M155" s="17"/>
      <c r="N155" s="82" t="str">
        <f t="shared" si="14"/>
        <v/>
      </c>
      <c r="O155" s="82">
        <f t="shared" si="15"/>
        <v>0</v>
      </c>
      <c r="P155" s="82" t="str">
        <f t="shared" si="16"/>
        <v/>
      </c>
      <c r="Q155" s="82" t="str">
        <f t="shared" si="17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3"/>
        <v/>
      </c>
      <c r="M156" s="17"/>
      <c r="N156" s="82" t="str">
        <f t="shared" si="14"/>
        <v/>
      </c>
      <c r="O156" s="82">
        <f t="shared" si="15"/>
        <v>0</v>
      </c>
      <c r="P156" s="82" t="str">
        <f t="shared" si="16"/>
        <v/>
      </c>
      <c r="Q156" s="82" t="str">
        <f t="shared" si="17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3"/>
        <v/>
      </c>
      <c r="M157" s="17"/>
      <c r="N157" s="82" t="str">
        <f t="shared" si="14"/>
        <v/>
      </c>
      <c r="O157" s="82">
        <f t="shared" si="15"/>
        <v>0</v>
      </c>
      <c r="P157" s="82" t="str">
        <f t="shared" si="16"/>
        <v/>
      </c>
      <c r="Q157" s="82" t="str">
        <f t="shared" si="17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3"/>
        <v/>
      </c>
      <c r="M158" s="17"/>
      <c r="N158" s="82" t="str">
        <f t="shared" si="14"/>
        <v/>
      </c>
      <c r="O158" s="82">
        <f t="shared" si="15"/>
        <v>0</v>
      </c>
      <c r="P158" s="82" t="str">
        <f t="shared" si="16"/>
        <v/>
      </c>
      <c r="Q158" s="82" t="str">
        <f t="shared" si="17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3"/>
        <v/>
      </c>
      <c r="M159" s="17"/>
      <c r="N159" s="82" t="str">
        <f t="shared" si="14"/>
        <v/>
      </c>
      <c r="O159" s="82">
        <f t="shared" si="15"/>
        <v>0</v>
      </c>
      <c r="P159" s="82" t="str">
        <f t="shared" si="16"/>
        <v/>
      </c>
      <c r="Q159" s="82" t="str">
        <f t="shared" si="17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3"/>
        <v/>
      </c>
      <c r="M160" s="17"/>
      <c r="N160" s="82" t="str">
        <f t="shared" si="14"/>
        <v/>
      </c>
      <c r="O160" s="82">
        <f t="shared" si="15"/>
        <v>0</v>
      </c>
      <c r="P160" s="82" t="str">
        <f t="shared" si="16"/>
        <v/>
      </c>
      <c r="Q160" s="82" t="str">
        <f t="shared" si="17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3"/>
        <v/>
      </c>
      <c r="M161" s="17"/>
      <c r="N161" s="82" t="str">
        <f t="shared" si="14"/>
        <v/>
      </c>
      <c r="O161" s="82">
        <f t="shared" si="15"/>
        <v>0</v>
      </c>
      <c r="P161" s="82" t="str">
        <f t="shared" si="16"/>
        <v/>
      </c>
      <c r="Q161" s="82" t="str">
        <f t="shared" si="17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3"/>
        <v/>
      </c>
      <c r="M162" s="17"/>
      <c r="N162" s="82" t="str">
        <f t="shared" si="14"/>
        <v/>
      </c>
      <c r="O162" s="82">
        <f t="shared" si="15"/>
        <v>0</v>
      </c>
      <c r="P162" s="82" t="str">
        <f t="shared" si="16"/>
        <v/>
      </c>
      <c r="Q162" s="82" t="str">
        <f t="shared" si="17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3"/>
        <v/>
      </c>
      <c r="M163" s="17"/>
      <c r="N163" s="82" t="str">
        <f t="shared" si="14"/>
        <v/>
      </c>
      <c r="O163" s="82">
        <f t="shared" si="15"/>
        <v>0</v>
      </c>
      <c r="P163" s="82" t="str">
        <f t="shared" si="16"/>
        <v/>
      </c>
      <c r="Q163" s="82" t="str">
        <f t="shared" si="17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3"/>
        <v/>
      </c>
      <c r="M164" s="17"/>
      <c r="N164" s="82" t="str">
        <f t="shared" si="14"/>
        <v/>
      </c>
      <c r="O164" s="82">
        <f t="shared" si="15"/>
        <v>0</v>
      </c>
      <c r="P164" s="82" t="str">
        <f t="shared" si="16"/>
        <v/>
      </c>
      <c r="Q164" s="82" t="str">
        <f t="shared" si="17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3"/>
        <v/>
      </c>
      <c r="M165" s="17"/>
      <c r="N165" s="82" t="str">
        <f t="shared" si="14"/>
        <v/>
      </c>
      <c r="O165" s="82">
        <f t="shared" si="15"/>
        <v>0</v>
      </c>
      <c r="P165" s="82" t="str">
        <f t="shared" si="16"/>
        <v/>
      </c>
      <c r="Q165" s="82" t="str">
        <f t="shared" si="17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3"/>
        <v/>
      </c>
      <c r="M166" s="17"/>
      <c r="N166" s="82" t="str">
        <f t="shared" si="14"/>
        <v/>
      </c>
      <c r="O166" s="82">
        <f t="shared" si="15"/>
        <v>0</v>
      </c>
      <c r="P166" s="82" t="str">
        <f t="shared" si="16"/>
        <v/>
      </c>
      <c r="Q166" s="82" t="str">
        <f t="shared" si="17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3"/>
        <v/>
      </c>
      <c r="M167" s="17"/>
      <c r="N167" s="82" t="str">
        <f t="shared" si="14"/>
        <v/>
      </c>
      <c r="O167" s="82">
        <f t="shared" si="15"/>
        <v>0</v>
      </c>
      <c r="P167" s="82" t="str">
        <f t="shared" si="16"/>
        <v/>
      </c>
      <c r="Q167" s="82" t="str">
        <f t="shared" si="17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3"/>
        <v/>
      </c>
      <c r="M168" s="17"/>
      <c r="N168" s="82" t="str">
        <f t="shared" si="14"/>
        <v/>
      </c>
      <c r="O168" s="82">
        <f t="shared" si="15"/>
        <v>0</v>
      </c>
      <c r="P168" s="82" t="str">
        <f t="shared" si="16"/>
        <v/>
      </c>
      <c r="Q168" s="82" t="str">
        <f t="shared" si="17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3"/>
        <v/>
      </c>
      <c r="M169" s="17"/>
      <c r="N169" s="82" t="str">
        <f t="shared" si="14"/>
        <v/>
      </c>
      <c r="O169" s="82">
        <f t="shared" si="15"/>
        <v>0</v>
      </c>
      <c r="P169" s="82" t="str">
        <f t="shared" si="16"/>
        <v/>
      </c>
      <c r="Q169" s="82" t="str">
        <f t="shared" si="17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3"/>
        <v/>
      </c>
      <c r="M170" s="17"/>
      <c r="N170" s="82" t="str">
        <f t="shared" si="14"/>
        <v/>
      </c>
      <c r="O170" s="82">
        <f t="shared" si="15"/>
        <v>0</v>
      </c>
      <c r="P170" s="82" t="str">
        <f t="shared" si="16"/>
        <v/>
      </c>
      <c r="Q170" s="82" t="str">
        <f t="shared" si="17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3"/>
        <v/>
      </c>
      <c r="M171" s="17"/>
      <c r="N171" s="82" t="str">
        <f t="shared" si="14"/>
        <v/>
      </c>
      <c r="O171" s="82">
        <f t="shared" si="15"/>
        <v>0</v>
      </c>
      <c r="P171" s="82" t="str">
        <f t="shared" si="16"/>
        <v/>
      </c>
      <c r="Q171" s="82" t="str">
        <f t="shared" si="17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3"/>
        <v/>
      </c>
      <c r="M172" s="17"/>
      <c r="N172" s="82" t="str">
        <f t="shared" si="14"/>
        <v/>
      </c>
      <c r="O172" s="82">
        <f t="shared" si="15"/>
        <v>0</v>
      </c>
      <c r="P172" s="82" t="str">
        <f t="shared" si="16"/>
        <v/>
      </c>
      <c r="Q172" s="82" t="str">
        <f t="shared" si="17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3"/>
        <v/>
      </c>
      <c r="M173" s="17"/>
      <c r="N173" s="82" t="str">
        <f t="shared" si="14"/>
        <v/>
      </c>
      <c r="O173" s="82">
        <f t="shared" si="15"/>
        <v>0</v>
      </c>
      <c r="P173" s="82" t="str">
        <f t="shared" si="16"/>
        <v/>
      </c>
      <c r="Q173" s="82" t="str">
        <f t="shared" si="17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3"/>
        <v/>
      </c>
      <c r="M174" s="17"/>
      <c r="N174" s="82" t="str">
        <f t="shared" si="14"/>
        <v/>
      </c>
      <c r="O174" s="82">
        <f t="shared" si="15"/>
        <v>0</v>
      </c>
      <c r="P174" s="82" t="str">
        <f t="shared" si="16"/>
        <v/>
      </c>
      <c r="Q174" s="82" t="str">
        <f t="shared" si="17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3"/>
        <v/>
      </c>
      <c r="M175" s="17"/>
      <c r="N175" s="82" t="str">
        <f t="shared" si="14"/>
        <v/>
      </c>
      <c r="O175" s="82">
        <f t="shared" si="15"/>
        <v>0</v>
      </c>
      <c r="P175" s="82" t="str">
        <f t="shared" si="16"/>
        <v/>
      </c>
      <c r="Q175" s="82" t="str">
        <f t="shared" si="17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3"/>
        <v/>
      </c>
      <c r="M176" s="17"/>
      <c r="N176" s="82" t="str">
        <f t="shared" si="14"/>
        <v/>
      </c>
      <c r="O176" s="82">
        <f t="shared" si="15"/>
        <v>0</v>
      </c>
      <c r="P176" s="82" t="str">
        <f t="shared" si="16"/>
        <v/>
      </c>
      <c r="Q176" s="82" t="str">
        <f t="shared" si="17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3"/>
        <v/>
      </c>
      <c r="M177" s="17"/>
      <c r="N177" s="82" t="str">
        <f t="shared" si="14"/>
        <v/>
      </c>
      <c r="O177" s="82">
        <f t="shared" si="15"/>
        <v>0</v>
      </c>
      <c r="P177" s="82" t="str">
        <f t="shared" si="16"/>
        <v/>
      </c>
      <c r="Q177" s="82" t="str">
        <f t="shared" si="17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3"/>
        <v/>
      </c>
      <c r="M178" s="17"/>
      <c r="N178" s="82" t="str">
        <f t="shared" si="14"/>
        <v/>
      </c>
      <c r="O178" s="82">
        <f t="shared" si="15"/>
        <v>0</v>
      </c>
      <c r="P178" s="82" t="str">
        <f t="shared" si="16"/>
        <v/>
      </c>
      <c r="Q178" s="82" t="str">
        <f t="shared" si="17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3"/>
        <v/>
      </c>
      <c r="M179" s="17"/>
      <c r="N179" s="82" t="str">
        <f t="shared" si="14"/>
        <v/>
      </c>
      <c r="O179" s="82">
        <f t="shared" si="15"/>
        <v>0</v>
      </c>
      <c r="P179" s="82" t="str">
        <f t="shared" si="16"/>
        <v/>
      </c>
      <c r="Q179" s="82" t="str">
        <f t="shared" si="17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3"/>
        <v/>
      </c>
      <c r="M180" s="17"/>
      <c r="N180" s="82" t="str">
        <f t="shared" si="14"/>
        <v/>
      </c>
      <c r="O180" s="82">
        <f t="shared" si="15"/>
        <v>0</v>
      </c>
      <c r="P180" s="82" t="str">
        <f t="shared" si="16"/>
        <v/>
      </c>
      <c r="Q180" s="82" t="str">
        <f t="shared" si="17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3"/>
        <v/>
      </c>
      <c r="M181" s="17"/>
      <c r="N181" s="82" t="str">
        <f t="shared" si="14"/>
        <v/>
      </c>
      <c r="O181" s="82">
        <f t="shared" si="15"/>
        <v>0</v>
      </c>
      <c r="P181" s="82" t="str">
        <f t="shared" si="16"/>
        <v/>
      </c>
      <c r="Q181" s="82" t="str">
        <f t="shared" si="17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3"/>
        <v/>
      </c>
      <c r="M182" s="17"/>
      <c r="N182" s="82" t="str">
        <f t="shared" si="14"/>
        <v/>
      </c>
      <c r="O182" s="82">
        <f t="shared" si="15"/>
        <v>0</v>
      </c>
      <c r="P182" s="82" t="str">
        <f t="shared" si="16"/>
        <v/>
      </c>
      <c r="Q182" s="82" t="str">
        <f t="shared" si="17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3"/>
        <v/>
      </c>
      <c r="M183" s="17"/>
      <c r="N183" s="82" t="str">
        <f t="shared" si="14"/>
        <v/>
      </c>
      <c r="O183" s="82">
        <f t="shared" si="15"/>
        <v>0</v>
      </c>
      <c r="P183" s="82" t="str">
        <f t="shared" si="16"/>
        <v/>
      </c>
      <c r="Q183" s="82" t="str">
        <f t="shared" si="17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3"/>
        <v/>
      </c>
      <c r="M184" s="17"/>
      <c r="N184" s="82" t="str">
        <f t="shared" si="14"/>
        <v/>
      </c>
      <c r="O184" s="82">
        <f t="shared" si="15"/>
        <v>0</v>
      </c>
      <c r="P184" s="82" t="str">
        <f t="shared" si="16"/>
        <v/>
      </c>
      <c r="Q184" s="82" t="str">
        <f t="shared" si="17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3"/>
        <v/>
      </c>
      <c r="M185" s="17"/>
      <c r="N185" s="82" t="str">
        <f t="shared" si="14"/>
        <v/>
      </c>
      <c r="O185" s="82">
        <f t="shared" si="15"/>
        <v>0</v>
      </c>
      <c r="P185" s="82" t="str">
        <f t="shared" si="16"/>
        <v/>
      </c>
      <c r="Q185" s="82" t="str">
        <f t="shared" si="17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3"/>
        <v/>
      </c>
      <c r="M186" s="17"/>
      <c r="N186" s="82" t="str">
        <f t="shared" si="14"/>
        <v/>
      </c>
      <c r="O186" s="82">
        <f t="shared" si="15"/>
        <v>0</v>
      </c>
      <c r="P186" s="82" t="str">
        <f t="shared" si="16"/>
        <v/>
      </c>
      <c r="Q186" s="82" t="str">
        <f t="shared" si="17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3"/>
        <v/>
      </c>
      <c r="M187" s="17"/>
      <c r="N187" s="82" t="str">
        <f t="shared" si="14"/>
        <v/>
      </c>
      <c r="O187" s="82">
        <f t="shared" si="15"/>
        <v>0</v>
      </c>
      <c r="P187" s="82" t="str">
        <f t="shared" si="16"/>
        <v/>
      </c>
      <c r="Q187" s="82" t="str">
        <f t="shared" si="17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3"/>
        <v/>
      </c>
      <c r="M188" s="17"/>
      <c r="N188" s="82" t="str">
        <f t="shared" si="14"/>
        <v/>
      </c>
      <c r="O188" s="82">
        <f t="shared" si="15"/>
        <v>0</v>
      </c>
      <c r="P188" s="82" t="str">
        <f t="shared" si="16"/>
        <v/>
      </c>
      <c r="Q188" s="82" t="str">
        <f t="shared" si="17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3"/>
        <v/>
      </c>
      <c r="M189" s="17"/>
      <c r="N189" s="82" t="str">
        <f t="shared" si="14"/>
        <v/>
      </c>
      <c r="O189" s="82">
        <f t="shared" si="15"/>
        <v>0</v>
      </c>
      <c r="P189" s="82" t="str">
        <f t="shared" si="16"/>
        <v/>
      </c>
      <c r="Q189" s="82" t="str">
        <f t="shared" si="17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3"/>
        <v/>
      </c>
      <c r="M190" s="17"/>
      <c r="N190" s="82" t="str">
        <f t="shared" si="14"/>
        <v/>
      </c>
      <c r="O190" s="82">
        <f t="shared" si="15"/>
        <v>0</v>
      </c>
      <c r="P190" s="82" t="str">
        <f t="shared" si="16"/>
        <v/>
      </c>
      <c r="Q190" s="82" t="str">
        <f t="shared" si="17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3"/>
        <v/>
      </c>
      <c r="M191" s="17"/>
      <c r="N191" s="82" t="str">
        <f t="shared" si="14"/>
        <v/>
      </c>
      <c r="O191" s="82">
        <f t="shared" si="15"/>
        <v>0</v>
      </c>
      <c r="P191" s="82" t="str">
        <f t="shared" si="16"/>
        <v/>
      </c>
      <c r="Q191" s="82" t="str">
        <f t="shared" si="17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3"/>
        <v/>
      </c>
      <c r="M192" s="17"/>
      <c r="N192" s="82" t="str">
        <f t="shared" si="14"/>
        <v/>
      </c>
      <c r="O192" s="82">
        <f t="shared" si="15"/>
        <v>0</v>
      </c>
      <c r="P192" s="82" t="str">
        <f t="shared" si="16"/>
        <v/>
      </c>
      <c r="Q192" s="82" t="str">
        <f t="shared" si="17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3"/>
        <v/>
      </c>
      <c r="M193" s="17"/>
      <c r="N193" s="82" t="str">
        <f t="shared" si="14"/>
        <v/>
      </c>
      <c r="O193" s="82">
        <f t="shared" si="15"/>
        <v>0</v>
      </c>
      <c r="P193" s="82" t="str">
        <f t="shared" si="16"/>
        <v/>
      </c>
      <c r="Q193" s="82" t="str">
        <f t="shared" si="17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3"/>
        <v/>
      </c>
      <c r="M194" s="17"/>
      <c r="N194" s="82" t="str">
        <f t="shared" si="14"/>
        <v/>
      </c>
      <c r="O194" s="82">
        <f t="shared" si="15"/>
        <v>0</v>
      </c>
      <c r="P194" s="82" t="str">
        <f t="shared" si="16"/>
        <v/>
      </c>
      <c r="Q194" s="82" t="str">
        <f t="shared" si="17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3"/>
        <v/>
      </c>
      <c r="M195" s="17"/>
      <c r="N195" s="82" t="str">
        <f t="shared" si="14"/>
        <v/>
      </c>
      <c r="O195" s="82">
        <f t="shared" si="15"/>
        <v>0</v>
      </c>
      <c r="P195" s="82" t="str">
        <f t="shared" si="16"/>
        <v/>
      </c>
      <c r="Q195" s="82" t="str">
        <f t="shared" si="17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3"/>
        <v/>
      </c>
      <c r="M196" s="17"/>
      <c r="N196" s="82" t="str">
        <f t="shared" si="14"/>
        <v/>
      </c>
      <c r="O196" s="82">
        <f t="shared" si="15"/>
        <v>0</v>
      </c>
      <c r="P196" s="82" t="str">
        <f t="shared" si="16"/>
        <v/>
      </c>
      <c r="Q196" s="82" t="str">
        <f t="shared" si="17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3"/>
        <v/>
      </c>
      <c r="M197" s="17"/>
      <c r="N197" s="82" t="str">
        <f t="shared" si="14"/>
        <v/>
      </c>
      <c r="O197" s="82">
        <f t="shared" si="15"/>
        <v>0</v>
      </c>
      <c r="P197" s="82" t="str">
        <f t="shared" si="16"/>
        <v/>
      </c>
      <c r="Q197" s="82" t="str">
        <f t="shared" si="17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3"/>
        <v/>
      </c>
      <c r="M198" s="17"/>
      <c r="N198" s="82" t="str">
        <f t="shared" si="14"/>
        <v/>
      </c>
      <c r="O198" s="82">
        <f t="shared" si="15"/>
        <v>0</v>
      </c>
      <c r="P198" s="82" t="str">
        <f t="shared" si="16"/>
        <v/>
      </c>
      <c r="Q198" s="82" t="str">
        <f t="shared" si="17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3"/>
        <v/>
      </c>
      <c r="M199" s="17"/>
      <c r="N199" s="82" t="str">
        <f t="shared" si="14"/>
        <v/>
      </c>
      <c r="O199" s="82">
        <f t="shared" si="15"/>
        <v>0</v>
      </c>
      <c r="P199" s="82" t="str">
        <f t="shared" si="16"/>
        <v/>
      </c>
      <c r="Q199" s="82" t="str">
        <f t="shared" si="17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3"/>
        <v/>
      </c>
      <c r="M200" s="17"/>
      <c r="N200" s="82" t="str">
        <f t="shared" si="14"/>
        <v/>
      </c>
      <c r="O200" s="82">
        <f t="shared" si="15"/>
        <v>0</v>
      </c>
      <c r="P200" s="82" t="str">
        <f t="shared" si="16"/>
        <v/>
      </c>
      <c r="Q200" s="82" t="str">
        <f t="shared" si="17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3"/>
        <v/>
      </c>
      <c r="M201" s="17"/>
      <c r="N201" s="82" t="str">
        <f t="shared" si="14"/>
        <v/>
      </c>
      <c r="O201" s="82">
        <f t="shared" si="15"/>
        <v>0</v>
      </c>
      <c r="P201" s="82" t="str">
        <f t="shared" si="16"/>
        <v/>
      </c>
      <c r="Q201" s="82" t="str">
        <f t="shared" si="17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3"/>
        <v/>
      </c>
      <c r="M202" s="17"/>
      <c r="N202" s="82" t="str">
        <f t="shared" si="14"/>
        <v/>
      </c>
      <c r="O202" s="82">
        <f t="shared" si="15"/>
        <v>0</v>
      </c>
      <c r="P202" s="82" t="str">
        <f t="shared" si="16"/>
        <v/>
      </c>
      <c r="Q202" s="82" t="str">
        <f t="shared" si="17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3"/>
        <v/>
      </c>
      <c r="M203" s="17"/>
      <c r="N203" s="82" t="str">
        <f t="shared" si="14"/>
        <v/>
      </c>
      <c r="O203" s="82">
        <f t="shared" si="15"/>
        <v>0</v>
      </c>
      <c r="P203" s="82" t="str">
        <f t="shared" si="16"/>
        <v/>
      </c>
      <c r="Q203" s="82" t="str">
        <f t="shared" si="17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3"/>
        <v/>
      </c>
      <c r="M204" s="17"/>
      <c r="N204" s="82" t="str">
        <f t="shared" si="14"/>
        <v/>
      </c>
      <c r="O204" s="82">
        <f t="shared" si="15"/>
        <v>0</v>
      </c>
      <c r="P204" s="82" t="str">
        <f t="shared" si="16"/>
        <v/>
      </c>
      <c r="Q204" s="82" t="str">
        <f t="shared" si="17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3"/>
        <v/>
      </c>
      <c r="M205" s="17"/>
      <c r="N205" s="82" t="str">
        <f t="shared" si="14"/>
        <v/>
      </c>
      <c r="O205" s="82">
        <f t="shared" si="15"/>
        <v>0</v>
      </c>
      <c r="P205" s="82" t="str">
        <f t="shared" si="16"/>
        <v/>
      </c>
      <c r="Q205" s="82" t="str">
        <f t="shared" si="17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3"/>
        <v/>
      </c>
      <c r="M206" s="17"/>
      <c r="N206" s="82" t="str">
        <f t="shared" si="14"/>
        <v/>
      </c>
      <c r="O206" s="82">
        <f t="shared" si="15"/>
        <v>0</v>
      </c>
      <c r="P206" s="82" t="str">
        <f t="shared" si="16"/>
        <v/>
      </c>
      <c r="Q206" s="82" t="str">
        <f t="shared" si="17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3"/>
        <v/>
      </c>
      <c r="M207" s="17"/>
      <c r="N207" s="82" t="str">
        <f t="shared" si="14"/>
        <v/>
      </c>
      <c r="O207" s="82">
        <f t="shared" si="15"/>
        <v>0</v>
      </c>
      <c r="P207" s="82" t="str">
        <f t="shared" si="16"/>
        <v/>
      </c>
      <c r="Q207" s="82" t="str">
        <f t="shared" si="17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8">IF(F208&amp;H208&amp;I208&amp;J208&amp;K208="","",F208+H208+I208-J208-K208)</f>
        <v/>
      </c>
      <c r="M208" s="17"/>
      <c r="N208" s="82" t="str">
        <f t="shared" ref="N208:N271" si="19">IF($G208="E",F208,"")</f>
        <v/>
      </c>
      <c r="O208" s="82">
        <f t="shared" si="15"/>
        <v>0</v>
      </c>
      <c r="P208" s="82" t="str">
        <f t="shared" si="16"/>
        <v/>
      </c>
      <c r="Q208" s="82" t="str">
        <f t="shared" si="17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8"/>
        <v/>
      </c>
      <c r="M209" s="17"/>
      <c r="N209" s="82" t="str">
        <f t="shared" si="19"/>
        <v/>
      </c>
      <c r="O209" s="82">
        <f t="shared" ref="O209:O272" si="20">IF($G209=0%,F209,"")</f>
        <v>0</v>
      </c>
      <c r="P209" s="82" t="str">
        <f t="shared" ref="P209:P272" si="21">IF(OR($G209=8%,$G209=11%),$H209/$G209,"")</f>
        <v/>
      </c>
      <c r="Q209" s="82" t="str">
        <f t="shared" ref="Q209:Q272" si="22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8"/>
        <v/>
      </c>
      <c r="M210" s="17"/>
      <c r="N210" s="82" t="str">
        <f t="shared" si="19"/>
        <v/>
      </c>
      <c r="O210" s="82">
        <f t="shared" si="20"/>
        <v>0</v>
      </c>
      <c r="P210" s="82" t="str">
        <f t="shared" si="21"/>
        <v/>
      </c>
      <c r="Q210" s="82" t="str">
        <f t="shared" si="22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8"/>
        <v/>
      </c>
      <c r="M211" s="17"/>
      <c r="N211" s="82" t="str">
        <f t="shared" si="19"/>
        <v/>
      </c>
      <c r="O211" s="82">
        <f t="shared" si="20"/>
        <v>0</v>
      </c>
      <c r="P211" s="82" t="str">
        <f t="shared" si="21"/>
        <v/>
      </c>
      <c r="Q211" s="82" t="str">
        <f t="shared" si="22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8"/>
        <v/>
      </c>
      <c r="M212" s="17"/>
      <c r="N212" s="82" t="str">
        <f t="shared" si="19"/>
        <v/>
      </c>
      <c r="O212" s="82">
        <f t="shared" si="20"/>
        <v>0</v>
      </c>
      <c r="P212" s="82" t="str">
        <f t="shared" si="21"/>
        <v/>
      </c>
      <c r="Q212" s="82" t="str">
        <f t="shared" si="22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8"/>
        <v/>
      </c>
      <c r="M213" s="17"/>
      <c r="N213" s="82" t="str">
        <f t="shared" si="19"/>
        <v/>
      </c>
      <c r="O213" s="82">
        <f t="shared" si="20"/>
        <v>0</v>
      </c>
      <c r="P213" s="82" t="str">
        <f t="shared" si="21"/>
        <v/>
      </c>
      <c r="Q213" s="82" t="str">
        <f t="shared" si="22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8"/>
        <v/>
      </c>
      <c r="M214" s="17"/>
      <c r="N214" s="82" t="str">
        <f t="shared" si="19"/>
        <v/>
      </c>
      <c r="O214" s="82">
        <f t="shared" si="20"/>
        <v>0</v>
      </c>
      <c r="P214" s="82" t="str">
        <f t="shared" si="21"/>
        <v/>
      </c>
      <c r="Q214" s="82" t="str">
        <f t="shared" si="22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8"/>
        <v/>
      </c>
      <c r="M215" s="17"/>
      <c r="N215" s="82" t="str">
        <f t="shared" si="19"/>
        <v/>
      </c>
      <c r="O215" s="82">
        <f t="shared" si="20"/>
        <v>0</v>
      </c>
      <c r="P215" s="82" t="str">
        <f t="shared" si="21"/>
        <v/>
      </c>
      <c r="Q215" s="82" t="str">
        <f t="shared" si="22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8"/>
        <v/>
      </c>
      <c r="M216" s="17"/>
      <c r="N216" s="82" t="str">
        <f t="shared" si="19"/>
        <v/>
      </c>
      <c r="O216" s="82">
        <f t="shared" si="20"/>
        <v>0</v>
      </c>
      <c r="P216" s="82" t="str">
        <f t="shared" si="21"/>
        <v/>
      </c>
      <c r="Q216" s="82" t="str">
        <f t="shared" si="22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8"/>
        <v/>
      </c>
      <c r="M217" s="17"/>
      <c r="N217" s="82" t="str">
        <f t="shared" si="19"/>
        <v/>
      </c>
      <c r="O217" s="82">
        <f t="shared" si="20"/>
        <v>0</v>
      </c>
      <c r="P217" s="82" t="str">
        <f t="shared" si="21"/>
        <v/>
      </c>
      <c r="Q217" s="82" t="str">
        <f t="shared" si="22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8"/>
        <v/>
      </c>
      <c r="M218" s="17"/>
      <c r="N218" s="82" t="str">
        <f t="shared" si="19"/>
        <v/>
      </c>
      <c r="O218" s="82">
        <f t="shared" si="20"/>
        <v>0</v>
      </c>
      <c r="P218" s="82" t="str">
        <f t="shared" si="21"/>
        <v/>
      </c>
      <c r="Q218" s="82" t="str">
        <f t="shared" si="22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8"/>
        <v/>
      </c>
      <c r="M219" s="17"/>
      <c r="N219" s="82" t="str">
        <f t="shared" si="19"/>
        <v/>
      </c>
      <c r="O219" s="82">
        <f t="shared" si="20"/>
        <v>0</v>
      </c>
      <c r="P219" s="82" t="str">
        <f t="shared" si="21"/>
        <v/>
      </c>
      <c r="Q219" s="82" t="str">
        <f t="shared" si="22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8"/>
        <v/>
      </c>
      <c r="M220" s="17"/>
      <c r="N220" s="82" t="str">
        <f t="shared" si="19"/>
        <v/>
      </c>
      <c r="O220" s="82">
        <f t="shared" si="20"/>
        <v>0</v>
      </c>
      <c r="P220" s="82" t="str">
        <f t="shared" si="21"/>
        <v/>
      </c>
      <c r="Q220" s="82" t="str">
        <f t="shared" si="22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8"/>
        <v/>
      </c>
      <c r="M221" s="17"/>
      <c r="N221" s="82" t="str">
        <f t="shared" si="19"/>
        <v/>
      </c>
      <c r="O221" s="82">
        <f t="shared" si="20"/>
        <v>0</v>
      </c>
      <c r="P221" s="82" t="str">
        <f t="shared" si="21"/>
        <v/>
      </c>
      <c r="Q221" s="82" t="str">
        <f t="shared" si="22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8"/>
        <v/>
      </c>
      <c r="M222" s="17"/>
      <c r="N222" s="82" t="str">
        <f t="shared" si="19"/>
        <v/>
      </c>
      <c r="O222" s="82">
        <f t="shared" si="20"/>
        <v>0</v>
      </c>
      <c r="P222" s="82" t="str">
        <f t="shared" si="21"/>
        <v/>
      </c>
      <c r="Q222" s="82" t="str">
        <f t="shared" si="22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8"/>
        <v/>
      </c>
      <c r="M223" s="17"/>
      <c r="N223" s="82" t="str">
        <f t="shared" si="19"/>
        <v/>
      </c>
      <c r="O223" s="82">
        <f t="shared" si="20"/>
        <v>0</v>
      </c>
      <c r="P223" s="82" t="str">
        <f t="shared" si="21"/>
        <v/>
      </c>
      <c r="Q223" s="82" t="str">
        <f t="shared" si="22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8"/>
        <v/>
      </c>
      <c r="M224" s="17"/>
      <c r="N224" s="82" t="str">
        <f t="shared" si="19"/>
        <v/>
      </c>
      <c r="O224" s="82">
        <f t="shared" si="20"/>
        <v>0</v>
      </c>
      <c r="P224" s="82" t="str">
        <f t="shared" si="21"/>
        <v/>
      </c>
      <c r="Q224" s="82" t="str">
        <f t="shared" si="22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8"/>
        <v/>
      </c>
      <c r="M225" s="17"/>
      <c r="N225" s="82" t="str">
        <f t="shared" si="19"/>
        <v/>
      </c>
      <c r="O225" s="82">
        <f t="shared" si="20"/>
        <v>0</v>
      </c>
      <c r="P225" s="82" t="str">
        <f t="shared" si="21"/>
        <v/>
      </c>
      <c r="Q225" s="82" t="str">
        <f t="shared" si="22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8"/>
        <v/>
      </c>
      <c r="M226" s="17"/>
      <c r="N226" s="82" t="str">
        <f t="shared" si="19"/>
        <v/>
      </c>
      <c r="O226" s="82">
        <f t="shared" si="20"/>
        <v>0</v>
      </c>
      <c r="P226" s="82" t="str">
        <f t="shared" si="21"/>
        <v/>
      </c>
      <c r="Q226" s="82" t="str">
        <f t="shared" si="22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8"/>
        <v/>
      </c>
      <c r="M227" s="17"/>
      <c r="N227" s="82" t="str">
        <f t="shared" si="19"/>
        <v/>
      </c>
      <c r="O227" s="82">
        <f t="shared" si="20"/>
        <v>0</v>
      </c>
      <c r="P227" s="82" t="str">
        <f t="shared" si="21"/>
        <v/>
      </c>
      <c r="Q227" s="82" t="str">
        <f t="shared" si="22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8"/>
        <v/>
      </c>
      <c r="M228" s="17"/>
      <c r="N228" s="82" t="str">
        <f t="shared" si="19"/>
        <v/>
      </c>
      <c r="O228" s="82">
        <f t="shared" si="20"/>
        <v>0</v>
      </c>
      <c r="P228" s="82" t="str">
        <f t="shared" si="21"/>
        <v/>
      </c>
      <c r="Q228" s="82" t="str">
        <f t="shared" si="22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8"/>
        <v/>
      </c>
      <c r="M229" s="17"/>
      <c r="N229" s="82" t="str">
        <f t="shared" si="19"/>
        <v/>
      </c>
      <c r="O229" s="82">
        <f t="shared" si="20"/>
        <v>0</v>
      </c>
      <c r="P229" s="82" t="str">
        <f t="shared" si="21"/>
        <v/>
      </c>
      <c r="Q229" s="82" t="str">
        <f t="shared" si="22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8"/>
        <v/>
      </c>
      <c r="M230" s="17"/>
      <c r="N230" s="82" t="str">
        <f t="shared" si="19"/>
        <v/>
      </c>
      <c r="O230" s="82">
        <f t="shared" si="20"/>
        <v>0</v>
      </c>
      <c r="P230" s="82" t="str">
        <f t="shared" si="21"/>
        <v/>
      </c>
      <c r="Q230" s="82" t="str">
        <f t="shared" si="22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8"/>
        <v/>
      </c>
      <c r="M231" s="17"/>
      <c r="N231" s="82" t="str">
        <f t="shared" si="19"/>
        <v/>
      </c>
      <c r="O231" s="82">
        <f t="shared" si="20"/>
        <v>0</v>
      </c>
      <c r="P231" s="82" t="str">
        <f t="shared" si="21"/>
        <v/>
      </c>
      <c r="Q231" s="82" t="str">
        <f t="shared" si="22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8"/>
        <v/>
      </c>
      <c r="M232" s="17"/>
      <c r="N232" s="82" t="str">
        <f t="shared" si="19"/>
        <v/>
      </c>
      <c r="O232" s="82">
        <f t="shared" si="20"/>
        <v>0</v>
      </c>
      <c r="P232" s="82" t="str">
        <f t="shared" si="21"/>
        <v/>
      </c>
      <c r="Q232" s="82" t="str">
        <f t="shared" si="22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8"/>
        <v/>
      </c>
      <c r="M233" s="17"/>
      <c r="N233" s="82" t="str">
        <f t="shared" si="19"/>
        <v/>
      </c>
      <c r="O233" s="82">
        <f t="shared" si="20"/>
        <v>0</v>
      </c>
      <c r="P233" s="82" t="str">
        <f t="shared" si="21"/>
        <v/>
      </c>
      <c r="Q233" s="82" t="str">
        <f t="shared" si="22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8"/>
        <v/>
      </c>
      <c r="M234" s="17"/>
      <c r="N234" s="82" t="str">
        <f t="shared" si="19"/>
        <v/>
      </c>
      <c r="O234" s="82">
        <f t="shared" si="20"/>
        <v>0</v>
      </c>
      <c r="P234" s="82" t="str">
        <f t="shared" si="21"/>
        <v/>
      </c>
      <c r="Q234" s="82" t="str">
        <f t="shared" si="22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8"/>
        <v/>
      </c>
      <c r="M235" s="17"/>
      <c r="N235" s="82" t="str">
        <f t="shared" si="19"/>
        <v/>
      </c>
      <c r="O235" s="82">
        <f t="shared" si="20"/>
        <v>0</v>
      </c>
      <c r="P235" s="82" t="str">
        <f t="shared" si="21"/>
        <v/>
      </c>
      <c r="Q235" s="82" t="str">
        <f t="shared" si="22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8"/>
        <v/>
      </c>
      <c r="M236" s="17"/>
      <c r="N236" s="82" t="str">
        <f t="shared" si="19"/>
        <v/>
      </c>
      <c r="O236" s="82">
        <f t="shared" si="20"/>
        <v>0</v>
      </c>
      <c r="P236" s="82" t="str">
        <f t="shared" si="21"/>
        <v/>
      </c>
      <c r="Q236" s="82" t="str">
        <f t="shared" si="22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8"/>
        <v/>
      </c>
      <c r="M237" s="17"/>
      <c r="N237" s="82" t="str">
        <f t="shared" si="19"/>
        <v/>
      </c>
      <c r="O237" s="82">
        <f t="shared" si="20"/>
        <v>0</v>
      </c>
      <c r="P237" s="82" t="str">
        <f t="shared" si="21"/>
        <v/>
      </c>
      <c r="Q237" s="82" t="str">
        <f t="shared" si="22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8"/>
        <v/>
      </c>
      <c r="M238" s="17"/>
      <c r="N238" s="82" t="str">
        <f t="shared" si="19"/>
        <v/>
      </c>
      <c r="O238" s="82">
        <f t="shared" si="20"/>
        <v>0</v>
      </c>
      <c r="P238" s="82" t="str">
        <f t="shared" si="21"/>
        <v/>
      </c>
      <c r="Q238" s="82" t="str">
        <f t="shared" si="22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8"/>
        <v/>
      </c>
      <c r="M239" s="17"/>
      <c r="N239" s="82" t="str">
        <f t="shared" si="19"/>
        <v/>
      </c>
      <c r="O239" s="82">
        <f t="shared" si="20"/>
        <v>0</v>
      </c>
      <c r="P239" s="82" t="str">
        <f t="shared" si="21"/>
        <v/>
      </c>
      <c r="Q239" s="82" t="str">
        <f t="shared" si="22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8"/>
        <v/>
      </c>
      <c r="M240" s="17"/>
      <c r="N240" s="82" t="str">
        <f t="shared" si="19"/>
        <v/>
      </c>
      <c r="O240" s="82">
        <f t="shared" si="20"/>
        <v>0</v>
      </c>
      <c r="P240" s="82" t="str">
        <f t="shared" si="21"/>
        <v/>
      </c>
      <c r="Q240" s="82" t="str">
        <f t="shared" si="22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8"/>
        <v/>
      </c>
      <c r="M241" s="17"/>
      <c r="N241" s="82" t="str">
        <f t="shared" si="19"/>
        <v/>
      </c>
      <c r="O241" s="82">
        <f t="shared" si="20"/>
        <v>0</v>
      </c>
      <c r="P241" s="82" t="str">
        <f t="shared" si="21"/>
        <v/>
      </c>
      <c r="Q241" s="82" t="str">
        <f t="shared" si="22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8"/>
        <v/>
      </c>
      <c r="M242" s="17"/>
      <c r="N242" s="82" t="str">
        <f t="shared" si="19"/>
        <v/>
      </c>
      <c r="O242" s="82">
        <f t="shared" si="20"/>
        <v>0</v>
      </c>
      <c r="P242" s="82" t="str">
        <f t="shared" si="21"/>
        <v/>
      </c>
      <c r="Q242" s="82" t="str">
        <f t="shared" si="22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8"/>
        <v/>
      </c>
      <c r="M243" s="17"/>
      <c r="N243" s="82" t="str">
        <f t="shared" si="19"/>
        <v/>
      </c>
      <c r="O243" s="82">
        <f t="shared" si="20"/>
        <v>0</v>
      </c>
      <c r="P243" s="82" t="str">
        <f t="shared" si="21"/>
        <v/>
      </c>
      <c r="Q243" s="82" t="str">
        <f t="shared" si="22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8"/>
        <v/>
      </c>
      <c r="M244" s="17"/>
      <c r="N244" s="82" t="str">
        <f t="shared" si="19"/>
        <v/>
      </c>
      <c r="O244" s="82">
        <f t="shared" si="20"/>
        <v>0</v>
      </c>
      <c r="P244" s="82" t="str">
        <f t="shared" si="21"/>
        <v/>
      </c>
      <c r="Q244" s="82" t="str">
        <f t="shared" si="22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8"/>
        <v/>
      </c>
      <c r="M245" s="17"/>
      <c r="N245" s="82" t="str">
        <f t="shared" si="19"/>
        <v/>
      </c>
      <c r="O245" s="82">
        <f t="shared" si="20"/>
        <v>0</v>
      </c>
      <c r="P245" s="82" t="str">
        <f t="shared" si="21"/>
        <v/>
      </c>
      <c r="Q245" s="82" t="str">
        <f t="shared" si="22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8"/>
        <v/>
      </c>
      <c r="M246" s="17"/>
      <c r="N246" s="82" t="str">
        <f t="shared" si="19"/>
        <v/>
      </c>
      <c r="O246" s="82">
        <f t="shared" si="20"/>
        <v>0</v>
      </c>
      <c r="P246" s="82" t="str">
        <f t="shared" si="21"/>
        <v/>
      </c>
      <c r="Q246" s="82" t="str">
        <f t="shared" si="22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8"/>
        <v/>
      </c>
      <c r="M247" s="17"/>
      <c r="N247" s="82" t="str">
        <f t="shared" si="19"/>
        <v/>
      </c>
      <c r="O247" s="82">
        <f t="shared" si="20"/>
        <v>0</v>
      </c>
      <c r="P247" s="82" t="str">
        <f t="shared" si="21"/>
        <v/>
      </c>
      <c r="Q247" s="82" t="str">
        <f t="shared" si="22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8"/>
        <v/>
      </c>
      <c r="M248" s="17"/>
      <c r="N248" s="82" t="str">
        <f t="shared" si="19"/>
        <v/>
      </c>
      <c r="O248" s="82">
        <f t="shared" si="20"/>
        <v>0</v>
      </c>
      <c r="P248" s="82" t="str">
        <f t="shared" si="21"/>
        <v/>
      </c>
      <c r="Q248" s="82" t="str">
        <f t="shared" si="22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8"/>
        <v/>
      </c>
      <c r="M249" s="17"/>
      <c r="N249" s="82" t="str">
        <f t="shared" si="19"/>
        <v/>
      </c>
      <c r="O249" s="82">
        <f t="shared" si="20"/>
        <v>0</v>
      </c>
      <c r="P249" s="82" t="str">
        <f t="shared" si="21"/>
        <v/>
      </c>
      <c r="Q249" s="82" t="str">
        <f t="shared" si="22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8"/>
        <v/>
      </c>
      <c r="M250" s="17"/>
      <c r="N250" s="82" t="str">
        <f t="shared" si="19"/>
        <v/>
      </c>
      <c r="O250" s="82">
        <f t="shared" si="20"/>
        <v>0</v>
      </c>
      <c r="P250" s="82" t="str">
        <f t="shared" si="21"/>
        <v/>
      </c>
      <c r="Q250" s="82" t="str">
        <f t="shared" si="22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8"/>
        <v/>
      </c>
      <c r="M251" s="17"/>
      <c r="N251" s="82" t="str">
        <f t="shared" si="19"/>
        <v/>
      </c>
      <c r="O251" s="82">
        <f t="shared" si="20"/>
        <v>0</v>
      </c>
      <c r="P251" s="82" t="str">
        <f t="shared" si="21"/>
        <v/>
      </c>
      <c r="Q251" s="82" t="str">
        <f t="shared" si="22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8"/>
        <v/>
      </c>
      <c r="M252" s="17"/>
      <c r="N252" s="82" t="str">
        <f t="shared" si="19"/>
        <v/>
      </c>
      <c r="O252" s="82">
        <f t="shared" si="20"/>
        <v>0</v>
      </c>
      <c r="P252" s="82" t="str">
        <f t="shared" si="21"/>
        <v/>
      </c>
      <c r="Q252" s="82" t="str">
        <f t="shared" si="22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8"/>
        <v/>
      </c>
      <c r="M253" s="17"/>
      <c r="N253" s="82" t="str">
        <f t="shared" si="19"/>
        <v/>
      </c>
      <c r="O253" s="82">
        <f t="shared" si="20"/>
        <v>0</v>
      </c>
      <c r="P253" s="82" t="str">
        <f t="shared" si="21"/>
        <v/>
      </c>
      <c r="Q253" s="82" t="str">
        <f t="shared" si="22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8"/>
        <v/>
      </c>
      <c r="M254" s="17"/>
      <c r="N254" s="82" t="str">
        <f t="shared" si="19"/>
        <v/>
      </c>
      <c r="O254" s="82">
        <f t="shared" si="20"/>
        <v>0</v>
      </c>
      <c r="P254" s="82" t="str">
        <f t="shared" si="21"/>
        <v/>
      </c>
      <c r="Q254" s="82" t="str">
        <f t="shared" si="22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8"/>
        <v/>
      </c>
      <c r="M255" s="17"/>
      <c r="N255" s="82" t="str">
        <f t="shared" si="19"/>
        <v/>
      </c>
      <c r="O255" s="82">
        <f t="shared" si="20"/>
        <v>0</v>
      </c>
      <c r="P255" s="82" t="str">
        <f t="shared" si="21"/>
        <v/>
      </c>
      <c r="Q255" s="82" t="str">
        <f t="shared" si="22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8"/>
        <v/>
      </c>
      <c r="M256" s="17"/>
      <c r="N256" s="82" t="str">
        <f t="shared" si="19"/>
        <v/>
      </c>
      <c r="O256" s="82">
        <f t="shared" si="20"/>
        <v>0</v>
      </c>
      <c r="P256" s="82" t="str">
        <f t="shared" si="21"/>
        <v/>
      </c>
      <c r="Q256" s="82" t="str">
        <f t="shared" si="22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8"/>
        <v/>
      </c>
      <c r="M257" s="17"/>
      <c r="N257" s="82" t="str">
        <f t="shared" si="19"/>
        <v/>
      </c>
      <c r="O257" s="82">
        <f t="shared" si="20"/>
        <v>0</v>
      </c>
      <c r="P257" s="82" t="str">
        <f t="shared" si="21"/>
        <v/>
      </c>
      <c r="Q257" s="82" t="str">
        <f t="shared" si="22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8"/>
        <v/>
      </c>
      <c r="M258" s="17"/>
      <c r="N258" s="82" t="str">
        <f t="shared" si="19"/>
        <v/>
      </c>
      <c r="O258" s="82">
        <f t="shared" si="20"/>
        <v>0</v>
      </c>
      <c r="P258" s="82" t="str">
        <f t="shared" si="21"/>
        <v/>
      </c>
      <c r="Q258" s="82" t="str">
        <f t="shared" si="22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8"/>
        <v/>
      </c>
      <c r="M259" s="17"/>
      <c r="N259" s="82" t="str">
        <f t="shared" si="19"/>
        <v/>
      </c>
      <c r="O259" s="82">
        <f t="shared" si="20"/>
        <v>0</v>
      </c>
      <c r="P259" s="82" t="str">
        <f t="shared" si="21"/>
        <v/>
      </c>
      <c r="Q259" s="82" t="str">
        <f t="shared" si="22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8"/>
        <v/>
      </c>
      <c r="M260" s="17"/>
      <c r="N260" s="82" t="str">
        <f t="shared" si="19"/>
        <v/>
      </c>
      <c r="O260" s="82">
        <f t="shared" si="20"/>
        <v>0</v>
      </c>
      <c r="P260" s="82" t="str">
        <f t="shared" si="21"/>
        <v/>
      </c>
      <c r="Q260" s="82" t="str">
        <f t="shared" si="22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8"/>
        <v/>
      </c>
      <c r="M261" s="17"/>
      <c r="N261" s="82" t="str">
        <f t="shared" si="19"/>
        <v/>
      </c>
      <c r="O261" s="82">
        <f t="shared" si="20"/>
        <v>0</v>
      </c>
      <c r="P261" s="82" t="str">
        <f t="shared" si="21"/>
        <v/>
      </c>
      <c r="Q261" s="82" t="str">
        <f t="shared" si="22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8"/>
        <v/>
      </c>
      <c r="M262" s="17"/>
      <c r="N262" s="82" t="str">
        <f t="shared" si="19"/>
        <v/>
      </c>
      <c r="O262" s="82">
        <f t="shared" si="20"/>
        <v>0</v>
      </c>
      <c r="P262" s="82" t="str">
        <f t="shared" si="21"/>
        <v/>
      </c>
      <c r="Q262" s="82" t="str">
        <f t="shared" si="22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8"/>
        <v/>
      </c>
      <c r="M263" s="17"/>
      <c r="N263" s="82" t="str">
        <f t="shared" si="19"/>
        <v/>
      </c>
      <c r="O263" s="82">
        <f t="shared" si="20"/>
        <v>0</v>
      </c>
      <c r="P263" s="82" t="str">
        <f t="shared" si="21"/>
        <v/>
      </c>
      <c r="Q263" s="82" t="str">
        <f t="shared" si="22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8"/>
        <v/>
      </c>
      <c r="M264" s="17"/>
      <c r="N264" s="82" t="str">
        <f t="shared" si="19"/>
        <v/>
      </c>
      <c r="O264" s="82">
        <f t="shared" si="20"/>
        <v>0</v>
      </c>
      <c r="P264" s="82" t="str">
        <f t="shared" si="21"/>
        <v/>
      </c>
      <c r="Q264" s="82" t="str">
        <f t="shared" si="22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8"/>
        <v/>
      </c>
      <c r="M265" s="17"/>
      <c r="N265" s="82" t="str">
        <f t="shared" si="19"/>
        <v/>
      </c>
      <c r="O265" s="82">
        <f t="shared" si="20"/>
        <v>0</v>
      </c>
      <c r="P265" s="82" t="str">
        <f t="shared" si="21"/>
        <v/>
      </c>
      <c r="Q265" s="82" t="str">
        <f t="shared" si="22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8"/>
        <v/>
      </c>
      <c r="M266" s="17"/>
      <c r="N266" s="82" t="str">
        <f t="shared" si="19"/>
        <v/>
      </c>
      <c r="O266" s="82">
        <f t="shared" si="20"/>
        <v>0</v>
      </c>
      <c r="P266" s="82" t="str">
        <f t="shared" si="21"/>
        <v/>
      </c>
      <c r="Q266" s="82" t="str">
        <f t="shared" si="22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8"/>
        <v/>
      </c>
      <c r="M267" s="17"/>
      <c r="N267" s="82" t="str">
        <f t="shared" si="19"/>
        <v/>
      </c>
      <c r="O267" s="82">
        <f t="shared" si="20"/>
        <v>0</v>
      </c>
      <c r="P267" s="82" t="str">
        <f t="shared" si="21"/>
        <v/>
      </c>
      <c r="Q267" s="82" t="str">
        <f t="shared" si="22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8"/>
        <v/>
      </c>
      <c r="M268" s="17"/>
      <c r="N268" s="82" t="str">
        <f t="shared" si="19"/>
        <v/>
      </c>
      <c r="O268" s="82">
        <f t="shared" si="20"/>
        <v>0</v>
      </c>
      <c r="P268" s="82" t="str">
        <f t="shared" si="21"/>
        <v/>
      </c>
      <c r="Q268" s="82" t="str">
        <f t="shared" si="22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8"/>
        <v/>
      </c>
      <c r="M269" s="17"/>
      <c r="N269" s="82" t="str">
        <f t="shared" si="19"/>
        <v/>
      </c>
      <c r="O269" s="82">
        <f t="shared" si="20"/>
        <v>0</v>
      </c>
      <c r="P269" s="82" t="str">
        <f t="shared" si="21"/>
        <v/>
      </c>
      <c r="Q269" s="82" t="str">
        <f t="shared" si="22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8"/>
        <v/>
      </c>
      <c r="M270" s="17"/>
      <c r="N270" s="82" t="str">
        <f t="shared" si="19"/>
        <v/>
      </c>
      <c r="O270" s="82">
        <f t="shared" si="20"/>
        <v>0</v>
      </c>
      <c r="P270" s="82" t="str">
        <f t="shared" si="21"/>
        <v/>
      </c>
      <c r="Q270" s="82" t="str">
        <f t="shared" si="22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8"/>
        <v/>
      </c>
      <c r="M271" s="17"/>
      <c r="N271" s="82" t="str">
        <f t="shared" si="19"/>
        <v/>
      </c>
      <c r="O271" s="82">
        <f t="shared" si="20"/>
        <v>0</v>
      </c>
      <c r="P271" s="82" t="str">
        <f t="shared" si="21"/>
        <v/>
      </c>
      <c r="Q271" s="82" t="str">
        <f t="shared" si="22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3">IF(F272&amp;H272&amp;I272&amp;J272&amp;K272="","",F272+H272+I272-J272-K272)</f>
        <v/>
      </c>
      <c r="M272" s="17"/>
      <c r="N272" s="82" t="str">
        <f t="shared" ref="N272:N335" si="24">IF($G272="E",F272,"")</f>
        <v/>
      </c>
      <c r="O272" s="82">
        <f t="shared" si="20"/>
        <v>0</v>
      </c>
      <c r="P272" s="82" t="str">
        <f t="shared" si="21"/>
        <v/>
      </c>
      <c r="Q272" s="82" t="str">
        <f t="shared" si="22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3"/>
        <v/>
      </c>
      <c r="M273" s="17"/>
      <c r="N273" s="82" t="str">
        <f t="shared" si="24"/>
        <v/>
      </c>
      <c r="O273" s="82">
        <f t="shared" ref="O273:O336" si="25">IF($G273=0%,F273,"")</f>
        <v>0</v>
      </c>
      <c r="P273" s="82" t="str">
        <f t="shared" ref="P273:P336" si="26">IF(OR($G273=8%,$G273=11%),$H273/$G273,"")</f>
        <v/>
      </c>
      <c r="Q273" s="82" t="str">
        <f t="shared" ref="Q273:Q336" si="27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3"/>
        <v/>
      </c>
      <c r="M274" s="17"/>
      <c r="N274" s="82" t="str">
        <f t="shared" si="24"/>
        <v/>
      </c>
      <c r="O274" s="82">
        <f t="shared" si="25"/>
        <v>0</v>
      </c>
      <c r="P274" s="82" t="str">
        <f t="shared" si="26"/>
        <v/>
      </c>
      <c r="Q274" s="82" t="str">
        <f t="shared" si="27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3"/>
        <v/>
      </c>
      <c r="M275" s="17"/>
      <c r="N275" s="82" t="str">
        <f t="shared" si="24"/>
        <v/>
      </c>
      <c r="O275" s="82">
        <f t="shared" si="25"/>
        <v>0</v>
      </c>
      <c r="P275" s="82" t="str">
        <f t="shared" si="26"/>
        <v/>
      </c>
      <c r="Q275" s="82" t="str">
        <f t="shared" si="27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3"/>
        <v/>
      </c>
      <c r="M276" s="17"/>
      <c r="N276" s="82" t="str">
        <f t="shared" si="24"/>
        <v/>
      </c>
      <c r="O276" s="82">
        <f t="shared" si="25"/>
        <v>0</v>
      </c>
      <c r="P276" s="82" t="str">
        <f t="shared" si="26"/>
        <v/>
      </c>
      <c r="Q276" s="82" t="str">
        <f t="shared" si="27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3"/>
        <v/>
      </c>
      <c r="M277" s="17"/>
      <c r="N277" s="82" t="str">
        <f t="shared" si="24"/>
        <v/>
      </c>
      <c r="O277" s="82">
        <f t="shared" si="25"/>
        <v>0</v>
      </c>
      <c r="P277" s="82" t="str">
        <f t="shared" si="26"/>
        <v/>
      </c>
      <c r="Q277" s="82" t="str">
        <f t="shared" si="27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3"/>
        <v/>
      </c>
      <c r="M278" s="17"/>
      <c r="N278" s="82" t="str">
        <f t="shared" si="24"/>
        <v/>
      </c>
      <c r="O278" s="82">
        <f t="shared" si="25"/>
        <v>0</v>
      </c>
      <c r="P278" s="82" t="str">
        <f t="shared" si="26"/>
        <v/>
      </c>
      <c r="Q278" s="82" t="str">
        <f t="shared" si="27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3"/>
        <v/>
      </c>
      <c r="M279" s="17"/>
      <c r="N279" s="82" t="str">
        <f t="shared" si="24"/>
        <v/>
      </c>
      <c r="O279" s="82">
        <f t="shared" si="25"/>
        <v>0</v>
      </c>
      <c r="P279" s="82" t="str">
        <f t="shared" si="26"/>
        <v/>
      </c>
      <c r="Q279" s="82" t="str">
        <f t="shared" si="27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3"/>
        <v/>
      </c>
      <c r="M280" s="17"/>
      <c r="N280" s="82" t="str">
        <f t="shared" si="24"/>
        <v/>
      </c>
      <c r="O280" s="82">
        <f t="shared" si="25"/>
        <v>0</v>
      </c>
      <c r="P280" s="82" t="str">
        <f t="shared" si="26"/>
        <v/>
      </c>
      <c r="Q280" s="82" t="str">
        <f t="shared" si="27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3"/>
        <v/>
      </c>
      <c r="M281" s="17"/>
      <c r="N281" s="82" t="str">
        <f t="shared" si="24"/>
        <v/>
      </c>
      <c r="O281" s="82">
        <f t="shared" si="25"/>
        <v>0</v>
      </c>
      <c r="P281" s="82" t="str">
        <f t="shared" si="26"/>
        <v/>
      </c>
      <c r="Q281" s="82" t="str">
        <f t="shared" si="27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3"/>
        <v/>
      </c>
      <c r="M282" s="17"/>
      <c r="N282" s="82" t="str">
        <f t="shared" si="24"/>
        <v/>
      </c>
      <c r="O282" s="82">
        <f t="shared" si="25"/>
        <v>0</v>
      </c>
      <c r="P282" s="82" t="str">
        <f t="shared" si="26"/>
        <v/>
      </c>
      <c r="Q282" s="82" t="str">
        <f t="shared" si="27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3"/>
        <v/>
      </c>
      <c r="M283" s="17"/>
      <c r="N283" s="82" t="str">
        <f t="shared" si="24"/>
        <v/>
      </c>
      <c r="O283" s="82">
        <f t="shared" si="25"/>
        <v>0</v>
      </c>
      <c r="P283" s="82" t="str">
        <f t="shared" si="26"/>
        <v/>
      </c>
      <c r="Q283" s="82" t="str">
        <f t="shared" si="27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3"/>
        <v/>
      </c>
      <c r="M284" s="17"/>
      <c r="N284" s="82" t="str">
        <f t="shared" si="24"/>
        <v/>
      </c>
      <c r="O284" s="82">
        <f t="shared" si="25"/>
        <v>0</v>
      </c>
      <c r="P284" s="82" t="str">
        <f t="shared" si="26"/>
        <v/>
      </c>
      <c r="Q284" s="82" t="str">
        <f t="shared" si="27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3"/>
        <v/>
      </c>
      <c r="M285" s="17"/>
      <c r="N285" s="82" t="str">
        <f t="shared" si="24"/>
        <v/>
      </c>
      <c r="O285" s="82">
        <f t="shared" si="25"/>
        <v>0</v>
      </c>
      <c r="P285" s="82" t="str">
        <f t="shared" si="26"/>
        <v/>
      </c>
      <c r="Q285" s="82" t="str">
        <f t="shared" si="27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3"/>
        <v/>
      </c>
      <c r="M286" s="17"/>
      <c r="N286" s="82" t="str">
        <f t="shared" si="24"/>
        <v/>
      </c>
      <c r="O286" s="82">
        <f t="shared" si="25"/>
        <v>0</v>
      </c>
      <c r="P286" s="82" t="str">
        <f t="shared" si="26"/>
        <v/>
      </c>
      <c r="Q286" s="82" t="str">
        <f t="shared" si="27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3"/>
        <v/>
      </c>
      <c r="M287" s="17"/>
      <c r="N287" s="82" t="str">
        <f t="shared" si="24"/>
        <v/>
      </c>
      <c r="O287" s="82">
        <f t="shared" si="25"/>
        <v>0</v>
      </c>
      <c r="P287" s="82" t="str">
        <f t="shared" si="26"/>
        <v/>
      </c>
      <c r="Q287" s="82" t="str">
        <f t="shared" si="27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3"/>
        <v/>
      </c>
      <c r="M288" s="17"/>
      <c r="N288" s="82" t="str">
        <f t="shared" si="24"/>
        <v/>
      </c>
      <c r="O288" s="82">
        <f t="shared" si="25"/>
        <v>0</v>
      </c>
      <c r="P288" s="82" t="str">
        <f t="shared" si="26"/>
        <v/>
      </c>
      <c r="Q288" s="82" t="str">
        <f t="shared" si="27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3"/>
        <v/>
      </c>
      <c r="M289" s="17"/>
      <c r="N289" s="82" t="str">
        <f t="shared" si="24"/>
        <v/>
      </c>
      <c r="O289" s="82">
        <f t="shared" si="25"/>
        <v>0</v>
      </c>
      <c r="P289" s="82" t="str">
        <f t="shared" si="26"/>
        <v/>
      </c>
      <c r="Q289" s="82" t="str">
        <f t="shared" si="27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3"/>
        <v/>
      </c>
      <c r="M290" s="17"/>
      <c r="N290" s="82" t="str">
        <f t="shared" si="24"/>
        <v/>
      </c>
      <c r="O290" s="82">
        <f t="shared" si="25"/>
        <v>0</v>
      </c>
      <c r="P290" s="82" t="str">
        <f t="shared" si="26"/>
        <v/>
      </c>
      <c r="Q290" s="82" t="str">
        <f t="shared" si="27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3"/>
        <v/>
      </c>
      <c r="M291" s="17"/>
      <c r="N291" s="82" t="str">
        <f t="shared" si="24"/>
        <v/>
      </c>
      <c r="O291" s="82">
        <f t="shared" si="25"/>
        <v>0</v>
      </c>
      <c r="P291" s="82" t="str">
        <f t="shared" si="26"/>
        <v/>
      </c>
      <c r="Q291" s="82" t="str">
        <f t="shared" si="27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3"/>
        <v/>
      </c>
      <c r="M292" s="17"/>
      <c r="N292" s="82" t="str">
        <f t="shared" si="24"/>
        <v/>
      </c>
      <c r="O292" s="82">
        <f t="shared" si="25"/>
        <v>0</v>
      </c>
      <c r="P292" s="82" t="str">
        <f t="shared" si="26"/>
        <v/>
      </c>
      <c r="Q292" s="82" t="str">
        <f t="shared" si="27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3"/>
        <v/>
      </c>
      <c r="M293" s="17"/>
      <c r="N293" s="82" t="str">
        <f t="shared" si="24"/>
        <v/>
      </c>
      <c r="O293" s="82">
        <f t="shared" si="25"/>
        <v>0</v>
      </c>
      <c r="P293" s="82" t="str">
        <f t="shared" si="26"/>
        <v/>
      </c>
      <c r="Q293" s="82" t="str">
        <f t="shared" si="27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3"/>
        <v/>
      </c>
      <c r="M294" s="17"/>
      <c r="N294" s="82" t="str">
        <f t="shared" si="24"/>
        <v/>
      </c>
      <c r="O294" s="82">
        <f t="shared" si="25"/>
        <v>0</v>
      </c>
      <c r="P294" s="82" t="str">
        <f t="shared" si="26"/>
        <v/>
      </c>
      <c r="Q294" s="82" t="str">
        <f t="shared" si="27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3"/>
        <v/>
      </c>
      <c r="M295" s="17"/>
      <c r="N295" s="82" t="str">
        <f t="shared" si="24"/>
        <v/>
      </c>
      <c r="O295" s="82">
        <f t="shared" si="25"/>
        <v>0</v>
      </c>
      <c r="P295" s="82" t="str">
        <f t="shared" si="26"/>
        <v/>
      </c>
      <c r="Q295" s="82" t="str">
        <f t="shared" si="27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3"/>
        <v/>
      </c>
      <c r="M296" s="17"/>
      <c r="N296" s="82" t="str">
        <f t="shared" si="24"/>
        <v/>
      </c>
      <c r="O296" s="82">
        <f t="shared" si="25"/>
        <v>0</v>
      </c>
      <c r="P296" s="82" t="str">
        <f t="shared" si="26"/>
        <v/>
      </c>
      <c r="Q296" s="82" t="str">
        <f t="shared" si="27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3"/>
        <v/>
      </c>
      <c r="M297" s="17"/>
      <c r="N297" s="82" t="str">
        <f t="shared" si="24"/>
        <v/>
      </c>
      <c r="O297" s="82">
        <f t="shared" si="25"/>
        <v>0</v>
      </c>
      <c r="P297" s="82" t="str">
        <f t="shared" si="26"/>
        <v/>
      </c>
      <c r="Q297" s="82" t="str">
        <f t="shared" si="27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3"/>
        <v/>
      </c>
      <c r="M298" s="17"/>
      <c r="N298" s="82" t="str">
        <f t="shared" si="24"/>
        <v/>
      </c>
      <c r="O298" s="82">
        <f t="shared" si="25"/>
        <v>0</v>
      </c>
      <c r="P298" s="82" t="str">
        <f t="shared" si="26"/>
        <v/>
      </c>
      <c r="Q298" s="82" t="str">
        <f t="shared" si="27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3"/>
        <v/>
      </c>
      <c r="M299" s="17"/>
      <c r="N299" s="82" t="str">
        <f t="shared" si="24"/>
        <v/>
      </c>
      <c r="O299" s="82">
        <f t="shared" si="25"/>
        <v>0</v>
      </c>
      <c r="P299" s="82" t="str">
        <f t="shared" si="26"/>
        <v/>
      </c>
      <c r="Q299" s="82" t="str">
        <f t="shared" si="27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3"/>
        <v/>
      </c>
      <c r="M300" s="17"/>
      <c r="N300" s="82" t="str">
        <f t="shared" si="24"/>
        <v/>
      </c>
      <c r="O300" s="82">
        <f t="shared" si="25"/>
        <v>0</v>
      </c>
      <c r="P300" s="82" t="str">
        <f t="shared" si="26"/>
        <v/>
      </c>
      <c r="Q300" s="82" t="str">
        <f t="shared" si="27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3"/>
        <v/>
      </c>
      <c r="M301" s="17"/>
      <c r="N301" s="82" t="str">
        <f t="shared" si="24"/>
        <v/>
      </c>
      <c r="O301" s="82">
        <f t="shared" si="25"/>
        <v>0</v>
      </c>
      <c r="P301" s="82" t="str">
        <f t="shared" si="26"/>
        <v/>
      </c>
      <c r="Q301" s="82" t="str">
        <f t="shared" si="27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3"/>
        <v/>
      </c>
      <c r="M302" s="17"/>
      <c r="N302" s="82" t="str">
        <f t="shared" si="24"/>
        <v/>
      </c>
      <c r="O302" s="82">
        <f t="shared" si="25"/>
        <v>0</v>
      </c>
      <c r="P302" s="82" t="str">
        <f t="shared" si="26"/>
        <v/>
      </c>
      <c r="Q302" s="82" t="str">
        <f t="shared" si="27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3"/>
        <v/>
      </c>
      <c r="M303" s="17"/>
      <c r="N303" s="82" t="str">
        <f t="shared" si="24"/>
        <v/>
      </c>
      <c r="O303" s="82">
        <f t="shared" si="25"/>
        <v>0</v>
      </c>
      <c r="P303" s="82" t="str">
        <f t="shared" si="26"/>
        <v/>
      </c>
      <c r="Q303" s="82" t="str">
        <f t="shared" si="27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3"/>
        <v/>
      </c>
      <c r="M304" s="17"/>
      <c r="N304" s="82" t="str">
        <f t="shared" si="24"/>
        <v/>
      </c>
      <c r="O304" s="82">
        <f t="shared" si="25"/>
        <v>0</v>
      </c>
      <c r="P304" s="82" t="str">
        <f t="shared" si="26"/>
        <v/>
      </c>
      <c r="Q304" s="82" t="str">
        <f t="shared" si="27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3"/>
        <v/>
      </c>
      <c r="M305" s="17"/>
      <c r="N305" s="82" t="str">
        <f t="shared" si="24"/>
        <v/>
      </c>
      <c r="O305" s="82">
        <f t="shared" si="25"/>
        <v>0</v>
      </c>
      <c r="P305" s="82" t="str">
        <f t="shared" si="26"/>
        <v/>
      </c>
      <c r="Q305" s="82" t="str">
        <f t="shared" si="27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3"/>
        <v/>
      </c>
      <c r="M306" s="17"/>
      <c r="N306" s="82" t="str">
        <f t="shared" si="24"/>
        <v/>
      </c>
      <c r="O306" s="82">
        <f t="shared" si="25"/>
        <v>0</v>
      </c>
      <c r="P306" s="82" t="str">
        <f t="shared" si="26"/>
        <v/>
      </c>
      <c r="Q306" s="82" t="str">
        <f t="shared" si="27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3"/>
        <v/>
      </c>
      <c r="M307" s="17"/>
      <c r="N307" s="82" t="str">
        <f t="shared" si="24"/>
        <v/>
      </c>
      <c r="O307" s="82">
        <f t="shared" si="25"/>
        <v>0</v>
      </c>
      <c r="P307" s="82" t="str">
        <f t="shared" si="26"/>
        <v/>
      </c>
      <c r="Q307" s="82" t="str">
        <f t="shared" si="27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3"/>
        <v/>
      </c>
      <c r="M308" s="17"/>
      <c r="N308" s="82" t="str">
        <f t="shared" si="24"/>
        <v/>
      </c>
      <c r="O308" s="82">
        <f t="shared" si="25"/>
        <v>0</v>
      </c>
      <c r="P308" s="82" t="str">
        <f t="shared" si="26"/>
        <v/>
      </c>
      <c r="Q308" s="82" t="str">
        <f t="shared" si="27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3"/>
        <v/>
      </c>
      <c r="M309" s="17"/>
      <c r="N309" s="82" t="str">
        <f t="shared" si="24"/>
        <v/>
      </c>
      <c r="O309" s="82">
        <f t="shared" si="25"/>
        <v>0</v>
      </c>
      <c r="P309" s="82" t="str">
        <f t="shared" si="26"/>
        <v/>
      </c>
      <c r="Q309" s="82" t="str">
        <f t="shared" si="27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3"/>
        <v/>
      </c>
      <c r="M310" s="17"/>
      <c r="N310" s="82" t="str">
        <f t="shared" si="24"/>
        <v/>
      </c>
      <c r="O310" s="82">
        <f t="shared" si="25"/>
        <v>0</v>
      </c>
      <c r="P310" s="82" t="str">
        <f t="shared" si="26"/>
        <v/>
      </c>
      <c r="Q310" s="82" t="str">
        <f t="shared" si="27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3"/>
        <v/>
      </c>
      <c r="M311" s="17"/>
      <c r="N311" s="82" t="str">
        <f t="shared" si="24"/>
        <v/>
      </c>
      <c r="O311" s="82">
        <f t="shared" si="25"/>
        <v>0</v>
      </c>
      <c r="P311" s="82" t="str">
        <f t="shared" si="26"/>
        <v/>
      </c>
      <c r="Q311" s="82" t="str">
        <f t="shared" si="27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3"/>
        <v/>
      </c>
      <c r="M312" s="17"/>
      <c r="N312" s="82" t="str">
        <f t="shared" si="24"/>
        <v/>
      </c>
      <c r="O312" s="82">
        <f t="shared" si="25"/>
        <v>0</v>
      </c>
      <c r="P312" s="82" t="str">
        <f t="shared" si="26"/>
        <v/>
      </c>
      <c r="Q312" s="82" t="str">
        <f t="shared" si="27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3"/>
        <v/>
      </c>
      <c r="M313" s="17"/>
      <c r="N313" s="82" t="str">
        <f t="shared" si="24"/>
        <v/>
      </c>
      <c r="O313" s="82">
        <f t="shared" si="25"/>
        <v>0</v>
      </c>
      <c r="P313" s="82" t="str">
        <f t="shared" si="26"/>
        <v/>
      </c>
      <c r="Q313" s="82" t="str">
        <f t="shared" si="27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3"/>
        <v/>
      </c>
      <c r="M314" s="17"/>
      <c r="N314" s="82" t="str">
        <f t="shared" si="24"/>
        <v/>
      </c>
      <c r="O314" s="82">
        <f t="shared" si="25"/>
        <v>0</v>
      </c>
      <c r="P314" s="82" t="str">
        <f t="shared" si="26"/>
        <v/>
      </c>
      <c r="Q314" s="82" t="str">
        <f t="shared" si="27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3"/>
        <v/>
      </c>
      <c r="M315" s="17"/>
      <c r="N315" s="82" t="str">
        <f t="shared" si="24"/>
        <v/>
      </c>
      <c r="O315" s="82">
        <f t="shared" si="25"/>
        <v>0</v>
      </c>
      <c r="P315" s="82" t="str">
        <f t="shared" si="26"/>
        <v/>
      </c>
      <c r="Q315" s="82" t="str">
        <f t="shared" si="27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3"/>
        <v/>
      </c>
      <c r="M316" s="17"/>
      <c r="N316" s="82" t="str">
        <f t="shared" si="24"/>
        <v/>
      </c>
      <c r="O316" s="82">
        <f t="shared" si="25"/>
        <v>0</v>
      </c>
      <c r="P316" s="82" t="str">
        <f t="shared" si="26"/>
        <v/>
      </c>
      <c r="Q316" s="82" t="str">
        <f t="shared" si="27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3"/>
        <v/>
      </c>
      <c r="M317" s="17"/>
      <c r="N317" s="82" t="str">
        <f t="shared" si="24"/>
        <v/>
      </c>
      <c r="O317" s="82">
        <f t="shared" si="25"/>
        <v>0</v>
      </c>
      <c r="P317" s="82" t="str">
        <f t="shared" si="26"/>
        <v/>
      </c>
      <c r="Q317" s="82" t="str">
        <f t="shared" si="27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3"/>
        <v/>
      </c>
      <c r="M318" s="17"/>
      <c r="N318" s="82" t="str">
        <f t="shared" si="24"/>
        <v/>
      </c>
      <c r="O318" s="82">
        <f t="shared" si="25"/>
        <v>0</v>
      </c>
      <c r="P318" s="82" t="str">
        <f t="shared" si="26"/>
        <v/>
      </c>
      <c r="Q318" s="82" t="str">
        <f t="shared" si="27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3"/>
        <v/>
      </c>
      <c r="M319" s="17"/>
      <c r="N319" s="82" t="str">
        <f t="shared" si="24"/>
        <v/>
      </c>
      <c r="O319" s="82">
        <f t="shared" si="25"/>
        <v>0</v>
      </c>
      <c r="P319" s="82" t="str">
        <f t="shared" si="26"/>
        <v/>
      </c>
      <c r="Q319" s="82" t="str">
        <f t="shared" si="27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3"/>
        <v/>
      </c>
      <c r="M320" s="17"/>
      <c r="N320" s="82" t="str">
        <f t="shared" si="24"/>
        <v/>
      </c>
      <c r="O320" s="82">
        <f t="shared" si="25"/>
        <v>0</v>
      </c>
      <c r="P320" s="82" t="str">
        <f t="shared" si="26"/>
        <v/>
      </c>
      <c r="Q320" s="82" t="str">
        <f t="shared" si="27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3"/>
        <v/>
      </c>
      <c r="M321" s="17"/>
      <c r="N321" s="82" t="str">
        <f t="shared" si="24"/>
        <v/>
      </c>
      <c r="O321" s="82">
        <f t="shared" si="25"/>
        <v>0</v>
      </c>
      <c r="P321" s="82" t="str">
        <f t="shared" si="26"/>
        <v/>
      </c>
      <c r="Q321" s="82" t="str">
        <f t="shared" si="27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3"/>
        <v/>
      </c>
      <c r="M322" s="17"/>
      <c r="N322" s="82" t="str">
        <f t="shared" si="24"/>
        <v/>
      </c>
      <c r="O322" s="82">
        <f t="shared" si="25"/>
        <v>0</v>
      </c>
      <c r="P322" s="82" t="str">
        <f t="shared" si="26"/>
        <v/>
      </c>
      <c r="Q322" s="82" t="str">
        <f t="shared" si="27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3"/>
        <v/>
      </c>
      <c r="M323" s="17"/>
      <c r="N323" s="82" t="str">
        <f t="shared" si="24"/>
        <v/>
      </c>
      <c r="O323" s="82">
        <f t="shared" si="25"/>
        <v>0</v>
      </c>
      <c r="P323" s="82" t="str">
        <f t="shared" si="26"/>
        <v/>
      </c>
      <c r="Q323" s="82" t="str">
        <f t="shared" si="27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3"/>
        <v/>
      </c>
      <c r="M324" s="17"/>
      <c r="N324" s="82" t="str">
        <f t="shared" si="24"/>
        <v/>
      </c>
      <c r="O324" s="82">
        <f t="shared" si="25"/>
        <v>0</v>
      </c>
      <c r="P324" s="82" t="str">
        <f t="shared" si="26"/>
        <v/>
      </c>
      <c r="Q324" s="82" t="str">
        <f t="shared" si="27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3"/>
        <v/>
      </c>
      <c r="M325" s="17"/>
      <c r="N325" s="82" t="str">
        <f t="shared" si="24"/>
        <v/>
      </c>
      <c r="O325" s="82">
        <f t="shared" si="25"/>
        <v>0</v>
      </c>
      <c r="P325" s="82" t="str">
        <f t="shared" si="26"/>
        <v/>
      </c>
      <c r="Q325" s="82" t="str">
        <f t="shared" si="27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3"/>
        <v/>
      </c>
      <c r="M326" s="17"/>
      <c r="N326" s="82" t="str">
        <f t="shared" si="24"/>
        <v/>
      </c>
      <c r="O326" s="82">
        <f t="shared" si="25"/>
        <v>0</v>
      </c>
      <c r="P326" s="82" t="str">
        <f t="shared" si="26"/>
        <v/>
      </c>
      <c r="Q326" s="82" t="str">
        <f t="shared" si="27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3"/>
        <v/>
      </c>
      <c r="M327" s="17"/>
      <c r="N327" s="82" t="str">
        <f t="shared" si="24"/>
        <v/>
      </c>
      <c r="O327" s="82">
        <f t="shared" si="25"/>
        <v>0</v>
      </c>
      <c r="P327" s="82" t="str">
        <f t="shared" si="26"/>
        <v/>
      </c>
      <c r="Q327" s="82" t="str">
        <f t="shared" si="27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3"/>
        <v/>
      </c>
      <c r="M328" s="17"/>
      <c r="N328" s="82" t="str">
        <f t="shared" si="24"/>
        <v/>
      </c>
      <c r="O328" s="82">
        <f t="shared" si="25"/>
        <v>0</v>
      </c>
      <c r="P328" s="82" t="str">
        <f t="shared" si="26"/>
        <v/>
      </c>
      <c r="Q328" s="82" t="str">
        <f t="shared" si="27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3"/>
        <v/>
      </c>
      <c r="M329" s="17"/>
      <c r="N329" s="82" t="str">
        <f t="shared" si="24"/>
        <v/>
      </c>
      <c r="O329" s="82">
        <f t="shared" si="25"/>
        <v>0</v>
      </c>
      <c r="P329" s="82" t="str">
        <f t="shared" si="26"/>
        <v/>
      </c>
      <c r="Q329" s="82" t="str">
        <f t="shared" si="27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3"/>
        <v/>
      </c>
      <c r="M330" s="17"/>
      <c r="N330" s="82" t="str">
        <f t="shared" si="24"/>
        <v/>
      </c>
      <c r="O330" s="82">
        <f t="shared" si="25"/>
        <v>0</v>
      </c>
      <c r="P330" s="82" t="str">
        <f t="shared" si="26"/>
        <v/>
      </c>
      <c r="Q330" s="82" t="str">
        <f t="shared" si="27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3"/>
        <v/>
      </c>
      <c r="M331" s="17"/>
      <c r="N331" s="82" t="str">
        <f t="shared" si="24"/>
        <v/>
      </c>
      <c r="O331" s="82">
        <f t="shared" si="25"/>
        <v>0</v>
      </c>
      <c r="P331" s="82" t="str">
        <f t="shared" si="26"/>
        <v/>
      </c>
      <c r="Q331" s="82" t="str">
        <f t="shared" si="27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3"/>
        <v/>
      </c>
      <c r="M332" s="17"/>
      <c r="N332" s="82" t="str">
        <f t="shared" si="24"/>
        <v/>
      </c>
      <c r="O332" s="82">
        <f t="shared" si="25"/>
        <v>0</v>
      </c>
      <c r="P332" s="82" t="str">
        <f t="shared" si="26"/>
        <v/>
      </c>
      <c r="Q332" s="82" t="str">
        <f t="shared" si="27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3"/>
        <v/>
      </c>
      <c r="M333" s="17"/>
      <c r="N333" s="82" t="str">
        <f t="shared" si="24"/>
        <v/>
      </c>
      <c r="O333" s="82">
        <f t="shared" si="25"/>
        <v>0</v>
      </c>
      <c r="P333" s="82" t="str">
        <f t="shared" si="26"/>
        <v/>
      </c>
      <c r="Q333" s="82" t="str">
        <f t="shared" si="27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3"/>
        <v/>
      </c>
      <c r="M334" s="17"/>
      <c r="N334" s="82" t="str">
        <f t="shared" si="24"/>
        <v/>
      </c>
      <c r="O334" s="82">
        <f t="shared" si="25"/>
        <v>0</v>
      </c>
      <c r="P334" s="82" t="str">
        <f t="shared" si="26"/>
        <v/>
      </c>
      <c r="Q334" s="82" t="str">
        <f t="shared" si="27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3"/>
        <v/>
      </c>
      <c r="M335" s="17"/>
      <c r="N335" s="82" t="str">
        <f t="shared" si="24"/>
        <v/>
      </c>
      <c r="O335" s="82">
        <f t="shared" si="25"/>
        <v>0</v>
      </c>
      <c r="P335" s="82" t="str">
        <f t="shared" si="26"/>
        <v/>
      </c>
      <c r="Q335" s="82" t="str">
        <f t="shared" si="27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8">IF(F336&amp;H336&amp;I336&amp;J336&amp;K336="","",F336+H336+I336-J336-K336)</f>
        <v/>
      </c>
      <c r="M336" s="17"/>
      <c r="N336" s="82" t="str">
        <f t="shared" ref="N336:N399" si="29">IF($G336="E",F336,"")</f>
        <v/>
      </c>
      <c r="O336" s="82">
        <f t="shared" si="25"/>
        <v>0</v>
      </c>
      <c r="P336" s="82" t="str">
        <f t="shared" si="26"/>
        <v/>
      </c>
      <c r="Q336" s="82" t="str">
        <f t="shared" si="27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8"/>
        <v/>
      </c>
      <c r="M337" s="17"/>
      <c r="N337" s="82" t="str">
        <f t="shared" si="29"/>
        <v/>
      </c>
      <c r="O337" s="82">
        <f t="shared" ref="O337:O400" si="30">IF($G337=0%,F337,"")</f>
        <v>0</v>
      </c>
      <c r="P337" s="82" t="str">
        <f t="shared" ref="P337:P400" si="31">IF(OR($G337=8%,$G337=11%),$H337/$G337,"")</f>
        <v/>
      </c>
      <c r="Q337" s="82" t="str">
        <f t="shared" ref="Q337:Q400" si="32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8"/>
        <v/>
      </c>
      <c r="M338" s="17"/>
      <c r="N338" s="82" t="str">
        <f t="shared" si="29"/>
        <v/>
      </c>
      <c r="O338" s="82">
        <f t="shared" si="30"/>
        <v>0</v>
      </c>
      <c r="P338" s="82" t="str">
        <f t="shared" si="31"/>
        <v/>
      </c>
      <c r="Q338" s="82" t="str">
        <f t="shared" si="32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8"/>
        <v/>
      </c>
      <c r="M339" s="17"/>
      <c r="N339" s="82" t="str">
        <f t="shared" si="29"/>
        <v/>
      </c>
      <c r="O339" s="82">
        <f t="shared" si="30"/>
        <v>0</v>
      </c>
      <c r="P339" s="82" t="str">
        <f t="shared" si="31"/>
        <v/>
      </c>
      <c r="Q339" s="82" t="str">
        <f t="shared" si="32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8"/>
        <v/>
      </c>
      <c r="M340" s="17"/>
      <c r="N340" s="82" t="str">
        <f t="shared" si="29"/>
        <v/>
      </c>
      <c r="O340" s="82">
        <f t="shared" si="30"/>
        <v>0</v>
      </c>
      <c r="P340" s="82" t="str">
        <f t="shared" si="31"/>
        <v/>
      </c>
      <c r="Q340" s="82" t="str">
        <f t="shared" si="32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8"/>
        <v/>
      </c>
      <c r="M341" s="17"/>
      <c r="N341" s="82" t="str">
        <f t="shared" si="29"/>
        <v/>
      </c>
      <c r="O341" s="82">
        <f t="shared" si="30"/>
        <v>0</v>
      </c>
      <c r="P341" s="82" t="str">
        <f t="shared" si="31"/>
        <v/>
      </c>
      <c r="Q341" s="82" t="str">
        <f t="shared" si="32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8"/>
        <v/>
      </c>
      <c r="M342" s="17"/>
      <c r="N342" s="82" t="str">
        <f t="shared" si="29"/>
        <v/>
      </c>
      <c r="O342" s="82">
        <f t="shared" si="30"/>
        <v>0</v>
      </c>
      <c r="P342" s="82" t="str">
        <f t="shared" si="31"/>
        <v/>
      </c>
      <c r="Q342" s="82" t="str">
        <f t="shared" si="32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8"/>
        <v/>
      </c>
      <c r="M343" s="17"/>
      <c r="N343" s="82" t="str">
        <f t="shared" si="29"/>
        <v/>
      </c>
      <c r="O343" s="82">
        <f t="shared" si="30"/>
        <v>0</v>
      </c>
      <c r="P343" s="82" t="str">
        <f t="shared" si="31"/>
        <v/>
      </c>
      <c r="Q343" s="82" t="str">
        <f t="shared" si="32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8"/>
        <v/>
      </c>
      <c r="M344" s="17"/>
      <c r="N344" s="82" t="str">
        <f t="shared" si="29"/>
        <v/>
      </c>
      <c r="O344" s="82">
        <f t="shared" si="30"/>
        <v>0</v>
      </c>
      <c r="P344" s="82" t="str">
        <f t="shared" si="31"/>
        <v/>
      </c>
      <c r="Q344" s="82" t="str">
        <f t="shared" si="32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8"/>
        <v/>
      </c>
      <c r="M345" s="17"/>
      <c r="N345" s="82" t="str">
        <f t="shared" si="29"/>
        <v/>
      </c>
      <c r="O345" s="82">
        <f t="shared" si="30"/>
        <v>0</v>
      </c>
      <c r="P345" s="82" t="str">
        <f t="shared" si="31"/>
        <v/>
      </c>
      <c r="Q345" s="82" t="str">
        <f t="shared" si="32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8"/>
        <v/>
      </c>
      <c r="M346" s="17"/>
      <c r="N346" s="82" t="str">
        <f t="shared" si="29"/>
        <v/>
      </c>
      <c r="O346" s="82">
        <f t="shared" si="30"/>
        <v>0</v>
      </c>
      <c r="P346" s="82" t="str">
        <f t="shared" si="31"/>
        <v/>
      </c>
      <c r="Q346" s="82" t="str">
        <f t="shared" si="32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8"/>
        <v/>
      </c>
      <c r="M347" s="17"/>
      <c r="N347" s="82" t="str">
        <f t="shared" si="29"/>
        <v/>
      </c>
      <c r="O347" s="82">
        <f t="shared" si="30"/>
        <v>0</v>
      </c>
      <c r="P347" s="82" t="str">
        <f t="shared" si="31"/>
        <v/>
      </c>
      <c r="Q347" s="82" t="str">
        <f t="shared" si="32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8"/>
        <v/>
      </c>
      <c r="M348" s="17"/>
      <c r="N348" s="82" t="str">
        <f t="shared" si="29"/>
        <v/>
      </c>
      <c r="O348" s="82">
        <f t="shared" si="30"/>
        <v>0</v>
      </c>
      <c r="P348" s="82" t="str">
        <f t="shared" si="31"/>
        <v/>
      </c>
      <c r="Q348" s="82" t="str">
        <f t="shared" si="32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8"/>
        <v/>
      </c>
      <c r="M349" s="17"/>
      <c r="N349" s="82" t="str">
        <f t="shared" si="29"/>
        <v/>
      </c>
      <c r="O349" s="82">
        <f t="shared" si="30"/>
        <v>0</v>
      </c>
      <c r="P349" s="82" t="str">
        <f t="shared" si="31"/>
        <v/>
      </c>
      <c r="Q349" s="82" t="str">
        <f t="shared" si="32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8"/>
        <v/>
      </c>
      <c r="M350" s="17"/>
      <c r="N350" s="82" t="str">
        <f t="shared" si="29"/>
        <v/>
      </c>
      <c r="O350" s="82">
        <f t="shared" si="30"/>
        <v>0</v>
      </c>
      <c r="P350" s="82" t="str">
        <f t="shared" si="31"/>
        <v/>
      </c>
      <c r="Q350" s="82" t="str">
        <f t="shared" si="32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8"/>
        <v/>
      </c>
      <c r="M351" s="17"/>
      <c r="N351" s="82" t="str">
        <f t="shared" si="29"/>
        <v/>
      </c>
      <c r="O351" s="82">
        <f t="shared" si="30"/>
        <v>0</v>
      </c>
      <c r="P351" s="82" t="str">
        <f t="shared" si="31"/>
        <v/>
      </c>
      <c r="Q351" s="82" t="str">
        <f t="shared" si="32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8"/>
        <v/>
      </c>
      <c r="M352" s="17"/>
      <c r="N352" s="82" t="str">
        <f t="shared" si="29"/>
        <v/>
      </c>
      <c r="O352" s="82">
        <f t="shared" si="30"/>
        <v>0</v>
      </c>
      <c r="P352" s="82" t="str">
        <f t="shared" si="31"/>
        <v/>
      </c>
      <c r="Q352" s="82" t="str">
        <f t="shared" si="32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8"/>
        <v/>
      </c>
      <c r="M353" s="17"/>
      <c r="N353" s="82" t="str">
        <f t="shared" si="29"/>
        <v/>
      </c>
      <c r="O353" s="82">
        <f t="shared" si="30"/>
        <v>0</v>
      </c>
      <c r="P353" s="82" t="str">
        <f t="shared" si="31"/>
        <v/>
      </c>
      <c r="Q353" s="82" t="str">
        <f t="shared" si="32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8"/>
        <v/>
      </c>
      <c r="M354" s="17"/>
      <c r="N354" s="82" t="str">
        <f t="shared" si="29"/>
        <v/>
      </c>
      <c r="O354" s="82">
        <f t="shared" si="30"/>
        <v>0</v>
      </c>
      <c r="P354" s="82" t="str">
        <f t="shared" si="31"/>
        <v/>
      </c>
      <c r="Q354" s="82" t="str">
        <f t="shared" si="32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8"/>
        <v/>
      </c>
      <c r="M355" s="17"/>
      <c r="N355" s="82" t="str">
        <f t="shared" si="29"/>
        <v/>
      </c>
      <c r="O355" s="82">
        <f t="shared" si="30"/>
        <v>0</v>
      </c>
      <c r="P355" s="82" t="str">
        <f t="shared" si="31"/>
        <v/>
      </c>
      <c r="Q355" s="82" t="str">
        <f t="shared" si="32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8"/>
        <v/>
      </c>
      <c r="M356" s="17"/>
      <c r="N356" s="82" t="str">
        <f t="shared" si="29"/>
        <v/>
      </c>
      <c r="O356" s="82">
        <f t="shared" si="30"/>
        <v>0</v>
      </c>
      <c r="P356" s="82" t="str">
        <f t="shared" si="31"/>
        <v/>
      </c>
      <c r="Q356" s="82" t="str">
        <f t="shared" si="32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8"/>
        <v/>
      </c>
      <c r="M357" s="17"/>
      <c r="N357" s="82" t="str">
        <f t="shared" si="29"/>
        <v/>
      </c>
      <c r="O357" s="82">
        <f t="shared" si="30"/>
        <v>0</v>
      </c>
      <c r="P357" s="82" t="str">
        <f t="shared" si="31"/>
        <v/>
      </c>
      <c r="Q357" s="82" t="str">
        <f t="shared" si="32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8"/>
        <v/>
      </c>
      <c r="M358" s="17"/>
      <c r="N358" s="82" t="str">
        <f t="shared" si="29"/>
        <v/>
      </c>
      <c r="O358" s="82">
        <f t="shared" si="30"/>
        <v>0</v>
      </c>
      <c r="P358" s="82" t="str">
        <f t="shared" si="31"/>
        <v/>
      </c>
      <c r="Q358" s="82" t="str">
        <f t="shared" si="32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8"/>
        <v/>
      </c>
      <c r="M359" s="17"/>
      <c r="N359" s="82" t="str">
        <f t="shared" si="29"/>
        <v/>
      </c>
      <c r="O359" s="82">
        <f t="shared" si="30"/>
        <v>0</v>
      </c>
      <c r="P359" s="82" t="str">
        <f t="shared" si="31"/>
        <v/>
      </c>
      <c r="Q359" s="82" t="str">
        <f t="shared" si="32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8"/>
        <v/>
      </c>
      <c r="M360" s="17"/>
      <c r="N360" s="82" t="str">
        <f t="shared" si="29"/>
        <v/>
      </c>
      <c r="O360" s="82">
        <f t="shared" si="30"/>
        <v>0</v>
      </c>
      <c r="P360" s="82" t="str">
        <f t="shared" si="31"/>
        <v/>
      </c>
      <c r="Q360" s="82" t="str">
        <f t="shared" si="32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8"/>
        <v/>
      </c>
      <c r="M361" s="17"/>
      <c r="N361" s="82" t="str">
        <f t="shared" si="29"/>
        <v/>
      </c>
      <c r="O361" s="82">
        <f t="shared" si="30"/>
        <v>0</v>
      </c>
      <c r="P361" s="82" t="str">
        <f t="shared" si="31"/>
        <v/>
      </c>
      <c r="Q361" s="82" t="str">
        <f t="shared" si="32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8"/>
        <v/>
      </c>
      <c r="M362" s="17"/>
      <c r="N362" s="82" t="str">
        <f t="shared" si="29"/>
        <v/>
      </c>
      <c r="O362" s="82">
        <f t="shared" si="30"/>
        <v>0</v>
      </c>
      <c r="P362" s="82" t="str">
        <f t="shared" si="31"/>
        <v/>
      </c>
      <c r="Q362" s="82" t="str">
        <f t="shared" si="32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8"/>
        <v/>
      </c>
      <c r="M363" s="17"/>
      <c r="N363" s="82" t="str">
        <f t="shared" si="29"/>
        <v/>
      </c>
      <c r="O363" s="82">
        <f t="shared" si="30"/>
        <v>0</v>
      </c>
      <c r="P363" s="82" t="str">
        <f t="shared" si="31"/>
        <v/>
      </c>
      <c r="Q363" s="82" t="str">
        <f t="shared" si="32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8"/>
        <v/>
      </c>
      <c r="M364" s="17"/>
      <c r="N364" s="82" t="str">
        <f t="shared" si="29"/>
        <v/>
      </c>
      <c r="O364" s="82">
        <f t="shared" si="30"/>
        <v>0</v>
      </c>
      <c r="P364" s="82" t="str">
        <f t="shared" si="31"/>
        <v/>
      </c>
      <c r="Q364" s="82" t="str">
        <f t="shared" si="32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8"/>
        <v/>
      </c>
      <c r="M365" s="17"/>
      <c r="N365" s="82" t="str">
        <f t="shared" si="29"/>
        <v/>
      </c>
      <c r="O365" s="82">
        <f t="shared" si="30"/>
        <v>0</v>
      </c>
      <c r="P365" s="82" t="str">
        <f t="shared" si="31"/>
        <v/>
      </c>
      <c r="Q365" s="82" t="str">
        <f t="shared" si="32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8"/>
        <v/>
      </c>
      <c r="M366" s="17"/>
      <c r="N366" s="82" t="str">
        <f t="shared" si="29"/>
        <v/>
      </c>
      <c r="O366" s="82">
        <f t="shared" si="30"/>
        <v>0</v>
      </c>
      <c r="P366" s="82" t="str">
        <f t="shared" si="31"/>
        <v/>
      </c>
      <c r="Q366" s="82" t="str">
        <f t="shared" si="32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8"/>
        <v/>
      </c>
      <c r="M367" s="17"/>
      <c r="N367" s="82" t="str">
        <f t="shared" si="29"/>
        <v/>
      </c>
      <c r="O367" s="82">
        <f t="shared" si="30"/>
        <v>0</v>
      </c>
      <c r="P367" s="82" t="str">
        <f t="shared" si="31"/>
        <v/>
      </c>
      <c r="Q367" s="82" t="str">
        <f t="shared" si="32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8"/>
        <v/>
      </c>
      <c r="M368" s="17"/>
      <c r="N368" s="82" t="str">
        <f t="shared" si="29"/>
        <v/>
      </c>
      <c r="O368" s="82">
        <f t="shared" si="30"/>
        <v>0</v>
      </c>
      <c r="P368" s="82" t="str">
        <f t="shared" si="31"/>
        <v/>
      </c>
      <c r="Q368" s="82" t="str">
        <f t="shared" si="32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8"/>
        <v/>
      </c>
      <c r="M369" s="17"/>
      <c r="N369" s="82" t="str">
        <f t="shared" si="29"/>
        <v/>
      </c>
      <c r="O369" s="82">
        <f t="shared" si="30"/>
        <v>0</v>
      </c>
      <c r="P369" s="82" t="str">
        <f t="shared" si="31"/>
        <v/>
      </c>
      <c r="Q369" s="82" t="str">
        <f t="shared" si="32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8"/>
        <v/>
      </c>
      <c r="M370" s="17"/>
      <c r="N370" s="82" t="str">
        <f t="shared" si="29"/>
        <v/>
      </c>
      <c r="O370" s="82">
        <f t="shared" si="30"/>
        <v>0</v>
      </c>
      <c r="P370" s="82" t="str">
        <f t="shared" si="31"/>
        <v/>
      </c>
      <c r="Q370" s="82" t="str">
        <f t="shared" si="32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8"/>
        <v/>
      </c>
      <c r="M371" s="17"/>
      <c r="N371" s="82" t="str">
        <f t="shared" si="29"/>
        <v/>
      </c>
      <c r="O371" s="82">
        <f t="shared" si="30"/>
        <v>0</v>
      </c>
      <c r="P371" s="82" t="str">
        <f t="shared" si="31"/>
        <v/>
      </c>
      <c r="Q371" s="82" t="str">
        <f t="shared" si="32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8"/>
        <v/>
      </c>
      <c r="M372" s="17"/>
      <c r="N372" s="82" t="str">
        <f t="shared" si="29"/>
        <v/>
      </c>
      <c r="O372" s="82">
        <f t="shared" si="30"/>
        <v>0</v>
      </c>
      <c r="P372" s="82" t="str">
        <f t="shared" si="31"/>
        <v/>
      </c>
      <c r="Q372" s="82" t="str">
        <f t="shared" si="32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8"/>
        <v/>
      </c>
      <c r="M373" s="17"/>
      <c r="N373" s="82" t="str">
        <f t="shared" si="29"/>
        <v/>
      </c>
      <c r="O373" s="82">
        <f t="shared" si="30"/>
        <v>0</v>
      </c>
      <c r="P373" s="82" t="str">
        <f t="shared" si="31"/>
        <v/>
      </c>
      <c r="Q373" s="82" t="str">
        <f t="shared" si="32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8"/>
        <v/>
      </c>
      <c r="M374" s="17"/>
      <c r="N374" s="82" t="str">
        <f t="shared" si="29"/>
        <v/>
      </c>
      <c r="O374" s="82">
        <f t="shared" si="30"/>
        <v>0</v>
      </c>
      <c r="P374" s="82" t="str">
        <f t="shared" si="31"/>
        <v/>
      </c>
      <c r="Q374" s="82" t="str">
        <f t="shared" si="32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8"/>
        <v/>
      </c>
      <c r="M375" s="17"/>
      <c r="N375" s="82" t="str">
        <f t="shared" si="29"/>
        <v/>
      </c>
      <c r="O375" s="82">
        <f t="shared" si="30"/>
        <v>0</v>
      </c>
      <c r="P375" s="82" t="str">
        <f t="shared" si="31"/>
        <v/>
      </c>
      <c r="Q375" s="82" t="str">
        <f t="shared" si="32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8"/>
        <v/>
      </c>
      <c r="M376" s="17"/>
      <c r="N376" s="82" t="str">
        <f t="shared" si="29"/>
        <v/>
      </c>
      <c r="O376" s="82">
        <f t="shared" si="30"/>
        <v>0</v>
      </c>
      <c r="P376" s="82" t="str">
        <f t="shared" si="31"/>
        <v/>
      </c>
      <c r="Q376" s="82" t="str">
        <f t="shared" si="32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8"/>
        <v/>
      </c>
      <c r="M377" s="17"/>
      <c r="N377" s="82" t="str">
        <f t="shared" si="29"/>
        <v/>
      </c>
      <c r="O377" s="82">
        <f t="shared" si="30"/>
        <v>0</v>
      </c>
      <c r="P377" s="82" t="str">
        <f t="shared" si="31"/>
        <v/>
      </c>
      <c r="Q377" s="82" t="str">
        <f t="shared" si="32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8"/>
        <v/>
      </c>
      <c r="M378" s="17"/>
      <c r="N378" s="82" t="str">
        <f t="shared" si="29"/>
        <v/>
      </c>
      <c r="O378" s="82">
        <f t="shared" si="30"/>
        <v>0</v>
      </c>
      <c r="P378" s="82" t="str">
        <f t="shared" si="31"/>
        <v/>
      </c>
      <c r="Q378" s="82" t="str">
        <f t="shared" si="32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8"/>
        <v/>
      </c>
      <c r="M379" s="17"/>
      <c r="N379" s="82" t="str">
        <f t="shared" si="29"/>
        <v/>
      </c>
      <c r="O379" s="82">
        <f t="shared" si="30"/>
        <v>0</v>
      </c>
      <c r="P379" s="82" t="str">
        <f t="shared" si="31"/>
        <v/>
      </c>
      <c r="Q379" s="82" t="str">
        <f t="shared" si="32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8"/>
        <v/>
      </c>
      <c r="M380" s="17"/>
      <c r="N380" s="82" t="str">
        <f t="shared" si="29"/>
        <v/>
      </c>
      <c r="O380" s="82">
        <f t="shared" si="30"/>
        <v>0</v>
      </c>
      <c r="P380" s="82" t="str">
        <f t="shared" si="31"/>
        <v/>
      </c>
      <c r="Q380" s="82" t="str">
        <f t="shared" si="32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8"/>
        <v/>
      </c>
      <c r="M381" s="17"/>
      <c r="N381" s="82" t="str">
        <f t="shared" si="29"/>
        <v/>
      </c>
      <c r="O381" s="82">
        <f t="shared" si="30"/>
        <v>0</v>
      </c>
      <c r="P381" s="82" t="str">
        <f t="shared" si="31"/>
        <v/>
      </c>
      <c r="Q381" s="82" t="str">
        <f t="shared" si="32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8"/>
        <v/>
      </c>
      <c r="M382" s="17"/>
      <c r="N382" s="82" t="str">
        <f t="shared" si="29"/>
        <v/>
      </c>
      <c r="O382" s="82">
        <f t="shared" si="30"/>
        <v>0</v>
      </c>
      <c r="P382" s="82" t="str">
        <f t="shared" si="31"/>
        <v/>
      </c>
      <c r="Q382" s="82" t="str">
        <f t="shared" si="32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8"/>
        <v/>
      </c>
      <c r="M383" s="17"/>
      <c r="N383" s="82" t="str">
        <f t="shared" si="29"/>
        <v/>
      </c>
      <c r="O383" s="82">
        <f t="shared" si="30"/>
        <v>0</v>
      </c>
      <c r="P383" s="82" t="str">
        <f t="shared" si="31"/>
        <v/>
      </c>
      <c r="Q383" s="82" t="str">
        <f t="shared" si="32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8"/>
        <v/>
      </c>
      <c r="M384" s="17"/>
      <c r="N384" s="82" t="str">
        <f t="shared" si="29"/>
        <v/>
      </c>
      <c r="O384" s="82">
        <f t="shared" si="30"/>
        <v>0</v>
      </c>
      <c r="P384" s="82" t="str">
        <f t="shared" si="31"/>
        <v/>
      </c>
      <c r="Q384" s="82" t="str">
        <f t="shared" si="32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8"/>
        <v/>
      </c>
      <c r="M385" s="17"/>
      <c r="N385" s="82" t="str">
        <f t="shared" si="29"/>
        <v/>
      </c>
      <c r="O385" s="82">
        <f t="shared" si="30"/>
        <v>0</v>
      </c>
      <c r="P385" s="82" t="str">
        <f t="shared" si="31"/>
        <v/>
      </c>
      <c r="Q385" s="82" t="str">
        <f t="shared" si="32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8"/>
        <v/>
      </c>
      <c r="M386" s="17"/>
      <c r="N386" s="82" t="str">
        <f t="shared" si="29"/>
        <v/>
      </c>
      <c r="O386" s="82">
        <f t="shared" si="30"/>
        <v>0</v>
      </c>
      <c r="P386" s="82" t="str">
        <f t="shared" si="31"/>
        <v/>
      </c>
      <c r="Q386" s="82" t="str">
        <f t="shared" si="32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8"/>
        <v/>
      </c>
      <c r="M387" s="17"/>
      <c r="N387" s="82" t="str">
        <f t="shared" si="29"/>
        <v/>
      </c>
      <c r="O387" s="82">
        <f t="shared" si="30"/>
        <v>0</v>
      </c>
      <c r="P387" s="82" t="str">
        <f t="shared" si="31"/>
        <v/>
      </c>
      <c r="Q387" s="82" t="str">
        <f t="shared" si="32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8"/>
        <v/>
      </c>
      <c r="M388" s="17"/>
      <c r="N388" s="82" t="str">
        <f t="shared" si="29"/>
        <v/>
      </c>
      <c r="O388" s="82">
        <f t="shared" si="30"/>
        <v>0</v>
      </c>
      <c r="P388" s="82" t="str">
        <f t="shared" si="31"/>
        <v/>
      </c>
      <c r="Q388" s="82" t="str">
        <f t="shared" si="32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8"/>
        <v/>
      </c>
      <c r="M389" s="17"/>
      <c r="N389" s="82" t="str">
        <f t="shared" si="29"/>
        <v/>
      </c>
      <c r="O389" s="82">
        <f t="shared" si="30"/>
        <v>0</v>
      </c>
      <c r="P389" s="82" t="str">
        <f t="shared" si="31"/>
        <v/>
      </c>
      <c r="Q389" s="82" t="str">
        <f t="shared" si="32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8"/>
        <v/>
      </c>
      <c r="M390" s="17"/>
      <c r="N390" s="82" t="str">
        <f t="shared" si="29"/>
        <v/>
      </c>
      <c r="O390" s="82">
        <f t="shared" si="30"/>
        <v>0</v>
      </c>
      <c r="P390" s="82" t="str">
        <f t="shared" si="31"/>
        <v/>
      </c>
      <c r="Q390" s="82" t="str">
        <f t="shared" si="32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8"/>
        <v/>
      </c>
      <c r="M391" s="17"/>
      <c r="N391" s="82" t="str">
        <f t="shared" si="29"/>
        <v/>
      </c>
      <c r="O391" s="82">
        <f t="shared" si="30"/>
        <v>0</v>
      </c>
      <c r="P391" s="82" t="str">
        <f t="shared" si="31"/>
        <v/>
      </c>
      <c r="Q391" s="82" t="str">
        <f t="shared" si="32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8"/>
        <v/>
      </c>
      <c r="M392" s="17"/>
      <c r="N392" s="82" t="str">
        <f t="shared" si="29"/>
        <v/>
      </c>
      <c r="O392" s="82">
        <f t="shared" si="30"/>
        <v>0</v>
      </c>
      <c r="P392" s="82" t="str">
        <f t="shared" si="31"/>
        <v/>
      </c>
      <c r="Q392" s="82" t="str">
        <f t="shared" si="32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8"/>
        <v/>
      </c>
      <c r="M393" s="17"/>
      <c r="N393" s="82" t="str">
        <f t="shared" si="29"/>
        <v/>
      </c>
      <c r="O393" s="82">
        <f t="shared" si="30"/>
        <v>0</v>
      </c>
      <c r="P393" s="82" t="str">
        <f t="shared" si="31"/>
        <v/>
      </c>
      <c r="Q393" s="82" t="str">
        <f t="shared" si="32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8"/>
        <v/>
      </c>
      <c r="M394" s="17"/>
      <c r="N394" s="82" t="str">
        <f t="shared" si="29"/>
        <v/>
      </c>
      <c r="O394" s="82">
        <f t="shared" si="30"/>
        <v>0</v>
      </c>
      <c r="P394" s="82" t="str">
        <f t="shared" si="31"/>
        <v/>
      </c>
      <c r="Q394" s="82" t="str">
        <f t="shared" si="32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8"/>
        <v/>
      </c>
      <c r="M395" s="17"/>
      <c r="N395" s="82" t="str">
        <f t="shared" si="29"/>
        <v/>
      </c>
      <c r="O395" s="82">
        <f t="shared" si="30"/>
        <v>0</v>
      </c>
      <c r="P395" s="82" t="str">
        <f t="shared" si="31"/>
        <v/>
      </c>
      <c r="Q395" s="82" t="str">
        <f t="shared" si="32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8"/>
        <v/>
      </c>
      <c r="M396" s="17"/>
      <c r="N396" s="82" t="str">
        <f t="shared" si="29"/>
        <v/>
      </c>
      <c r="O396" s="82">
        <f t="shared" si="30"/>
        <v>0</v>
      </c>
      <c r="P396" s="82" t="str">
        <f t="shared" si="31"/>
        <v/>
      </c>
      <c r="Q396" s="82" t="str">
        <f t="shared" si="32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8"/>
        <v/>
      </c>
      <c r="M397" s="17"/>
      <c r="N397" s="82" t="str">
        <f t="shared" si="29"/>
        <v/>
      </c>
      <c r="O397" s="82">
        <f t="shared" si="30"/>
        <v>0</v>
      </c>
      <c r="P397" s="82" t="str">
        <f t="shared" si="31"/>
        <v/>
      </c>
      <c r="Q397" s="82" t="str">
        <f t="shared" si="32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8"/>
        <v/>
      </c>
      <c r="M398" s="17"/>
      <c r="N398" s="82" t="str">
        <f t="shared" si="29"/>
        <v/>
      </c>
      <c r="O398" s="82">
        <f t="shared" si="30"/>
        <v>0</v>
      </c>
      <c r="P398" s="82" t="str">
        <f t="shared" si="31"/>
        <v/>
      </c>
      <c r="Q398" s="82" t="str">
        <f t="shared" si="32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8"/>
        <v/>
      </c>
      <c r="M399" s="17"/>
      <c r="N399" s="82" t="str">
        <f t="shared" si="29"/>
        <v/>
      </c>
      <c r="O399" s="82">
        <f t="shared" si="30"/>
        <v>0</v>
      </c>
      <c r="P399" s="82" t="str">
        <f t="shared" si="31"/>
        <v/>
      </c>
      <c r="Q399" s="82" t="str">
        <f t="shared" si="32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3">IF(F400&amp;H400&amp;I400&amp;J400&amp;K400="","",F400+H400+I400-J400-K400)</f>
        <v/>
      </c>
      <c r="M400" s="17"/>
      <c r="N400" s="82" t="str">
        <f t="shared" ref="N400:N463" si="34">IF($G400="E",F400,"")</f>
        <v/>
      </c>
      <c r="O400" s="82">
        <f t="shared" si="30"/>
        <v>0</v>
      </c>
      <c r="P400" s="82" t="str">
        <f t="shared" si="31"/>
        <v/>
      </c>
      <c r="Q400" s="82" t="str">
        <f t="shared" si="32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3"/>
        <v/>
      </c>
      <c r="M401" s="17"/>
      <c r="N401" s="82" t="str">
        <f t="shared" si="34"/>
        <v/>
      </c>
      <c r="O401" s="82">
        <f t="shared" ref="O401:O464" si="35">IF($G401=0%,F401,"")</f>
        <v>0</v>
      </c>
      <c r="P401" s="82" t="str">
        <f t="shared" ref="P401:P464" si="36">IF(OR($G401=8%,$G401=11%),$H401/$G401,"")</f>
        <v/>
      </c>
      <c r="Q401" s="82" t="str">
        <f t="shared" ref="Q401:Q464" si="37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3"/>
        <v/>
      </c>
      <c r="M402" s="17"/>
      <c r="N402" s="82" t="str">
        <f t="shared" si="34"/>
        <v/>
      </c>
      <c r="O402" s="82">
        <f t="shared" si="35"/>
        <v>0</v>
      </c>
      <c r="P402" s="82" t="str">
        <f t="shared" si="36"/>
        <v/>
      </c>
      <c r="Q402" s="82" t="str">
        <f t="shared" si="37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3"/>
        <v/>
      </c>
      <c r="M403" s="17"/>
      <c r="N403" s="82" t="str">
        <f t="shared" si="34"/>
        <v/>
      </c>
      <c r="O403" s="82">
        <f t="shared" si="35"/>
        <v>0</v>
      </c>
      <c r="P403" s="82" t="str">
        <f t="shared" si="36"/>
        <v/>
      </c>
      <c r="Q403" s="82" t="str">
        <f t="shared" si="37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3"/>
        <v/>
      </c>
      <c r="M404" s="17"/>
      <c r="N404" s="82" t="str">
        <f t="shared" si="34"/>
        <v/>
      </c>
      <c r="O404" s="82">
        <f t="shared" si="35"/>
        <v>0</v>
      </c>
      <c r="P404" s="82" t="str">
        <f t="shared" si="36"/>
        <v/>
      </c>
      <c r="Q404" s="82" t="str">
        <f t="shared" si="37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3"/>
        <v/>
      </c>
      <c r="M405" s="17"/>
      <c r="N405" s="82" t="str">
        <f t="shared" si="34"/>
        <v/>
      </c>
      <c r="O405" s="82">
        <f t="shared" si="35"/>
        <v>0</v>
      </c>
      <c r="P405" s="82" t="str">
        <f t="shared" si="36"/>
        <v/>
      </c>
      <c r="Q405" s="82" t="str">
        <f t="shared" si="37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3"/>
        <v/>
      </c>
      <c r="M406" s="17"/>
      <c r="N406" s="82" t="str">
        <f t="shared" si="34"/>
        <v/>
      </c>
      <c r="O406" s="82">
        <f t="shared" si="35"/>
        <v>0</v>
      </c>
      <c r="P406" s="82" t="str">
        <f t="shared" si="36"/>
        <v/>
      </c>
      <c r="Q406" s="82" t="str">
        <f t="shared" si="37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3"/>
        <v/>
      </c>
      <c r="M407" s="17"/>
      <c r="N407" s="82" t="str">
        <f t="shared" si="34"/>
        <v/>
      </c>
      <c r="O407" s="82">
        <f t="shared" si="35"/>
        <v>0</v>
      </c>
      <c r="P407" s="82" t="str">
        <f t="shared" si="36"/>
        <v/>
      </c>
      <c r="Q407" s="82" t="str">
        <f t="shared" si="37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3"/>
        <v/>
      </c>
      <c r="M408" s="17"/>
      <c r="N408" s="82" t="str">
        <f t="shared" si="34"/>
        <v/>
      </c>
      <c r="O408" s="82">
        <f t="shared" si="35"/>
        <v>0</v>
      </c>
      <c r="P408" s="82" t="str">
        <f t="shared" si="36"/>
        <v/>
      </c>
      <c r="Q408" s="82" t="str">
        <f t="shared" si="37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3"/>
        <v/>
      </c>
      <c r="M409" s="17"/>
      <c r="N409" s="82" t="str">
        <f t="shared" si="34"/>
        <v/>
      </c>
      <c r="O409" s="82">
        <f t="shared" si="35"/>
        <v>0</v>
      </c>
      <c r="P409" s="82" t="str">
        <f t="shared" si="36"/>
        <v/>
      </c>
      <c r="Q409" s="82" t="str">
        <f t="shared" si="37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3"/>
        <v/>
      </c>
      <c r="M410" s="17"/>
      <c r="N410" s="82" t="str">
        <f t="shared" si="34"/>
        <v/>
      </c>
      <c r="O410" s="82">
        <f t="shared" si="35"/>
        <v>0</v>
      </c>
      <c r="P410" s="82" t="str">
        <f t="shared" si="36"/>
        <v/>
      </c>
      <c r="Q410" s="82" t="str">
        <f t="shared" si="37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3"/>
        <v/>
      </c>
      <c r="M411" s="17"/>
      <c r="N411" s="82" t="str">
        <f t="shared" si="34"/>
        <v/>
      </c>
      <c r="O411" s="82">
        <f t="shared" si="35"/>
        <v>0</v>
      </c>
      <c r="P411" s="82" t="str">
        <f t="shared" si="36"/>
        <v/>
      </c>
      <c r="Q411" s="82" t="str">
        <f t="shared" si="37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3"/>
        <v/>
      </c>
      <c r="M412" s="17"/>
      <c r="N412" s="82" t="str">
        <f t="shared" si="34"/>
        <v/>
      </c>
      <c r="O412" s="82">
        <f t="shared" si="35"/>
        <v>0</v>
      </c>
      <c r="P412" s="82" t="str">
        <f t="shared" si="36"/>
        <v/>
      </c>
      <c r="Q412" s="82" t="str">
        <f t="shared" si="37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3"/>
        <v/>
      </c>
      <c r="M413" s="17"/>
      <c r="N413" s="82" t="str">
        <f t="shared" si="34"/>
        <v/>
      </c>
      <c r="O413" s="82">
        <f t="shared" si="35"/>
        <v>0</v>
      </c>
      <c r="P413" s="82" t="str">
        <f t="shared" si="36"/>
        <v/>
      </c>
      <c r="Q413" s="82" t="str">
        <f t="shared" si="37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3"/>
        <v/>
      </c>
      <c r="M414" s="17"/>
      <c r="N414" s="82" t="str">
        <f t="shared" si="34"/>
        <v/>
      </c>
      <c r="O414" s="82">
        <f t="shared" si="35"/>
        <v>0</v>
      </c>
      <c r="P414" s="82" t="str">
        <f t="shared" si="36"/>
        <v/>
      </c>
      <c r="Q414" s="82" t="str">
        <f t="shared" si="37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3"/>
        <v/>
      </c>
      <c r="M415" s="17"/>
      <c r="N415" s="82" t="str">
        <f t="shared" si="34"/>
        <v/>
      </c>
      <c r="O415" s="82">
        <f t="shared" si="35"/>
        <v>0</v>
      </c>
      <c r="P415" s="82" t="str">
        <f t="shared" si="36"/>
        <v/>
      </c>
      <c r="Q415" s="82" t="str">
        <f t="shared" si="37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3"/>
        <v/>
      </c>
      <c r="M416" s="17"/>
      <c r="N416" s="82" t="str">
        <f t="shared" si="34"/>
        <v/>
      </c>
      <c r="O416" s="82">
        <f t="shared" si="35"/>
        <v>0</v>
      </c>
      <c r="P416" s="82" t="str">
        <f t="shared" si="36"/>
        <v/>
      </c>
      <c r="Q416" s="82" t="str">
        <f t="shared" si="37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3"/>
        <v/>
      </c>
      <c r="M417" s="17"/>
      <c r="N417" s="82" t="str">
        <f t="shared" si="34"/>
        <v/>
      </c>
      <c r="O417" s="82">
        <f t="shared" si="35"/>
        <v>0</v>
      </c>
      <c r="P417" s="82" t="str">
        <f t="shared" si="36"/>
        <v/>
      </c>
      <c r="Q417" s="82" t="str">
        <f t="shared" si="37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3"/>
        <v/>
      </c>
      <c r="M418" s="17"/>
      <c r="N418" s="82" t="str">
        <f t="shared" si="34"/>
        <v/>
      </c>
      <c r="O418" s="82">
        <f t="shared" si="35"/>
        <v>0</v>
      </c>
      <c r="P418" s="82" t="str">
        <f t="shared" si="36"/>
        <v/>
      </c>
      <c r="Q418" s="82" t="str">
        <f t="shared" si="37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3"/>
        <v/>
      </c>
      <c r="M419" s="17"/>
      <c r="N419" s="82" t="str">
        <f t="shared" si="34"/>
        <v/>
      </c>
      <c r="O419" s="82">
        <f t="shared" si="35"/>
        <v>0</v>
      </c>
      <c r="P419" s="82" t="str">
        <f t="shared" si="36"/>
        <v/>
      </c>
      <c r="Q419" s="82" t="str">
        <f t="shared" si="37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3"/>
        <v/>
      </c>
      <c r="M420" s="17"/>
      <c r="N420" s="82" t="str">
        <f t="shared" si="34"/>
        <v/>
      </c>
      <c r="O420" s="82">
        <f t="shared" si="35"/>
        <v>0</v>
      </c>
      <c r="P420" s="82" t="str">
        <f t="shared" si="36"/>
        <v/>
      </c>
      <c r="Q420" s="82" t="str">
        <f t="shared" si="37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3"/>
        <v/>
      </c>
      <c r="M421" s="17"/>
      <c r="N421" s="82" t="str">
        <f t="shared" si="34"/>
        <v/>
      </c>
      <c r="O421" s="82">
        <f t="shared" si="35"/>
        <v>0</v>
      </c>
      <c r="P421" s="82" t="str">
        <f t="shared" si="36"/>
        <v/>
      </c>
      <c r="Q421" s="82" t="str">
        <f t="shared" si="37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3"/>
        <v/>
      </c>
      <c r="M422" s="17"/>
      <c r="N422" s="82" t="str">
        <f t="shared" si="34"/>
        <v/>
      </c>
      <c r="O422" s="82">
        <f t="shared" si="35"/>
        <v>0</v>
      </c>
      <c r="P422" s="82" t="str">
        <f t="shared" si="36"/>
        <v/>
      </c>
      <c r="Q422" s="82" t="str">
        <f t="shared" si="37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3"/>
        <v/>
      </c>
      <c r="M423" s="17"/>
      <c r="N423" s="82" t="str">
        <f t="shared" si="34"/>
        <v/>
      </c>
      <c r="O423" s="82">
        <f t="shared" si="35"/>
        <v>0</v>
      </c>
      <c r="P423" s="82" t="str">
        <f t="shared" si="36"/>
        <v/>
      </c>
      <c r="Q423" s="82" t="str">
        <f t="shared" si="37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3"/>
        <v/>
      </c>
      <c r="M424" s="17"/>
      <c r="N424" s="82" t="str">
        <f t="shared" si="34"/>
        <v/>
      </c>
      <c r="O424" s="82">
        <f t="shared" si="35"/>
        <v>0</v>
      </c>
      <c r="P424" s="82" t="str">
        <f t="shared" si="36"/>
        <v/>
      </c>
      <c r="Q424" s="82" t="str">
        <f t="shared" si="37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3"/>
        <v/>
      </c>
      <c r="M425" s="17"/>
      <c r="N425" s="82" t="str">
        <f t="shared" si="34"/>
        <v/>
      </c>
      <c r="O425" s="82">
        <f t="shared" si="35"/>
        <v>0</v>
      </c>
      <c r="P425" s="82" t="str">
        <f t="shared" si="36"/>
        <v/>
      </c>
      <c r="Q425" s="82" t="str">
        <f t="shared" si="37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3"/>
        <v/>
      </c>
      <c r="M426" s="17"/>
      <c r="N426" s="82" t="str">
        <f t="shared" si="34"/>
        <v/>
      </c>
      <c r="O426" s="82">
        <f t="shared" si="35"/>
        <v>0</v>
      </c>
      <c r="P426" s="82" t="str">
        <f t="shared" si="36"/>
        <v/>
      </c>
      <c r="Q426" s="82" t="str">
        <f t="shared" si="37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3"/>
        <v/>
      </c>
      <c r="M427" s="17"/>
      <c r="N427" s="82" t="str">
        <f t="shared" si="34"/>
        <v/>
      </c>
      <c r="O427" s="82">
        <f t="shared" si="35"/>
        <v>0</v>
      </c>
      <c r="P427" s="82" t="str">
        <f t="shared" si="36"/>
        <v/>
      </c>
      <c r="Q427" s="82" t="str">
        <f t="shared" si="37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3"/>
        <v/>
      </c>
      <c r="M428" s="17"/>
      <c r="N428" s="82" t="str">
        <f t="shared" si="34"/>
        <v/>
      </c>
      <c r="O428" s="82">
        <f t="shared" si="35"/>
        <v>0</v>
      </c>
      <c r="P428" s="82" t="str">
        <f t="shared" si="36"/>
        <v/>
      </c>
      <c r="Q428" s="82" t="str">
        <f t="shared" si="37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3"/>
        <v/>
      </c>
      <c r="M429" s="17"/>
      <c r="N429" s="82" t="str">
        <f t="shared" si="34"/>
        <v/>
      </c>
      <c r="O429" s="82">
        <f t="shared" si="35"/>
        <v>0</v>
      </c>
      <c r="P429" s="82" t="str">
        <f t="shared" si="36"/>
        <v/>
      </c>
      <c r="Q429" s="82" t="str">
        <f t="shared" si="37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3"/>
        <v/>
      </c>
      <c r="M430" s="17"/>
      <c r="N430" s="82" t="str">
        <f t="shared" si="34"/>
        <v/>
      </c>
      <c r="O430" s="82">
        <f t="shared" si="35"/>
        <v>0</v>
      </c>
      <c r="P430" s="82" t="str">
        <f t="shared" si="36"/>
        <v/>
      </c>
      <c r="Q430" s="82" t="str">
        <f t="shared" si="37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3"/>
        <v/>
      </c>
      <c r="M431" s="17"/>
      <c r="N431" s="82" t="str">
        <f t="shared" si="34"/>
        <v/>
      </c>
      <c r="O431" s="82">
        <f t="shared" si="35"/>
        <v>0</v>
      </c>
      <c r="P431" s="82" t="str">
        <f t="shared" si="36"/>
        <v/>
      </c>
      <c r="Q431" s="82" t="str">
        <f t="shared" si="37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3"/>
        <v/>
      </c>
      <c r="M432" s="17"/>
      <c r="N432" s="82" t="str">
        <f t="shared" si="34"/>
        <v/>
      </c>
      <c r="O432" s="82">
        <f t="shared" si="35"/>
        <v>0</v>
      </c>
      <c r="P432" s="82" t="str">
        <f t="shared" si="36"/>
        <v/>
      </c>
      <c r="Q432" s="82" t="str">
        <f t="shared" si="37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3"/>
        <v/>
      </c>
      <c r="M433" s="17"/>
      <c r="N433" s="82" t="str">
        <f t="shared" si="34"/>
        <v/>
      </c>
      <c r="O433" s="82">
        <f t="shared" si="35"/>
        <v>0</v>
      </c>
      <c r="P433" s="82" t="str">
        <f t="shared" si="36"/>
        <v/>
      </c>
      <c r="Q433" s="82" t="str">
        <f t="shared" si="37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3"/>
        <v/>
      </c>
      <c r="M434" s="17"/>
      <c r="N434" s="82" t="str">
        <f t="shared" si="34"/>
        <v/>
      </c>
      <c r="O434" s="82">
        <f t="shared" si="35"/>
        <v>0</v>
      </c>
      <c r="P434" s="82" t="str">
        <f t="shared" si="36"/>
        <v/>
      </c>
      <c r="Q434" s="82" t="str">
        <f t="shared" si="37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3"/>
        <v/>
      </c>
      <c r="M435" s="17"/>
      <c r="N435" s="82" t="str">
        <f t="shared" si="34"/>
        <v/>
      </c>
      <c r="O435" s="82">
        <f t="shared" si="35"/>
        <v>0</v>
      </c>
      <c r="P435" s="82" t="str">
        <f t="shared" si="36"/>
        <v/>
      </c>
      <c r="Q435" s="82" t="str">
        <f t="shared" si="37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3"/>
        <v/>
      </c>
      <c r="M436" s="17"/>
      <c r="N436" s="82" t="str">
        <f t="shared" si="34"/>
        <v/>
      </c>
      <c r="O436" s="82">
        <f t="shared" si="35"/>
        <v>0</v>
      </c>
      <c r="P436" s="82" t="str">
        <f t="shared" si="36"/>
        <v/>
      </c>
      <c r="Q436" s="82" t="str">
        <f t="shared" si="37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3"/>
        <v/>
      </c>
      <c r="M437" s="17"/>
      <c r="N437" s="82" t="str">
        <f t="shared" si="34"/>
        <v/>
      </c>
      <c r="O437" s="82">
        <f t="shared" si="35"/>
        <v>0</v>
      </c>
      <c r="P437" s="82" t="str">
        <f t="shared" si="36"/>
        <v/>
      </c>
      <c r="Q437" s="82" t="str">
        <f t="shared" si="37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3"/>
        <v/>
      </c>
      <c r="M438" s="17"/>
      <c r="N438" s="82" t="str">
        <f t="shared" si="34"/>
        <v/>
      </c>
      <c r="O438" s="82">
        <f t="shared" si="35"/>
        <v>0</v>
      </c>
      <c r="P438" s="82" t="str">
        <f t="shared" si="36"/>
        <v/>
      </c>
      <c r="Q438" s="82" t="str">
        <f t="shared" si="37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3"/>
        <v/>
      </c>
      <c r="M439" s="17"/>
      <c r="N439" s="82" t="str">
        <f t="shared" si="34"/>
        <v/>
      </c>
      <c r="O439" s="82">
        <f t="shared" si="35"/>
        <v>0</v>
      </c>
      <c r="P439" s="82" t="str">
        <f t="shared" si="36"/>
        <v/>
      </c>
      <c r="Q439" s="82" t="str">
        <f t="shared" si="37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3"/>
        <v/>
      </c>
      <c r="M440" s="17"/>
      <c r="N440" s="82" t="str">
        <f t="shared" si="34"/>
        <v/>
      </c>
      <c r="O440" s="82">
        <f t="shared" si="35"/>
        <v>0</v>
      </c>
      <c r="P440" s="82" t="str">
        <f t="shared" si="36"/>
        <v/>
      </c>
      <c r="Q440" s="82" t="str">
        <f t="shared" si="37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3"/>
        <v/>
      </c>
      <c r="M441" s="17"/>
      <c r="N441" s="82" t="str">
        <f t="shared" si="34"/>
        <v/>
      </c>
      <c r="O441" s="82">
        <f t="shared" si="35"/>
        <v>0</v>
      </c>
      <c r="P441" s="82" t="str">
        <f t="shared" si="36"/>
        <v/>
      </c>
      <c r="Q441" s="82" t="str">
        <f t="shared" si="37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3"/>
        <v/>
      </c>
      <c r="M442" s="17"/>
      <c r="N442" s="82" t="str">
        <f t="shared" si="34"/>
        <v/>
      </c>
      <c r="O442" s="82">
        <f t="shared" si="35"/>
        <v>0</v>
      </c>
      <c r="P442" s="82" t="str">
        <f t="shared" si="36"/>
        <v/>
      </c>
      <c r="Q442" s="82" t="str">
        <f t="shared" si="37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3"/>
        <v/>
      </c>
      <c r="M443" s="17"/>
      <c r="N443" s="82" t="str">
        <f t="shared" si="34"/>
        <v/>
      </c>
      <c r="O443" s="82">
        <f t="shared" si="35"/>
        <v>0</v>
      </c>
      <c r="P443" s="82" t="str">
        <f t="shared" si="36"/>
        <v/>
      </c>
      <c r="Q443" s="82" t="str">
        <f t="shared" si="37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3"/>
        <v/>
      </c>
      <c r="M444" s="17"/>
      <c r="N444" s="82" t="str">
        <f t="shared" si="34"/>
        <v/>
      </c>
      <c r="O444" s="82">
        <f t="shared" si="35"/>
        <v>0</v>
      </c>
      <c r="P444" s="82" t="str">
        <f t="shared" si="36"/>
        <v/>
      </c>
      <c r="Q444" s="82" t="str">
        <f t="shared" si="37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3"/>
        <v/>
      </c>
      <c r="M445" s="17"/>
      <c r="N445" s="82" t="str">
        <f t="shared" si="34"/>
        <v/>
      </c>
      <c r="O445" s="82">
        <f t="shared" si="35"/>
        <v>0</v>
      </c>
      <c r="P445" s="82" t="str">
        <f t="shared" si="36"/>
        <v/>
      </c>
      <c r="Q445" s="82" t="str">
        <f t="shared" si="37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3"/>
        <v/>
      </c>
      <c r="M446" s="17"/>
      <c r="N446" s="82" t="str">
        <f t="shared" si="34"/>
        <v/>
      </c>
      <c r="O446" s="82">
        <f t="shared" si="35"/>
        <v>0</v>
      </c>
      <c r="P446" s="82" t="str">
        <f t="shared" si="36"/>
        <v/>
      </c>
      <c r="Q446" s="82" t="str">
        <f t="shared" si="37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3"/>
        <v/>
      </c>
      <c r="M447" s="17"/>
      <c r="N447" s="82" t="str">
        <f t="shared" si="34"/>
        <v/>
      </c>
      <c r="O447" s="82">
        <f t="shared" si="35"/>
        <v>0</v>
      </c>
      <c r="P447" s="82" t="str">
        <f t="shared" si="36"/>
        <v/>
      </c>
      <c r="Q447" s="82" t="str">
        <f t="shared" si="37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3"/>
        <v/>
      </c>
      <c r="M448" s="17"/>
      <c r="N448" s="82" t="str">
        <f t="shared" si="34"/>
        <v/>
      </c>
      <c r="O448" s="82">
        <f t="shared" si="35"/>
        <v>0</v>
      </c>
      <c r="P448" s="82" t="str">
        <f t="shared" si="36"/>
        <v/>
      </c>
      <c r="Q448" s="82" t="str">
        <f t="shared" si="37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3"/>
        <v/>
      </c>
      <c r="M449" s="17"/>
      <c r="N449" s="82" t="str">
        <f t="shared" si="34"/>
        <v/>
      </c>
      <c r="O449" s="82">
        <f t="shared" si="35"/>
        <v>0</v>
      </c>
      <c r="P449" s="82" t="str">
        <f t="shared" si="36"/>
        <v/>
      </c>
      <c r="Q449" s="82" t="str">
        <f t="shared" si="37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3"/>
        <v/>
      </c>
      <c r="M450" s="17"/>
      <c r="N450" s="82" t="str">
        <f t="shared" si="34"/>
        <v/>
      </c>
      <c r="O450" s="82">
        <f t="shared" si="35"/>
        <v>0</v>
      </c>
      <c r="P450" s="82" t="str">
        <f t="shared" si="36"/>
        <v/>
      </c>
      <c r="Q450" s="82" t="str">
        <f t="shared" si="37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3"/>
        <v/>
      </c>
      <c r="M451" s="17"/>
      <c r="N451" s="82" t="str">
        <f t="shared" si="34"/>
        <v/>
      </c>
      <c r="O451" s="82">
        <f t="shared" si="35"/>
        <v>0</v>
      </c>
      <c r="P451" s="82" t="str">
        <f t="shared" si="36"/>
        <v/>
      </c>
      <c r="Q451" s="82" t="str">
        <f t="shared" si="37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3"/>
        <v/>
      </c>
      <c r="M452" s="17"/>
      <c r="N452" s="82" t="str">
        <f t="shared" si="34"/>
        <v/>
      </c>
      <c r="O452" s="82">
        <f t="shared" si="35"/>
        <v>0</v>
      </c>
      <c r="P452" s="82" t="str">
        <f t="shared" si="36"/>
        <v/>
      </c>
      <c r="Q452" s="82" t="str">
        <f t="shared" si="37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3"/>
        <v/>
      </c>
      <c r="M453" s="17"/>
      <c r="N453" s="82" t="str">
        <f t="shared" si="34"/>
        <v/>
      </c>
      <c r="O453" s="82">
        <f t="shared" si="35"/>
        <v>0</v>
      </c>
      <c r="P453" s="82" t="str">
        <f t="shared" si="36"/>
        <v/>
      </c>
      <c r="Q453" s="82" t="str">
        <f t="shared" si="37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3"/>
        <v/>
      </c>
      <c r="M454" s="17"/>
      <c r="N454" s="82" t="str">
        <f t="shared" si="34"/>
        <v/>
      </c>
      <c r="O454" s="82">
        <f t="shared" si="35"/>
        <v>0</v>
      </c>
      <c r="P454" s="82" t="str">
        <f t="shared" si="36"/>
        <v/>
      </c>
      <c r="Q454" s="82" t="str">
        <f t="shared" si="37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3"/>
        <v/>
      </c>
      <c r="M455" s="17"/>
      <c r="N455" s="82" t="str">
        <f t="shared" si="34"/>
        <v/>
      </c>
      <c r="O455" s="82">
        <f t="shared" si="35"/>
        <v>0</v>
      </c>
      <c r="P455" s="82" t="str">
        <f t="shared" si="36"/>
        <v/>
      </c>
      <c r="Q455" s="82" t="str">
        <f t="shared" si="37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3"/>
        <v/>
      </c>
      <c r="M456" s="17"/>
      <c r="N456" s="82" t="str">
        <f t="shared" si="34"/>
        <v/>
      </c>
      <c r="O456" s="82">
        <f t="shared" si="35"/>
        <v>0</v>
      </c>
      <c r="P456" s="82" t="str">
        <f t="shared" si="36"/>
        <v/>
      </c>
      <c r="Q456" s="82" t="str">
        <f t="shared" si="37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3"/>
        <v/>
      </c>
      <c r="M457" s="17"/>
      <c r="N457" s="82" t="str">
        <f t="shared" si="34"/>
        <v/>
      </c>
      <c r="O457" s="82">
        <f t="shared" si="35"/>
        <v>0</v>
      </c>
      <c r="P457" s="82" t="str">
        <f t="shared" si="36"/>
        <v/>
      </c>
      <c r="Q457" s="82" t="str">
        <f t="shared" si="37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3"/>
        <v/>
      </c>
      <c r="M458" s="17"/>
      <c r="N458" s="82" t="str">
        <f t="shared" si="34"/>
        <v/>
      </c>
      <c r="O458" s="82">
        <f t="shared" si="35"/>
        <v>0</v>
      </c>
      <c r="P458" s="82" t="str">
        <f t="shared" si="36"/>
        <v/>
      </c>
      <c r="Q458" s="82" t="str">
        <f t="shared" si="37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3"/>
        <v/>
      </c>
      <c r="M459" s="17"/>
      <c r="N459" s="82" t="str">
        <f t="shared" si="34"/>
        <v/>
      </c>
      <c r="O459" s="82">
        <f t="shared" si="35"/>
        <v>0</v>
      </c>
      <c r="P459" s="82" t="str">
        <f t="shared" si="36"/>
        <v/>
      </c>
      <c r="Q459" s="82" t="str">
        <f t="shared" si="37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3"/>
        <v/>
      </c>
      <c r="M460" s="17"/>
      <c r="N460" s="82" t="str">
        <f t="shared" si="34"/>
        <v/>
      </c>
      <c r="O460" s="82">
        <f t="shared" si="35"/>
        <v>0</v>
      </c>
      <c r="P460" s="82" t="str">
        <f t="shared" si="36"/>
        <v/>
      </c>
      <c r="Q460" s="82" t="str">
        <f t="shared" si="37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3"/>
        <v/>
      </c>
      <c r="M461" s="17"/>
      <c r="N461" s="82" t="str">
        <f t="shared" si="34"/>
        <v/>
      </c>
      <c r="O461" s="82">
        <f t="shared" si="35"/>
        <v>0</v>
      </c>
      <c r="P461" s="82" t="str">
        <f t="shared" si="36"/>
        <v/>
      </c>
      <c r="Q461" s="82" t="str">
        <f t="shared" si="37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3"/>
        <v/>
      </c>
      <c r="M462" s="17"/>
      <c r="N462" s="82" t="str">
        <f t="shared" si="34"/>
        <v/>
      </c>
      <c r="O462" s="82">
        <f t="shared" si="35"/>
        <v>0</v>
      </c>
      <c r="P462" s="82" t="str">
        <f t="shared" si="36"/>
        <v/>
      </c>
      <c r="Q462" s="82" t="str">
        <f t="shared" si="37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3"/>
        <v/>
      </c>
      <c r="M463" s="17"/>
      <c r="N463" s="82" t="str">
        <f t="shared" si="34"/>
        <v/>
      </c>
      <c r="O463" s="82">
        <f t="shared" si="35"/>
        <v>0</v>
      </c>
      <c r="P463" s="82" t="str">
        <f t="shared" si="36"/>
        <v/>
      </c>
      <c r="Q463" s="82" t="str">
        <f t="shared" si="37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8">IF(F464&amp;H464&amp;I464&amp;J464&amp;K464="","",F464+H464+I464-J464-K464)</f>
        <v/>
      </c>
      <c r="M464" s="17"/>
      <c r="N464" s="82" t="str">
        <f t="shared" ref="N464:N514" si="39">IF($G464="E",F464,"")</f>
        <v/>
      </c>
      <c r="O464" s="82">
        <f t="shared" si="35"/>
        <v>0</v>
      </c>
      <c r="P464" s="82" t="str">
        <f t="shared" si="36"/>
        <v/>
      </c>
      <c r="Q464" s="82" t="str">
        <f t="shared" si="37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8"/>
        <v/>
      </c>
      <c r="M465" s="17"/>
      <c r="N465" s="82" t="str">
        <f t="shared" si="39"/>
        <v/>
      </c>
      <c r="O465" s="82">
        <f t="shared" ref="O465:O514" si="40">IF($G465=0%,F465,"")</f>
        <v>0</v>
      </c>
      <c r="P465" s="82" t="str">
        <f t="shared" ref="P465:P514" si="41">IF(OR($G465=8%,$G465=11%),$H465/$G465,"")</f>
        <v/>
      </c>
      <c r="Q465" s="82" t="str">
        <f t="shared" ref="Q465:Q514" si="42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8"/>
        <v/>
      </c>
      <c r="M466" s="17"/>
      <c r="N466" s="82" t="str">
        <f t="shared" si="39"/>
        <v/>
      </c>
      <c r="O466" s="82">
        <f t="shared" si="40"/>
        <v>0</v>
      </c>
      <c r="P466" s="82" t="str">
        <f t="shared" si="41"/>
        <v/>
      </c>
      <c r="Q466" s="82" t="str">
        <f t="shared" si="42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8"/>
        <v/>
      </c>
      <c r="M467" s="17"/>
      <c r="N467" s="82" t="str">
        <f t="shared" si="39"/>
        <v/>
      </c>
      <c r="O467" s="82">
        <f t="shared" si="40"/>
        <v>0</v>
      </c>
      <c r="P467" s="82" t="str">
        <f t="shared" si="41"/>
        <v/>
      </c>
      <c r="Q467" s="82" t="str">
        <f t="shared" si="42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8"/>
        <v/>
      </c>
      <c r="M468" s="17"/>
      <c r="N468" s="82" t="str">
        <f t="shared" si="39"/>
        <v/>
      </c>
      <c r="O468" s="82">
        <f t="shared" si="40"/>
        <v>0</v>
      </c>
      <c r="P468" s="82" t="str">
        <f t="shared" si="41"/>
        <v/>
      </c>
      <c r="Q468" s="82" t="str">
        <f t="shared" si="42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8"/>
        <v/>
      </c>
      <c r="M469" s="17"/>
      <c r="N469" s="82" t="str">
        <f t="shared" si="39"/>
        <v/>
      </c>
      <c r="O469" s="82">
        <f t="shared" si="40"/>
        <v>0</v>
      </c>
      <c r="P469" s="82" t="str">
        <f t="shared" si="41"/>
        <v/>
      </c>
      <c r="Q469" s="82" t="str">
        <f t="shared" si="42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8"/>
        <v/>
      </c>
      <c r="M470" s="17"/>
      <c r="N470" s="82" t="str">
        <f t="shared" si="39"/>
        <v/>
      </c>
      <c r="O470" s="82">
        <f t="shared" si="40"/>
        <v>0</v>
      </c>
      <c r="P470" s="82" t="str">
        <f t="shared" si="41"/>
        <v/>
      </c>
      <c r="Q470" s="82" t="str">
        <f t="shared" si="42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8"/>
        <v/>
      </c>
      <c r="M471" s="17"/>
      <c r="N471" s="82" t="str">
        <f t="shared" si="39"/>
        <v/>
      </c>
      <c r="O471" s="82">
        <f t="shared" si="40"/>
        <v>0</v>
      </c>
      <c r="P471" s="82" t="str">
        <f t="shared" si="41"/>
        <v/>
      </c>
      <c r="Q471" s="82" t="str">
        <f t="shared" si="42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8"/>
        <v/>
      </c>
      <c r="M472" s="17"/>
      <c r="N472" s="82" t="str">
        <f t="shared" si="39"/>
        <v/>
      </c>
      <c r="O472" s="82">
        <f t="shared" si="40"/>
        <v>0</v>
      </c>
      <c r="P472" s="82" t="str">
        <f t="shared" si="41"/>
        <v/>
      </c>
      <c r="Q472" s="82" t="str">
        <f t="shared" si="42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8"/>
        <v/>
      </c>
      <c r="M473" s="17"/>
      <c r="N473" s="82" t="str">
        <f t="shared" si="39"/>
        <v/>
      </c>
      <c r="O473" s="82">
        <f t="shared" si="40"/>
        <v>0</v>
      </c>
      <c r="P473" s="82" t="str">
        <f t="shared" si="41"/>
        <v/>
      </c>
      <c r="Q473" s="82" t="str">
        <f t="shared" si="42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8"/>
        <v/>
      </c>
      <c r="M474" s="17"/>
      <c r="N474" s="82" t="str">
        <f t="shared" si="39"/>
        <v/>
      </c>
      <c r="O474" s="82">
        <f t="shared" si="40"/>
        <v>0</v>
      </c>
      <c r="P474" s="82" t="str">
        <f t="shared" si="41"/>
        <v/>
      </c>
      <c r="Q474" s="82" t="str">
        <f t="shared" si="42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8"/>
        <v/>
      </c>
      <c r="M475" s="17"/>
      <c r="N475" s="82" t="str">
        <f t="shared" si="39"/>
        <v/>
      </c>
      <c r="O475" s="82">
        <f t="shared" si="40"/>
        <v>0</v>
      </c>
      <c r="P475" s="82" t="str">
        <f t="shared" si="41"/>
        <v/>
      </c>
      <c r="Q475" s="82" t="str">
        <f t="shared" si="42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8"/>
        <v/>
      </c>
      <c r="M476" s="17"/>
      <c r="N476" s="82" t="str">
        <f t="shared" si="39"/>
        <v/>
      </c>
      <c r="O476" s="82">
        <f t="shared" si="40"/>
        <v>0</v>
      </c>
      <c r="P476" s="82" t="str">
        <f t="shared" si="41"/>
        <v/>
      </c>
      <c r="Q476" s="82" t="str">
        <f t="shared" si="42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8"/>
        <v/>
      </c>
      <c r="M477" s="17"/>
      <c r="N477" s="82" t="str">
        <f t="shared" si="39"/>
        <v/>
      </c>
      <c r="O477" s="82">
        <f t="shared" si="40"/>
        <v>0</v>
      </c>
      <c r="P477" s="82" t="str">
        <f t="shared" si="41"/>
        <v/>
      </c>
      <c r="Q477" s="82" t="str">
        <f t="shared" si="42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8"/>
        <v/>
      </c>
      <c r="M478" s="17"/>
      <c r="N478" s="82" t="str">
        <f t="shared" si="39"/>
        <v/>
      </c>
      <c r="O478" s="82">
        <f t="shared" si="40"/>
        <v>0</v>
      </c>
      <c r="P478" s="82" t="str">
        <f t="shared" si="41"/>
        <v/>
      </c>
      <c r="Q478" s="82" t="str">
        <f t="shared" si="42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8"/>
        <v/>
      </c>
      <c r="M479" s="17"/>
      <c r="N479" s="82" t="str">
        <f t="shared" si="39"/>
        <v/>
      </c>
      <c r="O479" s="82">
        <f t="shared" si="40"/>
        <v>0</v>
      </c>
      <c r="P479" s="82" t="str">
        <f t="shared" si="41"/>
        <v/>
      </c>
      <c r="Q479" s="82" t="str">
        <f t="shared" si="42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8"/>
        <v/>
      </c>
      <c r="M480" s="17"/>
      <c r="N480" s="82" t="str">
        <f t="shared" si="39"/>
        <v/>
      </c>
      <c r="O480" s="82">
        <f t="shared" si="40"/>
        <v>0</v>
      </c>
      <c r="P480" s="82" t="str">
        <f t="shared" si="41"/>
        <v/>
      </c>
      <c r="Q480" s="82" t="str">
        <f t="shared" si="42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8"/>
        <v/>
      </c>
      <c r="M481" s="17"/>
      <c r="N481" s="82" t="str">
        <f t="shared" si="39"/>
        <v/>
      </c>
      <c r="O481" s="82">
        <f t="shared" si="40"/>
        <v>0</v>
      </c>
      <c r="P481" s="82" t="str">
        <f t="shared" si="41"/>
        <v/>
      </c>
      <c r="Q481" s="82" t="str">
        <f t="shared" si="42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8"/>
        <v/>
      </c>
      <c r="M482" s="17"/>
      <c r="N482" s="82" t="str">
        <f t="shared" si="39"/>
        <v/>
      </c>
      <c r="O482" s="82">
        <f t="shared" si="40"/>
        <v>0</v>
      </c>
      <c r="P482" s="82" t="str">
        <f t="shared" si="41"/>
        <v/>
      </c>
      <c r="Q482" s="82" t="str">
        <f t="shared" si="42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8"/>
        <v/>
      </c>
      <c r="M483" s="17"/>
      <c r="N483" s="82" t="str">
        <f t="shared" si="39"/>
        <v/>
      </c>
      <c r="O483" s="82">
        <f t="shared" si="40"/>
        <v>0</v>
      </c>
      <c r="P483" s="82" t="str">
        <f t="shared" si="41"/>
        <v/>
      </c>
      <c r="Q483" s="82" t="str">
        <f t="shared" si="42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8"/>
        <v/>
      </c>
      <c r="M484" s="17"/>
      <c r="N484" s="82" t="str">
        <f t="shared" si="39"/>
        <v/>
      </c>
      <c r="O484" s="82">
        <f t="shared" si="40"/>
        <v>0</v>
      </c>
      <c r="P484" s="82" t="str">
        <f t="shared" si="41"/>
        <v/>
      </c>
      <c r="Q484" s="82" t="str">
        <f t="shared" si="42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8"/>
        <v/>
      </c>
      <c r="M485" s="17"/>
      <c r="N485" s="82" t="str">
        <f t="shared" si="39"/>
        <v/>
      </c>
      <c r="O485" s="82">
        <f t="shared" si="40"/>
        <v>0</v>
      </c>
      <c r="P485" s="82" t="str">
        <f t="shared" si="41"/>
        <v/>
      </c>
      <c r="Q485" s="82" t="str">
        <f t="shared" si="42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8"/>
        <v/>
      </c>
      <c r="M486" s="17"/>
      <c r="N486" s="82" t="str">
        <f t="shared" si="39"/>
        <v/>
      </c>
      <c r="O486" s="82">
        <f t="shared" si="40"/>
        <v>0</v>
      </c>
      <c r="P486" s="82" t="str">
        <f t="shared" si="41"/>
        <v/>
      </c>
      <c r="Q486" s="82" t="str">
        <f t="shared" si="42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8"/>
        <v/>
      </c>
      <c r="M487" s="17"/>
      <c r="N487" s="82" t="str">
        <f t="shared" si="39"/>
        <v/>
      </c>
      <c r="O487" s="82">
        <f t="shared" si="40"/>
        <v>0</v>
      </c>
      <c r="P487" s="82" t="str">
        <f t="shared" si="41"/>
        <v/>
      </c>
      <c r="Q487" s="82" t="str">
        <f t="shared" si="42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8"/>
        <v/>
      </c>
      <c r="M488" s="17"/>
      <c r="N488" s="82" t="str">
        <f t="shared" si="39"/>
        <v/>
      </c>
      <c r="O488" s="82">
        <f t="shared" si="40"/>
        <v>0</v>
      </c>
      <c r="P488" s="82" t="str">
        <f t="shared" si="41"/>
        <v/>
      </c>
      <c r="Q488" s="82" t="str">
        <f t="shared" si="42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8"/>
        <v/>
      </c>
      <c r="M489" s="17"/>
      <c r="N489" s="82" t="str">
        <f t="shared" si="39"/>
        <v/>
      </c>
      <c r="O489" s="82">
        <f t="shared" si="40"/>
        <v>0</v>
      </c>
      <c r="P489" s="82" t="str">
        <f t="shared" si="41"/>
        <v/>
      </c>
      <c r="Q489" s="82" t="str">
        <f t="shared" si="42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8"/>
        <v/>
      </c>
      <c r="M490" s="17"/>
      <c r="N490" s="82" t="str">
        <f t="shared" si="39"/>
        <v/>
      </c>
      <c r="O490" s="82">
        <f t="shared" si="40"/>
        <v>0</v>
      </c>
      <c r="P490" s="82" t="str">
        <f t="shared" si="41"/>
        <v/>
      </c>
      <c r="Q490" s="82" t="str">
        <f t="shared" si="42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8"/>
        <v/>
      </c>
      <c r="M491" s="17"/>
      <c r="N491" s="82" t="str">
        <f t="shared" si="39"/>
        <v/>
      </c>
      <c r="O491" s="82">
        <f t="shared" si="40"/>
        <v>0</v>
      </c>
      <c r="P491" s="82" t="str">
        <f t="shared" si="41"/>
        <v/>
      </c>
      <c r="Q491" s="82" t="str">
        <f t="shared" si="42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8"/>
        <v/>
      </c>
      <c r="M492" s="17"/>
      <c r="N492" s="82" t="str">
        <f t="shared" si="39"/>
        <v/>
      </c>
      <c r="O492" s="82">
        <f t="shared" si="40"/>
        <v>0</v>
      </c>
      <c r="P492" s="82" t="str">
        <f t="shared" si="41"/>
        <v/>
      </c>
      <c r="Q492" s="82" t="str">
        <f t="shared" si="42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8"/>
        <v/>
      </c>
      <c r="M493" s="17"/>
      <c r="N493" s="82" t="str">
        <f t="shared" si="39"/>
        <v/>
      </c>
      <c r="O493" s="82">
        <f t="shared" si="40"/>
        <v>0</v>
      </c>
      <c r="P493" s="82" t="str">
        <f t="shared" si="41"/>
        <v/>
      </c>
      <c r="Q493" s="82" t="str">
        <f t="shared" si="42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8"/>
        <v/>
      </c>
      <c r="M494" s="17"/>
      <c r="N494" s="82" t="str">
        <f t="shared" si="39"/>
        <v/>
      </c>
      <c r="O494" s="82">
        <f t="shared" si="40"/>
        <v>0</v>
      </c>
      <c r="P494" s="82" t="str">
        <f t="shared" si="41"/>
        <v/>
      </c>
      <c r="Q494" s="82" t="str">
        <f t="shared" si="42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8"/>
        <v/>
      </c>
      <c r="M495" s="17"/>
      <c r="N495" s="82" t="str">
        <f t="shared" si="39"/>
        <v/>
      </c>
      <c r="O495" s="82">
        <f t="shared" si="40"/>
        <v>0</v>
      </c>
      <c r="P495" s="82" t="str">
        <f t="shared" si="41"/>
        <v/>
      </c>
      <c r="Q495" s="82" t="str">
        <f t="shared" si="42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8"/>
        <v/>
      </c>
      <c r="M496" s="17"/>
      <c r="N496" s="82" t="str">
        <f t="shared" si="39"/>
        <v/>
      </c>
      <c r="O496" s="82">
        <f t="shared" si="40"/>
        <v>0</v>
      </c>
      <c r="P496" s="82" t="str">
        <f t="shared" si="41"/>
        <v/>
      </c>
      <c r="Q496" s="82" t="str">
        <f t="shared" si="42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8"/>
        <v/>
      </c>
      <c r="M497" s="17"/>
      <c r="N497" s="82" t="str">
        <f t="shared" si="39"/>
        <v/>
      </c>
      <c r="O497" s="82">
        <f t="shared" si="40"/>
        <v>0</v>
      </c>
      <c r="P497" s="82" t="str">
        <f t="shared" si="41"/>
        <v/>
      </c>
      <c r="Q497" s="82" t="str">
        <f t="shared" si="42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8"/>
        <v/>
      </c>
      <c r="M498" s="17"/>
      <c r="N498" s="82" t="str">
        <f t="shared" si="39"/>
        <v/>
      </c>
      <c r="O498" s="82">
        <f t="shared" si="40"/>
        <v>0</v>
      </c>
      <c r="P498" s="82" t="str">
        <f t="shared" si="41"/>
        <v/>
      </c>
      <c r="Q498" s="82" t="str">
        <f t="shared" si="42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8"/>
        <v/>
      </c>
      <c r="M499" s="17"/>
      <c r="N499" s="82" t="str">
        <f t="shared" si="39"/>
        <v/>
      </c>
      <c r="O499" s="82">
        <f t="shared" si="40"/>
        <v>0</v>
      </c>
      <c r="P499" s="82" t="str">
        <f t="shared" si="41"/>
        <v/>
      </c>
      <c r="Q499" s="82" t="str">
        <f t="shared" si="42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8"/>
        <v/>
      </c>
      <c r="M500" s="17"/>
      <c r="N500" s="82" t="str">
        <f t="shared" si="39"/>
        <v/>
      </c>
      <c r="O500" s="82">
        <f t="shared" si="40"/>
        <v>0</v>
      </c>
      <c r="P500" s="82" t="str">
        <f t="shared" si="41"/>
        <v/>
      </c>
      <c r="Q500" s="82" t="str">
        <f t="shared" si="42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8"/>
        <v/>
      </c>
      <c r="M501" s="17"/>
      <c r="N501" s="82" t="str">
        <f t="shared" si="39"/>
        <v/>
      </c>
      <c r="O501" s="82">
        <f t="shared" si="40"/>
        <v>0</v>
      </c>
      <c r="P501" s="82" t="str">
        <f t="shared" si="41"/>
        <v/>
      </c>
      <c r="Q501" s="82" t="str">
        <f t="shared" si="42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8"/>
        <v/>
      </c>
      <c r="M502" s="17"/>
      <c r="N502" s="82" t="str">
        <f t="shared" si="39"/>
        <v/>
      </c>
      <c r="O502" s="82">
        <f t="shared" si="40"/>
        <v>0</v>
      </c>
      <c r="P502" s="82" t="str">
        <f t="shared" si="41"/>
        <v/>
      </c>
      <c r="Q502" s="82" t="str">
        <f t="shared" si="42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8"/>
        <v/>
      </c>
      <c r="M503" s="17"/>
      <c r="N503" s="82" t="str">
        <f t="shared" si="39"/>
        <v/>
      </c>
      <c r="O503" s="82">
        <f t="shared" si="40"/>
        <v>0</v>
      </c>
      <c r="P503" s="82" t="str">
        <f t="shared" si="41"/>
        <v/>
      </c>
      <c r="Q503" s="82" t="str">
        <f t="shared" si="42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8"/>
        <v/>
      </c>
      <c r="M504" s="17"/>
      <c r="N504" s="82" t="str">
        <f t="shared" si="39"/>
        <v/>
      </c>
      <c r="O504" s="82">
        <f t="shared" si="40"/>
        <v>0</v>
      </c>
      <c r="P504" s="82" t="str">
        <f t="shared" si="41"/>
        <v/>
      </c>
      <c r="Q504" s="82" t="str">
        <f t="shared" si="42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8"/>
        <v/>
      </c>
      <c r="M505" s="17"/>
      <c r="N505" s="82" t="str">
        <f t="shared" si="39"/>
        <v/>
      </c>
      <c r="O505" s="82">
        <f t="shared" si="40"/>
        <v>0</v>
      </c>
      <c r="P505" s="82" t="str">
        <f t="shared" si="41"/>
        <v/>
      </c>
      <c r="Q505" s="82" t="str">
        <f t="shared" si="42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8"/>
        <v/>
      </c>
      <c r="M506" s="17"/>
      <c r="N506" s="82" t="str">
        <f t="shared" si="39"/>
        <v/>
      </c>
      <c r="O506" s="82">
        <f t="shared" si="40"/>
        <v>0</v>
      </c>
      <c r="P506" s="82" t="str">
        <f t="shared" si="41"/>
        <v/>
      </c>
      <c r="Q506" s="82" t="str">
        <f t="shared" si="42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8"/>
        <v/>
      </c>
      <c r="M507" s="17"/>
      <c r="N507" s="82" t="str">
        <f t="shared" si="39"/>
        <v/>
      </c>
      <c r="O507" s="82">
        <f t="shared" si="40"/>
        <v>0</v>
      </c>
      <c r="P507" s="82" t="str">
        <f t="shared" si="41"/>
        <v/>
      </c>
      <c r="Q507" s="82" t="str">
        <f t="shared" si="42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8"/>
        <v/>
      </c>
      <c r="M508" s="17"/>
      <c r="N508" s="82" t="str">
        <f t="shared" si="39"/>
        <v/>
      </c>
      <c r="O508" s="82">
        <f t="shared" si="40"/>
        <v>0</v>
      </c>
      <c r="P508" s="82" t="str">
        <f t="shared" si="41"/>
        <v/>
      </c>
      <c r="Q508" s="82" t="str">
        <f t="shared" si="42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8"/>
        <v/>
      </c>
      <c r="M509" s="17"/>
      <c r="N509" s="82" t="str">
        <f t="shared" si="39"/>
        <v/>
      </c>
      <c r="O509" s="82">
        <f t="shared" si="40"/>
        <v>0</v>
      </c>
      <c r="P509" s="82" t="str">
        <f t="shared" si="41"/>
        <v/>
      </c>
      <c r="Q509" s="82" t="str">
        <f t="shared" si="42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8"/>
        <v/>
      </c>
      <c r="M510" s="17"/>
      <c r="N510" s="82" t="str">
        <f t="shared" si="39"/>
        <v/>
      </c>
      <c r="O510" s="82">
        <f t="shared" si="40"/>
        <v>0</v>
      </c>
      <c r="P510" s="82" t="str">
        <f t="shared" si="41"/>
        <v/>
      </c>
      <c r="Q510" s="82" t="str">
        <f t="shared" si="42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8"/>
        <v/>
      </c>
      <c r="M511" s="17"/>
      <c r="N511" s="82" t="str">
        <f t="shared" si="39"/>
        <v/>
      </c>
      <c r="O511" s="82">
        <f t="shared" si="40"/>
        <v>0</v>
      </c>
      <c r="P511" s="82" t="str">
        <f t="shared" si="41"/>
        <v/>
      </c>
      <c r="Q511" s="82" t="str">
        <f t="shared" si="42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8"/>
        <v/>
      </c>
      <c r="M512" s="17"/>
      <c r="N512" s="82" t="str">
        <f t="shared" si="39"/>
        <v/>
      </c>
      <c r="O512" s="82">
        <f t="shared" si="40"/>
        <v>0</v>
      </c>
      <c r="P512" s="82" t="str">
        <f t="shared" si="41"/>
        <v/>
      </c>
      <c r="Q512" s="82" t="str">
        <f t="shared" si="42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8"/>
        <v/>
      </c>
      <c r="M513" s="17"/>
      <c r="N513" s="82" t="str">
        <f t="shared" si="39"/>
        <v/>
      </c>
      <c r="O513" s="82">
        <f t="shared" si="40"/>
        <v>0</v>
      </c>
      <c r="P513" s="82" t="str">
        <f t="shared" si="41"/>
        <v/>
      </c>
      <c r="Q513" s="82" t="str">
        <f t="shared" si="42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8"/>
        <v/>
      </c>
      <c r="M514" s="17"/>
      <c r="N514" s="82" t="str">
        <f t="shared" si="39"/>
        <v/>
      </c>
      <c r="O514" s="82">
        <f t="shared" si="40"/>
        <v>0</v>
      </c>
      <c r="P514" s="82" t="str">
        <f t="shared" si="41"/>
        <v/>
      </c>
      <c r="Q514" s="82" t="str">
        <f t="shared" si="42"/>
        <v/>
      </c>
    </row>
  </sheetData>
  <sheetProtection algorithmName="SHA-512" hashValue="EV6JcvyhlHDQqb2ZKU34mjqXTKZatpLA8uTq1q5x02SPKeHLjMSgC87I0Ot5x2Q8vJoHTgQXgOqzy3H0bxHAkw==" saltValue="AB5Ryd67A0W+IbVZcxGSyw==" spinCount="100000" sheet="1" formatColumns="0" formatRows="0" autoFilter="0"/>
  <autoFilter ref="K14:L14" xr:uid="{00000000-0009-0000-0000-000027000000}"/>
  <mergeCells count="19">
    <mergeCell ref="A15:A16"/>
    <mergeCell ref="Q6:Q7"/>
    <mergeCell ref="G6:G7"/>
    <mergeCell ref="C6:C7"/>
    <mergeCell ref="D6:D7"/>
    <mergeCell ref="F6:F7"/>
    <mergeCell ref="N6:N7"/>
    <mergeCell ref="O6:O7"/>
    <mergeCell ref="P6:P7"/>
    <mergeCell ref="E6:E7"/>
    <mergeCell ref="A1:A4"/>
    <mergeCell ref="A5:A6"/>
    <mergeCell ref="H6:H7"/>
    <mergeCell ref="L6:L7"/>
    <mergeCell ref="J6:J7"/>
    <mergeCell ref="K6:K7"/>
    <mergeCell ref="I6:I7"/>
    <mergeCell ref="J1:L1"/>
    <mergeCell ref="J4:L4"/>
  </mergeCells>
  <phoneticPr fontId="13" type="noConversion"/>
  <dataValidations count="1">
    <dataValidation type="list" allowBlank="1" showInputMessage="1" showErrorMessage="1" sqref="G15:G514" xr:uid="{644F6251-A196-475A-A9A4-D682D48C5B94}">
      <formula1>"E, 0%, 8%, 16%"</formula1>
    </dataValidation>
  </dataValidations>
  <hyperlinks>
    <hyperlink ref="A15:A16" location="CONTACTO!A1" display="Contacto" xr:uid="{34E6D362-2F83-42E1-B13A-72F516C34EDE}"/>
    <hyperlink ref="A5:A6" location="MENU!A1" display="M e n ú" xr:uid="{1A42FEA4-A378-4B33-8F8E-990D331D966A}"/>
    <hyperlink ref="A8" location="'INGRESOS Y EGRESOS'!A1" display="Ingresos y Egresos" xr:uid="{F6C2ED4F-6403-48C1-A7E8-9ED9A0826495}"/>
    <hyperlink ref="A7" location="DATOS!A1" display="Datos de la Empresa" xr:uid="{1DDF971D-78BB-4855-9159-B28B231DA72B}"/>
    <hyperlink ref="A10" location="TARIFAS!A1" display="Tablas y Tarifas de ISR" xr:uid="{A45B012E-6DCE-44A0-8153-53B6DBF83BF0}"/>
    <hyperlink ref="A9" location="IMPUESTOS!A1" display="Impuestos" xr:uid="{9A151702-ECE7-4A2A-8C33-574D06EA5ACD}"/>
    <hyperlink ref="A1:A4" location="MENU!A1" display="PROGRAMA REGIMEN SIMPLIFICADO DE CONFIANZA" xr:uid="{7B54FF61-B5A1-4C19-98F5-1D0123857FD4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14"/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8.7109375" style="11" customWidth="1"/>
    <col min="5" max="5" width="40.7109375" style="11" customWidth="1"/>
    <col min="6" max="6" width="12.28515625" style="17" customWidth="1"/>
    <col min="7" max="7" width="4.7109375" style="17" customWidth="1"/>
    <col min="8" max="12" width="12.28515625" style="17" customWidth="1"/>
    <col min="13" max="13" width="0.85546875" style="17" customWidth="1"/>
    <col min="14" max="17" width="11.7109375" style="17" customWidth="1"/>
    <col min="18" max="18" width="10.7109375" style="11" customWidth="1"/>
    <col min="19" max="19" width="30.7109375" style="11" customWidth="1"/>
    <col min="20" max="20" width="11.7109375" style="11" customWidth="1"/>
    <col min="21" max="23" width="10.7109375" style="11" customWidth="1"/>
    <col min="24" max="25" width="11.7109375" style="11" customWidth="1"/>
    <col min="26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F1" s="29"/>
      <c r="J1" s="161" t="s">
        <v>106</v>
      </c>
      <c r="K1" s="161"/>
      <c r="L1" s="161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</row>
    <row r="3" spans="1:17" ht="17.45" customHeight="1" x14ac:dyDescent="0.2">
      <c r="A3" s="118"/>
      <c r="C3" s="18"/>
    </row>
    <row r="4" spans="1:17" ht="17.45" customHeight="1" x14ac:dyDescent="0.3">
      <c r="A4" s="119"/>
      <c r="C4" s="46" t="s">
        <v>68</v>
      </c>
      <c r="J4" s="162" t="str">
        <f>"NOVIEMBRE "&amp;DATOS!$E$10</f>
        <v>NOVIEMBRE 2023</v>
      </c>
      <c r="K4" s="162"/>
      <c r="L4" s="162"/>
      <c r="M4" s="35"/>
      <c r="N4" s="34"/>
      <c r="O4" s="34"/>
      <c r="P4" s="34"/>
      <c r="Q4" s="34"/>
    </row>
    <row r="5" spans="1:17" ht="17.45" customHeight="1" x14ac:dyDescent="0.2">
      <c r="A5" s="120" t="s">
        <v>1</v>
      </c>
      <c r="C5" s="18"/>
    </row>
    <row r="6" spans="1:17" ht="17.45" customHeight="1" x14ac:dyDescent="0.2">
      <c r="A6" s="120"/>
      <c r="C6" s="143" t="s">
        <v>69</v>
      </c>
      <c r="D6" s="143" t="s">
        <v>70</v>
      </c>
      <c r="E6" s="143" t="s">
        <v>71</v>
      </c>
      <c r="F6" s="158" t="s">
        <v>72</v>
      </c>
      <c r="G6" s="143" t="s">
        <v>73</v>
      </c>
      <c r="H6" s="143" t="s">
        <v>52</v>
      </c>
      <c r="I6" s="143" t="s">
        <v>74</v>
      </c>
      <c r="J6" s="158" t="s">
        <v>75</v>
      </c>
      <c r="K6" s="158" t="s">
        <v>76</v>
      </c>
      <c r="L6" s="143" t="s">
        <v>77</v>
      </c>
      <c r="N6" s="158" t="s">
        <v>78</v>
      </c>
      <c r="O6" s="158" t="s">
        <v>79</v>
      </c>
      <c r="P6" s="158" t="s">
        <v>80</v>
      </c>
      <c r="Q6" s="158" t="s">
        <v>81</v>
      </c>
    </row>
    <row r="7" spans="1:17" ht="17.45" customHeight="1" x14ac:dyDescent="0.2">
      <c r="A7" s="53" t="s">
        <v>5</v>
      </c>
      <c r="C7" s="143"/>
      <c r="D7" s="143"/>
      <c r="E7" s="143"/>
      <c r="F7" s="158"/>
      <c r="G7" s="143"/>
      <c r="H7" s="160"/>
      <c r="I7" s="160"/>
      <c r="J7" s="158"/>
      <c r="K7" s="158"/>
      <c r="L7" s="160"/>
      <c r="N7" s="159"/>
      <c r="O7" s="159"/>
      <c r="P7" s="159"/>
      <c r="Q7" s="159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164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'ING-OCT'!F11+'ING-NOV'!F9</f>
        <v>0</v>
      </c>
      <c r="G11" s="69"/>
      <c r="H11" s="69">
        <f>'ING-OCT'!H11+'ING-NOV'!H9</f>
        <v>0</v>
      </c>
      <c r="I11" s="69">
        <f>'ING-OCT'!I11+'ING-NOV'!I9</f>
        <v>0</v>
      </c>
      <c r="J11" s="69">
        <f>'ING-OCT'!J11+'ING-NOV'!J9</f>
        <v>0</v>
      </c>
      <c r="K11" s="69">
        <f>'ING-OCT'!K11+'ING-NOV'!K9</f>
        <v>0</v>
      </c>
      <c r="L11" s="69">
        <f>F11+H11+I11-J11-K11</f>
        <v>0</v>
      </c>
      <c r="N11" s="69">
        <f>'ING-OCT'!N11+'ING-NOV'!N9</f>
        <v>0</v>
      </c>
      <c r="O11" s="69">
        <f>'ING-OCT'!O11+'ING-NOV'!O9</f>
        <v>0</v>
      </c>
      <c r="P11" s="69">
        <f>'ING-OCT'!P11+'ING-NOV'!P9</f>
        <v>0</v>
      </c>
      <c r="Q11" s="69">
        <f>'ING-OCT'!Q11+'ING-NOV'!Q9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99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4"/>
      <c r="N15" s="82" t="str">
        <f>IF($G15="E",F15,"")</f>
        <v/>
      </c>
      <c r="O15" s="82">
        <f t="shared" ref="O15:O78" si="0">IF($G15=0%,F15,"")</f>
        <v>0</v>
      </c>
      <c r="P15" s="82" t="str">
        <f>IF(OR($G15=8%,$G15=11%),$H15/$G15,"")</f>
        <v/>
      </c>
      <c r="Q15" s="82" t="str">
        <f t="shared" ref="Q15:Q80" si="1">IF(OR($G15=15%,$G15=16%),$H15/$G15,"")</f>
        <v/>
      </c>
    </row>
    <row r="16" spans="1:17" ht="17.45" customHeight="1" x14ac:dyDescent="0.2">
      <c r="A16" s="117"/>
      <c r="C16" s="99"/>
      <c r="D16" s="100"/>
      <c r="E16" s="90"/>
      <c r="F16" s="90"/>
      <c r="G16" s="101"/>
      <c r="H16" s="90"/>
      <c r="I16" s="90"/>
      <c r="J16" s="90"/>
      <c r="K16" s="90"/>
      <c r="L16" s="82" t="str">
        <f t="shared" ref="L16:L79" si="2">IF(F16&amp;H16&amp;I16&amp;J16&amp;K16="","",F16+H16+I16-J16-K16)</f>
        <v/>
      </c>
      <c r="M16" s="14"/>
      <c r="N16" s="82" t="str">
        <f t="shared" ref="N16:N79" si="3">IF($G16="E",F16,"")</f>
        <v/>
      </c>
      <c r="O16" s="82">
        <f t="shared" si="0"/>
        <v>0</v>
      </c>
      <c r="P16" s="82" t="str">
        <f t="shared" ref="P16:P79" si="4">IF(OR($G16=8%,$G16=11%),$H16/$G16,"")</f>
        <v/>
      </c>
      <c r="Q16" s="82" t="str">
        <f t="shared" si="1"/>
        <v/>
      </c>
    </row>
    <row r="17" spans="1:17" ht="17.45" customHeight="1" x14ac:dyDescent="0.2">
      <c r="A17" s="49"/>
      <c r="C17" s="99"/>
      <c r="D17" s="100"/>
      <c r="E17" s="90"/>
      <c r="F17" s="90"/>
      <c r="G17" s="101"/>
      <c r="H17" s="90"/>
      <c r="I17" s="90"/>
      <c r="J17" s="90"/>
      <c r="K17" s="90"/>
      <c r="L17" s="82" t="str">
        <f t="shared" si="2"/>
        <v/>
      </c>
      <c r="M17" s="14"/>
      <c r="N17" s="82" t="str">
        <f t="shared" si="3"/>
        <v/>
      </c>
      <c r="O17" s="82">
        <f t="shared" si="0"/>
        <v>0</v>
      </c>
      <c r="P17" s="82" t="str">
        <f t="shared" si="4"/>
        <v/>
      </c>
      <c r="Q17" s="82" t="str">
        <f t="shared" si="1"/>
        <v/>
      </c>
    </row>
    <row r="18" spans="1:17" ht="17.45" customHeight="1" x14ac:dyDescent="0.2">
      <c r="A18" s="49"/>
      <c r="C18" s="99"/>
      <c r="D18" s="100"/>
      <c r="E18" s="90"/>
      <c r="F18" s="90"/>
      <c r="G18" s="101"/>
      <c r="H18" s="90"/>
      <c r="I18" s="90"/>
      <c r="J18" s="90"/>
      <c r="K18" s="90"/>
      <c r="L18" s="82" t="str">
        <f t="shared" si="2"/>
        <v/>
      </c>
      <c r="M18" s="14"/>
      <c r="N18" s="82" t="str">
        <f t="shared" si="3"/>
        <v/>
      </c>
      <c r="O18" s="82">
        <f t="shared" si="0"/>
        <v>0</v>
      </c>
      <c r="P18" s="82" t="str">
        <f t="shared" si="4"/>
        <v/>
      </c>
      <c r="Q18" s="82" t="str">
        <f t="shared" si="1"/>
        <v/>
      </c>
    </row>
    <row r="19" spans="1:17" ht="17.45" customHeight="1" x14ac:dyDescent="0.2">
      <c r="A19" s="49"/>
      <c r="C19" s="99"/>
      <c r="D19" s="100"/>
      <c r="E19" s="90"/>
      <c r="F19" s="90"/>
      <c r="G19" s="101"/>
      <c r="H19" s="90"/>
      <c r="I19" s="90"/>
      <c r="J19" s="90"/>
      <c r="K19" s="90"/>
      <c r="L19" s="82" t="str">
        <f t="shared" si="2"/>
        <v/>
      </c>
      <c r="M19" s="14"/>
      <c r="N19" s="82" t="str">
        <f t="shared" si="3"/>
        <v/>
      </c>
      <c r="O19" s="82">
        <f t="shared" si="0"/>
        <v>0</v>
      </c>
      <c r="P19" s="82" t="str">
        <f t="shared" si="4"/>
        <v/>
      </c>
      <c r="Q19" s="82" t="str">
        <f t="shared" si="1"/>
        <v/>
      </c>
    </row>
    <row r="20" spans="1:17" ht="17.45" customHeight="1" x14ac:dyDescent="0.2">
      <c r="A20" s="49"/>
      <c r="C20" s="99"/>
      <c r="D20" s="100"/>
      <c r="E20" s="90"/>
      <c r="F20" s="90"/>
      <c r="G20" s="101"/>
      <c r="H20" s="90"/>
      <c r="I20" s="90"/>
      <c r="J20" s="90"/>
      <c r="K20" s="90"/>
      <c r="L20" s="82" t="str">
        <f t="shared" si="2"/>
        <v/>
      </c>
      <c r="M20" s="14"/>
      <c r="N20" s="82" t="str">
        <f t="shared" si="3"/>
        <v/>
      </c>
      <c r="O20" s="82">
        <f t="shared" si="0"/>
        <v>0</v>
      </c>
      <c r="P20" s="82" t="str">
        <f t="shared" si="4"/>
        <v/>
      </c>
      <c r="Q20" s="82" t="str">
        <f t="shared" si="1"/>
        <v/>
      </c>
    </row>
    <row r="21" spans="1:17" ht="17.45" customHeight="1" x14ac:dyDescent="0.2">
      <c r="A21" s="49"/>
      <c r="C21" s="99"/>
      <c r="D21" s="100"/>
      <c r="E21" s="90"/>
      <c r="F21" s="90"/>
      <c r="G21" s="101"/>
      <c r="H21" s="90"/>
      <c r="I21" s="90"/>
      <c r="J21" s="90"/>
      <c r="K21" s="90"/>
      <c r="L21" s="82" t="str">
        <f t="shared" si="2"/>
        <v/>
      </c>
      <c r="M21" s="14"/>
      <c r="N21" s="82" t="str">
        <f t="shared" si="3"/>
        <v/>
      </c>
      <c r="O21" s="82">
        <f t="shared" si="0"/>
        <v>0</v>
      </c>
      <c r="P21" s="82" t="str">
        <f t="shared" si="4"/>
        <v/>
      </c>
      <c r="Q21" s="82" t="str">
        <f t="shared" si="1"/>
        <v/>
      </c>
    </row>
    <row r="22" spans="1:17" ht="17.45" customHeight="1" x14ac:dyDescent="0.2">
      <c r="A22" s="49"/>
      <c r="C22" s="99"/>
      <c r="D22" s="100"/>
      <c r="E22" s="90"/>
      <c r="F22" s="90"/>
      <c r="G22" s="101"/>
      <c r="H22" s="90"/>
      <c r="I22" s="90"/>
      <c r="J22" s="90"/>
      <c r="K22" s="90"/>
      <c r="L22" s="82" t="str">
        <f t="shared" si="2"/>
        <v/>
      </c>
      <c r="M22" s="14"/>
      <c r="N22" s="82" t="str">
        <f t="shared" si="3"/>
        <v/>
      </c>
      <c r="O22" s="82">
        <f t="shared" si="0"/>
        <v>0</v>
      </c>
      <c r="P22" s="82" t="str">
        <f t="shared" si="4"/>
        <v/>
      </c>
      <c r="Q22" s="82" t="str">
        <f t="shared" si="1"/>
        <v/>
      </c>
    </row>
    <row r="23" spans="1:17" ht="17.45" customHeight="1" x14ac:dyDescent="0.2">
      <c r="A23" s="49"/>
      <c r="C23" s="99"/>
      <c r="D23" s="100"/>
      <c r="E23" s="90"/>
      <c r="F23" s="90"/>
      <c r="G23" s="101"/>
      <c r="H23" s="90"/>
      <c r="I23" s="90"/>
      <c r="J23" s="90"/>
      <c r="K23" s="90"/>
      <c r="L23" s="82" t="str">
        <f t="shared" si="2"/>
        <v/>
      </c>
      <c r="M23" s="14"/>
      <c r="N23" s="82" t="str">
        <f t="shared" si="3"/>
        <v/>
      </c>
      <c r="O23" s="82">
        <f t="shared" si="0"/>
        <v>0</v>
      </c>
      <c r="P23" s="82" t="str">
        <f t="shared" si="4"/>
        <v/>
      </c>
      <c r="Q23" s="82" t="str">
        <f t="shared" si="1"/>
        <v/>
      </c>
    </row>
    <row r="24" spans="1:17" ht="17.45" customHeight="1" x14ac:dyDescent="0.2">
      <c r="A24" s="49"/>
      <c r="C24" s="99"/>
      <c r="D24" s="100"/>
      <c r="E24" s="90"/>
      <c r="F24" s="90"/>
      <c r="G24" s="101"/>
      <c r="H24" s="90"/>
      <c r="I24" s="90"/>
      <c r="J24" s="90"/>
      <c r="K24" s="90"/>
      <c r="L24" s="82" t="str">
        <f t="shared" si="2"/>
        <v/>
      </c>
      <c r="M24" s="14"/>
      <c r="N24" s="82" t="str">
        <f t="shared" si="3"/>
        <v/>
      </c>
      <c r="O24" s="82">
        <f t="shared" si="0"/>
        <v>0</v>
      </c>
      <c r="P24" s="82" t="str">
        <f t="shared" si="4"/>
        <v/>
      </c>
      <c r="Q24" s="82" t="str">
        <f t="shared" si="1"/>
        <v/>
      </c>
    </row>
    <row r="25" spans="1:17" ht="17.45" customHeight="1" x14ac:dyDescent="0.2">
      <c r="A25" s="49"/>
      <c r="C25" s="99"/>
      <c r="D25" s="100"/>
      <c r="E25" s="90"/>
      <c r="F25" s="90"/>
      <c r="G25" s="101"/>
      <c r="H25" s="90"/>
      <c r="I25" s="90"/>
      <c r="J25" s="90"/>
      <c r="K25" s="90"/>
      <c r="L25" s="82" t="str">
        <f t="shared" si="2"/>
        <v/>
      </c>
      <c r="M25" s="14"/>
      <c r="N25" s="82" t="str">
        <f t="shared" si="3"/>
        <v/>
      </c>
      <c r="O25" s="82">
        <f t="shared" si="0"/>
        <v>0</v>
      </c>
      <c r="P25" s="82" t="str">
        <f t="shared" si="4"/>
        <v/>
      </c>
      <c r="Q25" s="82" t="str">
        <f t="shared" si="1"/>
        <v/>
      </c>
    </row>
    <row r="26" spans="1:17" ht="17.45" customHeight="1" x14ac:dyDescent="0.2">
      <c r="A26" s="50"/>
      <c r="C26" s="99"/>
      <c r="D26" s="100"/>
      <c r="E26" s="90"/>
      <c r="F26" s="90"/>
      <c r="G26" s="101"/>
      <c r="H26" s="90"/>
      <c r="I26" s="90"/>
      <c r="J26" s="90"/>
      <c r="K26" s="90"/>
      <c r="L26" s="82" t="str">
        <f t="shared" si="2"/>
        <v/>
      </c>
      <c r="M26" s="14"/>
      <c r="N26" s="82" t="str">
        <f t="shared" si="3"/>
        <v/>
      </c>
      <c r="O26" s="82">
        <f t="shared" si="0"/>
        <v>0</v>
      </c>
      <c r="P26" s="82" t="str">
        <f t="shared" si="4"/>
        <v/>
      </c>
      <c r="Q26" s="82" t="str">
        <f t="shared" si="1"/>
        <v/>
      </c>
    </row>
    <row r="27" spans="1:17" ht="17.45" customHeight="1" x14ac:dyDescent="0.2">
      <c r="A27" s="50"/>
      <c r="C27" s="99"/>
      <c r="D27" s="100"/>
      <c r="E27" s="90"/>
      <c r="F27" s="90"/>
      <c r="G27" s="101"/>
      <c r="H27" s="90"/>
      <c r="I27" s="90"/>
      <c r="J27" s="90"/>
      <c r="K27" s="90"/>
      <c r="L27" s="82" t="str">
        <f t="shared" si="2"/>
        <v/>
      </c>
      <c r="M27" s="14"/>
      <c r="N27" s="82" t="str">
        <f t="shared" si="3"/>
        <v/>
      </c>
      <c r="O27" s="82">
        <f t="shared" si="0"/>
        <v>0</v>
      </c>
      <c r="P27" s="82" t="str">
        <f t="shared" si="4"/>
        <v/>
      </c>
      <c r="Q27" s="82" t="str">
        <f t="shared" si="1"/>
        <v/>
      </c>
    </row>
    <row r="28" spans="1:17" ht="17.45" customHeight="1" x14ac:dyDescent="0.2">
      <c r="A28" s="50"/>
      <c r="C28" s="99"/>
      <c r="D28" s="100"/>
      <c r="E28" s="90"/>
      <c r="F28" s="90"/>
      <c r="G28" s="101"/>
      <c r="H28" s="90"/>
      <c r="I28" s="90"/>
      <c r="J28" s="90"/>
      <c r="K28" s="90"/>
      <c r="L28" s="82" t="str">
        <f t="shared" si="2"/>
        <v/>
      </c>
      <c r="M28" s="14"/>
      <c r="N28" s="82" t="str">
        <f t="shared" si="3"/>
        <v/>
      </c>
      <c r="O28" s="82">
        <f t="shared" si="0"/>
        <v>0</v>
      </c>
      <c r="P28" s="82" t="str">
        <f t="shared" si="4"/>
        <v/>
      </c>
      <c r="Q28" s="82" t="str">
        <f t="shared" si="1"/>
        <v/>
      </c>
    </row>
    <row r="29" spans="1:17" ht="17.45" customHeight="1" x14ac:dyDescent="0.2">
      <c r="A29" s="50"/>
      <c r="C29" s="99"/>
      <c r="D29" s="100"/>
      <c r="E29" s="90"/>
      <c r="F29" s="90"/>
      <c r="G29" s="101"/>
      <c r="H29" s="90"/>
      <c r="I29" s="90"/>
      <c r="J29" s="90"/>
      <c r="K29" s="90"/>
      <c r="L29" s="82" t="str">
        <f t="shared" si="2"/>
        <v/>
      </c>
      <c r="M29" s="14"/>
      <c r="N29" s="82" t="str">
        <f t="shared" si="3"/>
        <v/>
      </c>
      <c r="O29" s="82">
        <f t="shared" si="0"/>
        <v>0</v>
      </c>
      <c r="P29" s="82" t="str">
        <f t="shared" si="4"/>
        <v/>
      </c>
      <c r="Q29" s="82" t="str">
        <f t="shared" si="1"/>
        <v/>
      </c>
    </row>
    <row r="30" spans="1:17" ht="17.45" customHeight="1" x14ac:dyDescent="0.2">
      <c r="A30" s="50"/>
      <c r="C30" s="99"/>
      <c r="D30" s="100"/>
      <c r="E30" s="90"/>
      <c r="F30" s="90"/>
      <c r="G30" s="101"/>
      <c r="H30" s="90"/>
      <c r="I30" s="90"/>
      <c r="J30" s="90"/>
      <c r="K30" s="90"/>
      <c r="L30" s="82" t="str">
        <f t="shared" si="2"/>
        <v/>
      </c>
      <c r="M30" s="14"/>
      <c r="N30" s="82" t="str">
        <f t="shared" si="3"/>
        <v/>
      </c>
      <c r="O30" s="82">
        <f t="shared" si="0"/>
        <v>0</v>
      </c>
      <c r="P30" s="82" t="str">
        <f t="shared" si="4"/>
        <v/>
      </c>
      <c r="Q30" s="82" t="str">
        <f t="shared" si="1"/>
        <v/>
      </c>
    </row>
    <row r="31" spans="1:17" ht="17.45" customHeight="1" x14ac:dyDescent="0.2">
      <c r="A31" s="50"/>
      <c r="C31" s="99"/>
      <c r="D31" s="100"/>
      <c r="E31" s="90"/>
      <c r="F31" s="90"/>
      <c r="G31" s="101"/>
      <c r="H31" s="90"/>
      <c r="I31" s="90"/>
      <c r="J31" s="90"/>
      <c r="K31" s="90"/>
      <c r="L31" s="82" t="str">
        <f t="shared" si="2"/>
        <v/>
      </c>
      <c r="M31" s="14"/>
      <c r="N31" s="82" t="str">
        <f t="shared" si="3"/>
        <v/>
      </c>
      <c r="O31" s="82">
        <f t="shared" si="0"/>
        <v>0</v>
      </c>
      <c r="P31" s="82" t="str">
        <f t="shared" si="4"/>
        <v/>
      </c>
      <c r="Q31" s="82" t="str">
        <f t="shared" si="1"/>
        <v/>
      </c>
    </row>
    <row r="32" spans="1:17" ht="17.45" customHeight="1" x14ac:dyDescent="0.2">
      <c r="A32" s="50"/>
      <c r="C32" s="99"/>
      <c r="D32" s="100"/>
      <c r="E32" s="90"/>
      <c r="F32" s="90"/>
      <c r="G32" s="101"/>
      <c r="H32" s="90"/>
      <c r="I32" s="90"/>
      <c r="J32" s="90"/>
      <c r="K32" s="90"/>
      <c r="L32" s="82" t="str">
        <f t="shared" si="2"/>
        <v/>
      </c>
      <c r="M32" s="14"/>
      <c r="N32" s="82" t="str">
        <f t="shared" si="3"/>
        <v/>
      </c>
      <c r="O32" s="82">
        <f t="shared" si="0"/>
        <v>0</v>
      </c>
      <c r="P32" s="82" t="str">
        <f t="shared" si="4"/>
        <v/>
      </c>
      <c r="Q32" s="82" t="str">
        <f t="shared" si="1"/>
        <v/>
      </c>
    </row>
    <row r="33" spans="1:17" ht="17.45" customHeight="1" x14ac:dyDescent="0.2">
      <c r="A33" s="50"/>
      <c r="C33" s="99"/>
      <c r="D33" s="100"/>
      <c r="E33" s="90"/>
      <c r="F33" s="90"/>
      <c r="G33" s="101"/>
      <c r="H33" s="90"/>
      <c r="I33" s="90"/>
      <c r="J33" s="90"/>
      <c r="K33" s="90"/>
      <c r="L33" s="82" t="str">
        <f t="shared" si="2"/>
        <v/>
      </c>
      <c r="M33" s="14"/>
      <c r="N33" s="82" t="str">
        <f t="shared" si="3"/>
        <v/>
      </c>
      <c r="O33" s="82">
        <f t="shared" si="0"/>
        <v>0</v>
      </c>
      <c r="P33" s="82" t="str">
        <f t="shared" si="4"/>
        <v/>
      </c>
      <c r="Q33" s="82" t="str">
        <f t="shared" si="1"/>
        <v/>
      </c>
    </row>
    <row r="34" spans="1:17" ht="17.45" customHeight="1" x14ac:dyDescent="0.2">
      <c r="A34" s="50"/>
      <c r="C34" s="99"/>
      <c r="D34" s="100"/>
      <c r="E34" s="90"/>
      <c r="F34" s="90"/>
      <c r="G34" s="101"/>
      <c r="H34" s="90"/>
      <c r="I34" s="90"/>
      <c r="J34" s="90"/>
      <c r="K34" s="90"/>
      <c r="L34" s="82" t="str">
        <f t="shared" si="2"/>
        <v/>
      </c>
      <c r="M34" s="14"/>
      <c r="N34" s="82" t="str">
        <f t="shared" si="3"/>
        <v/>
      </c>
      <c r="O34" s="82">
        <f t="shared" si="0"/>
        <v>0</v>
      </c>
      <c r="P34" s="82" t="str">
        <f t="shared" si="4"/>
        <v/>
      </c>
      <c r="Q34" s="82" t="str">
        <f t="shared" si="1"/>
        <v/>
      </c>
    </row>
    <row r="35" spans="1:17" ht="17.45" customHeight="1" x14ac:dyDescent="0.2">
      <c r="A35" s="50"/>
      <c r="C35" s="99"/>
      <c r="D35" s="100"/>
      <c r="E35" s="90"/>
      <c r="F35" s="90"/>
      <c r="G35" s="101"/>
      <c r="H35" s="90"/>
      <c r="I35" s="90"/>
      <c r="J35" s="90"/>
      <c r="K35" s="90"/>
      <c r="L35" s="82" t="str">
        <f t="shared" si="2"/>
        <v/>
      </c>
      <c r="M35" s="14"/>
      <c r="N35" s="82" t="str">
        <f t="shared" si="3"/>
        <v/>
      </c>
      <c r="O35" s="82">
        <f t="shared" si="0"/>
        <v>0</v>
      </c>
      <c r="P35" s="82" t="str">
        <f t="shared" si="4"/>
        <v/>
      </c>
      <c r="Q35" s="82" t="str">
        <f t="shared" si="1"/>
        <v/>
      </c>
    </row>
    <row r="36" spans="1:17" ht="17.45" customHeight="1" x14ac:dyDescent="0.2">
      <c r="A36" s="50"/>
      <c r="C36" s="99"/>
      <c r="D36" s="100"/>
      <c r="E36" s="90"/>
      <c r="F36" s="90"/>
      <c r="G36" s="101"/>
      <c r="H36" s="90"/>
      <c r="I36" s="90"/>
      <c r="J36" s="90"/>
      <c r="K36" s="90"/>
      <c r="L36" s="82" t="str">
        <f t="shared" si="2"/>
        <v/>
      </c>
      <c r="M36" s="14"/>
      <c r="N36" s="82" t="str">
        <f t="shared" si="3"/>
        <v/>
      </c>
      <c r="O36" s="82">
        <f t="shared" si="0"/>
        <v>0</v>
      </c>
      <c r="P36" s="82" t="str">
        <f t="shared" si="4"/>
        <v/>
      </c>
      <c r="Q36" s="82" t="str">
        <f t="shared" si="1"/>
        <v/>
      </c>
    </row>
    <row r="37" spans="1:17" ht="17.45" customHeight="1" x14ac:dyDescent="0.2">
      <c r="A37" s="50"/>
      <c r="C37" s="99"/>
      <c r="D37" s="100"/>
      <c r="E37" s="90"/>
      <c r="F37" s="90"/>
      <c r="G37" s="101"/>
      <c r="H37" s="90"/>
      <c r="I37" s="90"/>
      <c r="J37" s="90"/>
      <c r="K37" s="90"/>
      <c r="L37" s="82" t="str">
        <f t="shared" si="2"/>
        <v/>
      </c>
      <c r="M37" s="14"/>
      <c r="N37" s="82" t="str">
        <f t="shared" si="3"/>
        <v/>
      </c>
      <c r="O37" s="82">
        <f t="shared" si="0"/>
        <v>0</v>
      </c>
      <c r="P37" s="82" t="str">
        <f t="shared" si="4"/>
        <v/>
      </c>
      <c r="Q37" s="82" t="str">
        <f t="shared" si="1"/>
        <v/>
      </c>
    </row>
    <row r="38" spans="1:17" ht="17.45" customHeight="1" x14ac:dyDescent="0.2">
      <c r="A38" s="50"/>
      <c r="C38" s="99"/>
      <c r="D38" s="100"/>
      <c r="E38" s="90"/>
      <c r="F38" s="90"/>
      <c r="G38" s="101"/>
      <c r="H38" s="90"/>
      <c r="I38" s="90"/>
      <c r="J38" s="90"/>
      <c r="K38" s="90"/>
      <c r="L38" s="82" t="str">
        <f t="shared" si="2"/>
        <v/>
      </c>
      <c r="M38" s="14"/>
      <c r="N38" s="82" t="str">
        <f t="shared" si="3"/>
        <v/>
      </c>
      <c r="O38" s="82">
        <f t="shared" si="0"/>
        <v>0</v>
      </c>
      <c r="P38" s="82" t="str">
        <f t="shared" si="4"/>
        <v/>
      </c>
      <c r="Q38" s="82" t="str">
        <f t="shared" si="1"/>
        <v/>
      </c>
    </row>
    <row r="39" spans="1:17" ht="17.45" customHeight="1" x14ac:dyDescent="0.2">
      <c r="A39" s="50"/>
      <c r="C39" s="99"/>
      <c r="D39" s="100"/>
      <c r="E39" s="90"/>
      <c r="F39" s="90"/>
      <c r="G39" s="101"/>
      <c r="H39" s="90"/>
      <c r="I39" s="90"/>
      <c r="J39" s="90"/>
      <c r="K39" s="90"/>
      <c r="L39" s="82" t="str">
        <f t="shared" si="2"/>
        <v/>
      </c>
      <c r="M39" s="14"/>
      <c r="N39" s="82" t="str">
        <f t="shared" si="3"/>
        <v/>
      </c>
      <c r="O39" s="82">
        <f t="shared" si="0"/>
        <v>0</v>
      </c>
      <c r="P39" s="82" t="str">
        <f t="shared" si="4"/>
        <v/>
      </c>
      <c r="Q39" s="82" t="str">
        <f t="shared" si="1"/>
        <v/>
      </c>
    </row>
    <row r="40" spans="1:17" ht="17.45" customHeight="1" x14ac:dyDescent="0.2">
      <c r="A40" s="50"/>
      <c r="C40" s="99"/>
      <c r="D40" s="100"/>
      <c r="E40" s="90"/>
      <c r="F40" s="90"/>
      <c r="G40" s="101"/>
      <c r="H40" s="90"/>
      <c r="I40" s="90"/>
      <c r="J40" s="90"/>
      <c r="K40" s="90"/>
      <c r="L40" s="82" t="str">
        <f t="shared" si="2"/>
        <v/>
      </c>
      <c r="M40" s="14"/>
      <c r="N40" s="82" t="str">
        <f t="shared" si="3"/>
        <v/>
      </c>
      <c r="O40" s="82">
        <f t="shared" si="0"/>
        <v>0</v>
      </c>
      <c r="P40" s="82" t="str">
        <f t="shared" si="4"/>
        <v/>
      </c>
      <c r="Q40" s="82" t="str">
        <f t="shared" si="1"/>
        <v/>
      </c>
    </row>
    <row r="41" spans="1:17" ht="17.45" customHeight="1" x14ac:dyDescent="0.2">
      <c r="A41" s="50"/>
      <c r="C41" s="99"/>
      <c r="D41" s="100"/>
      <c r="E41" s="90"/>
      <c r="F41" s="90"/>
      <c r="G41" s="101"/>
      <c r="H41" s="90"/>
      <c r="I41" s="90"/>
      <c r="J41" s="90"/>
      <c r="K41" s="90"/>
      <c r="L41" s="82" t="str">
        <f t="shared" si="2"/>
        <v/>
      </c>
      <c r="M41" s="14"/>
      <c r="N41" s="82" t="str">
        <f t="shared" si="3"/>
        <v/>
      </c>
      <c r="O41" s="82">
        <f t="shared" si="0"/>
        <v>0</v>
      </c>
      <c r="P41" s="82" t="str">
        <f t="shared" si="4"/>
        <v/>
      </c>
      <c r="Q41" s="82" t="str">
        <f t="shared" si="1"/>
        <v/>
      </c>
    </row>
    <row r="42" spans="1:17" ht="17.45" customHeight="1" x14ac:dyDescent="0.2">
      <c r="A42" s="50"/>
      <c r="C42" s="99"/>
      <c r="D42" s="100"/>
      <c r="E42" s="90"/>
      <c r="F42" s="90"/>
      <c r="G42" s="101"/>
      <c r="H42" s="90"/>
      <c r="I42" s="90"/>
      <c r="J42" s="90"/>
      <c r="K42" s="90"/>
      <c r="L42" s="82" t="str">
        <f t="shared" si="2"/>
        <v/>
      </c>
      <c r="M42" s="14"/>
      <c r="N42" s="82" t="str">
        <f t="shared" si="3"/>
        <v/>
      </c>
      <c r="O42" s="82">
        <f t="shared" si="0"/>
        <v>0</v>
      </c>
      <c r="P42" s="82" t="str">
        <f t="shared" si="4"/>
        <v/>
      </c>
      <c r="Q42" s="82" t="str">
        <f t="shared" si="1"/>
        <v/>
      </c>
    </row>
    <row r="43" spans="1:17" ht="17.45" customHeight="1" x14ac:dyDescent="0.2">
      <c r="A43" s="50"/>
      <c r="C43" s="99"/>
      <c r="D43" s="100"/>
      <c r="E43" s="90"/>
      <c r="F43" s="90"/>
      <c r="G43" s="101"/>
      <c r="H43" s="90"/>
      <c r="I43" s="90"/>
      <c r="J43" s="90"/>
      <c r="K43" s="90"/>
      <c r="L43" s="82" t="str">
        <f t="shared" si="2"/>
        <v/>
      </c>
      <c r="M43" s="14"/>
      <c r="N43" s="82" t="str">
        <f t="shared" si="3"/>
        <v/>
      </c>
      <c r="O43" s="82">
        <f t="shared" si="0"/>
        <v>0</v>
      </c>
      <c r="P43" s="82" t="str">
        <f t="shared" si="4"/>
        <v/>
      </c>
      <c r="Q43" s="82" t="str">
        <f t="shared" si="1"/>
        <v/>
      </c>
    </row>
    <row r="44" spans="1:17" ht="17.45" customHeight="1" x14ac:dyDescent="0.2">
      <c r="C44" s="99"/>
      <c r="D44" s="100"/>
      <c r="E44" s="90"/>
      <c r="F44" s="90"/>
      <c r="G44" s="101"/>
      <c r="H44" s="90"/>
      <c r="I44" s="90"/>
      <c r="J44" s="90"/>
      <c r="K44" s="90"/>
      <c r="L44" s="82" t="str">
        <f t="shared" si="2"/>
        <v/>
      </c>
      <c r="M44" s="14"/>
      <c r="N44" s="82" t="str">
        <f t="shared" si="3"/>
        <v/>
      </c>
      <c r="O44" s="82">
        <f t="shared" si="0"/>
        <v>0</v>
      </c>
      <c r="P44" s="82" t="str">
        <f t="shared" si="4"/>
        <v/>
      </c>
      <c r="Q44" s="82" t="str">
        <f t="shared" si="1"/>
        <v/>
      </c>
    </row>
    <row r="45" spans="1:17" ht="17.45" customHeight="1" x14ac:dyDescent="0.2">
      <c r="C45" s="99"/>
      <c r="D45" s="100"/>
      <c r="E45" s="90"/>
      <c r="F45" s="90"/>
      <c r="G45" s="101"/>
      <c r="H45" s="90"/>
      <c r="I45" s="90"/>
      <c r="J45" s="90"/>
      <c r="K45" s="90"/>
      <c r="L45" s="82" t="str">
        <f t="shared" si="2"/>
        <v/>
      </c>
      <c r="M45" s="14"/>
      <c r="N45" s="82" t="str">
        <f t="shared" si="3"/>
        <v/>
      </c>
      <c r="O45" s="82">
        <f t="shared" si="0"/>
        <v>0</v>
      </c>
      <c r="P45" s="82" t="str">
        <f t="shared" si="4"/>
        <v/>
      </c>
      <c r="Q45" s="82" t="str">
        <f t="shared" si="1"/>
        <v/>
      </c>
    </row>
    <row r="46" spans="1:17" ht="17.45" customHeight="1" x14ac:dyDescent="0.2">
      <c r="C46" s="99"/>
      <c r="D46" s="100"/>
      <c r="E46" s="90"/>
      <c r="F46" s="90"/>
      <c r="G46" s="101"/>
      <c r="H46" s="90"/>
      <c r="I46" s="90"/>
      <c r="J46" s="90"/>
      <c r="K46" s="90"/>
      <c r="L46" s="82" t="str">
        <f t="shared" si="2"/>
        <v/>
      </c>
      <c r="M46" s="14"/>
      <c r="N46" s="82" t="str">
        <f t="shared" si="3"/>
        <v/>
      </c>
      <c r="O46" s="82">
        <f t="shared" si="0"/>
        <v>0</v>
      </c>
      <c r="P46" s="82" t="str">
        <f t="shared" si="4"/>
        <v/>
      </c>
      <c r="Q46" s="82" t="str">
        <f t="shared" si="1"/>
        <v/>
      </c>
    </row>
    <row r="47" spans="1:17" ht="17.45" customHeight="1" x14ac:dyDescent="0.2">
      <c r="C47" s="99"/>
      <c r="D47" s="100"/>
      <c r="E47" s="90"/>
      <c r="F47" s="90"/>
      <c r="G47" s="101"/>
      <c r="H47" s="90"/>
      <c r="I47" s="90"/>
      <c r="J47" s="90"/>
      <c r="K47" s="90"/>
      <c r="L47" s="82" t="str">
        <f t="shared" si="2"/>
        <v/>
      </c>
      <c r="M47" s="14"/>
      <c r="N47" s="82" t="str">
        <f t="shared" si="3"/>
        <v/>
      </c>
      <c r="O47" s="82">
        <f t="shared" si="0"/>
        <v>0</v>
      </c>
      <c r="P47" s="82" t="str">
        <f t="shared" si="4"/>
        <v/>
      </c>
      <c r="Q47" s="82" t="str">
        <f t="shared" si="1"/>
        <v/>
      </c>
    </row>
    <row r="48" spans="1:17" ht="17.45" customHeight="1" x14ac:dyDescent="0.2">
      <c r="C48" s="99"/>
      <c r="D48" s="100"/>
      <c r="E48" s="90"/>
      <c r="F48" s="90"/>
      <c r="G48" s="101"/>
      <c r="H48" s="90"/>
      <c r="I48" s="90"/>
      <c r="J48" s="90"/>
      <c r="K48" s="90"/>
      <c r="L48" s="82" t="str">
        <f t="shared" si="2"/>
        <v/>
      </c>
      <c r="M48" s="14"/>
      <c r="N48" s="82" t="str">
        <f t="shared" si="3"/>
        <v/>
      </c>
      <c r="O48" s="82">
        <f t="shared" si="0"/>
        <v>0</v>
      </c>
      <c r="P48" s="82" t="str">
        <f t="shared" si="4"/>
        <v/>
      </c>
      <c r="Q48" s="82" t="str">
        <f t="shared" si="1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2"/>
        <v/>
      </c>
      <c r="M49" s="14"/>
      <c r="N49" s="82" t="str">
        <f t="shared" si="3"/>
        <v/>
      </c>
      <c r="O49" s="82">
        <f t="shared" si="0"/>
        <v>0</v>
      </c>
      <c r="P49" s="82" t="str">
        <f t="shared" si="4"/>
        <v/>
      </c>
      <c r="Q49" s="82" t="str">
        <f t="shared" si="1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2"/>
        <v/>
      </c>
      <c r="M50" s="14"/>
      <c r="N50" s="82" t="str">
        <f t="shared" si="3"/>
        <v/>
      </c>
      <c r="O50" s="82">
        <f t="shared" si="0"/>
        <v>0</v>
      </c>
      <c r="P50" s="82" t="str">
        <f t="shared" si="4"/>
        <v/>
      </c>
      <c r="Q50" s="82" t="str">
        <f t="shared" si="1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2"/>
        <v/>
      </c>
      <c r="M51" s="14"/>
      <c r="N51" s="82" t="str">
        <f t="shared" si="3"/>
        <v/>
      </c>
      <c r="O51" s="82">
        <f t="shared" si="0"/>
        <v>0</v>
      </c>
      <c r="P51" s="82" t="str">
        <f t="shared" si="4"/>
        <v/>
      </c>
      <c r="Q51" s="82" t="str">
        <f t="shared" si="1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2"/>
        <v/>
      </c>
      <c r="M52" s="14"/>
      <c r="N52" s="82" t="str">
        <f t="shared" si="3"/>
        <v/>
      </c>
      <c r="O52" s="82">
        <f t="shared" si="0"/>
        <v>0</v>
      </c>
      <c r="P52" s="82" t="str">
        <f t="shared" si="4"/>
        <v/>
      </c>
      <c r="Q52" s="82" t="str">
        <f t="shared" si="1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2"/>
        <v/>
      </c>
      <c r="M53" s="14"/>
      <c r="N53" s="82" t="str">
        <f t="shared" si="3"/>
        <v/>
      </c>
      <c r="O53" s="82">
        <f t="shared" si="0"/>
        <v>0</v>
      </c>
      <c r="P53" s="82" t="str">
        <f t="shared" si="4"/>
        <v/>
      </c>
      <c r="Q53" s="82" t="str">
        <f t="shared" si="1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2"/>
        <v/>
      </c>
      <c r="M54" s="14"/>
      <c r="N54" s="82" t="str">
        <f t="shared" si="3"/>
        <v/>
      </c>
      <c r="O54" s="82">
        <f t="shared" si="0"/>
        <v>0</v>
      </c>
      <c r="P54" s="82" t="str">
        <f t="shared" si="4"/>
        <v/>
      </c>
      <c r="Q54" s="82" t="str">
        <f t="shared" si="1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2"/>
        <v/>
      </c>
      <c r="N55" s="82" t="str">
        <f t="shared" si="3"/>
        <v/>
      </c>
      <c r="O55" s="82">
        <f t="shared" si="0"/>
        <v>0</v>
      </c>
      <c r="P55" s="82" t="str">
        <f t="shared" si="4"/>
        <v/>
      </c>
      <c r="Q55" s="82" t="str">
        <f t="shared" si="1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2"/>
        <v/>
      </c>
      <c r="N56" s="82" t="str">
        <f t="shared" si="3"/>
        <v/>
      </c>
      <c r="O56" s="82">
        <f t="shared" si="0"/>
        <v>0</v>
      </c>
      <c r="P56" s="82" t="str">
        <f t="shared" si="4"/>
        <v/>
      </c>
      <c r="Q56" s="82" t="str">
        <f t="shared" si="1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2"/>
        <v/>
      </c>
      <c r="N57" s="82" t="str">
        <f t="shared" si="3"/>
        <v/>
      </c>
      <c r="O57" s="82">
        <f t="shared" si="0"/>
        <v>0</v>
      </c>
      <c r="P57" s="82" t="str">
        <f t="shared" si="4"/>
        <v/>
      </c>
      <c r="Q57" s="82" t="str">
        <f t="shared" si="1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2"/>
        <v/>
      </c>
      <c r="N58" s="82" t="str">
        <f t="shared" si="3"/>
        <v/>
      </c>
      <c r="O58" s="82">
        <f t="shared" si="0"/>
        <v>0</v>
      </c>
      <c r="P58" s="82" t="str">
        <f t="shared" si="4"/>
        <v/>
      </c>
      <c r="Q58" s="82" t="str">
        <f t="shared" si="1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2"/>
        <v/>
      </c>
      <c r="N59" s="82" t="str">
        <f t="shared" si="3"/>
        <v/>
      </c>
      <c r="O59" s="82">
        <f t="shared" si="0"/>
        <v>0</v>
      </c>
      <c r="P59" s="82" t="str">
        <f t="shared" si="4"/>
        <v/>
      </c>
      <c r="Q59" s="82" t="str">
        <f t="shared" si="1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2"/>
        <v/>
      </c>
      <c r="N60" s="82" t="str">
        <f t="shared" si="3"/>
        <v/>
      </c>
      <c r="O60" s="82">
        <f t="shared" si="0"/>
        <v>0</v>
      </c>
      <c r="P60" s="82" t="str">
        <f t="shared" si="4"/>
        <v/>
      </c>
      <c r="Q60" s="82" t="str">
        <f t="shared" si="1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2"/>
        <v/>
      </c>
      <c r="N61" s="82" t="str">
        <f t="shared" si="3"/>
        <v/>
      </c>
      <c r="O61" s="82">
        <f t="shared" si="0"/>
        <v>0</v>
      </c>
      <c r="P61" s="82" t="str">
        <f t="shared" si="4"/>
        <v/>
      </c>
      <c r="Q61" s="82" t="str">
        <f t="shared" si="1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2"/>
        <v/>
      </c>
      <c r="N62" s="82" t="str">
        <f t="shared" si="3"/>
        <v/>
      </c>
      <c r="O62" s="82">
        <f t="shared" si="0"/>
        <v>0</v>
      </c>
      <c r="P62" s="82" t="str">
        <f t="shared" si="4"/>
        <v/>
      </c>
      <c r="Q62" s="82" t="str">
        <f t="shared" si="1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2"/>
        <v/>
      </c>
      <c r="N63" s="82" t="str">
        <f t="shared" si="3"/>
        <v/>
      </c>
      <c r="O63" s="82">
        <f t="shared" si="0"/>
        <v>0</v>
      </c>
      <c r="P63" s="82" t="str">
        <f t="shared" si="4"/>
        <v/>
      </c>
      <c r="Q63" s="82" t="str">
        <f t="shared" si="1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2"/>
        <v/>
      </c>
      <c r="N64" s="82" t="str">
        <f t="shared" si="3"/>
        <v/>
      </c>
      <c r="O64" s="82">
        <f t="shared" si="0"/>
        <v>0</v>
      </c>
      <c r="P64" s="82" t="str">
        <f t="shared" si="4"/>
        <v/>
      </c>
      <c r="Q64" s="82" t="str">
        <f t="shared" si="1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2"/>
        <v/>
      </c>
      <c r="N65" s="82" t="str">
        <f t="shared" si="3"/>
        <v/>
      </c>
      <c r="O65" s="82">
        <f t="shared" si="0"/>
        <v>0</v>
      </c>
      <c r="P65" s="82" t="str">
        <f t="shared" si="4"/>
        <v/>
      </c>
      <c r="Q65" s="82" t="str">
        <f t="shared" si="1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2"/>
        <v/>
      </c>
      <c r="N66" s="82" t="str">
        <f t="shared" si="3"/>
        <v/>
      </c>
      <c r="O66" s="82">
        <f t="shared" si="0"/>
        <v>0</v>
      </c>
      <c r="P66" s="82" t="str">
        <f t="shared" si="4"/>
        <v/>
      </c>
      <c r="Q66" s="82" t="str">
        <f t="shared" si="1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2"/>
        <v/>
      </c>
      <c r="N67" s="82" t="str">
        <f t="shared" si="3"/>
        <v/>
      </c>
      <c r="O67" s="82">
        <f t="shared" si="0"/>
        <v>0</v>
      </c>
      <c r="P67" s="82" t="str">
        <f t="shared" si="4"/>
        <v/>
      </c>
      <c r="Q67" s="82" t="str">
        <f t="shared" si="1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2"/>
        <v/>
      </c>
      <c r="N68" s="82" t="str">
        <f t="shared" si="3"/>
        <v/>
      </c>
      <c r="O68" s="82">
        <f t="shared" si="0"/>
        <v>0</v>
      </c>
      <c r="P68" s="82" t="str">
        <f t="shared" si="4"/>
        <v/>
      </c>
      <c r="Q68" s="82" t="str">
        <f t="shared" si="1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2"/>
        <v/>
      </c>
      <c r="N69" s="82" t="str">
        <f t="shared" si="3"/>
        <v/>
      </c>
      <c r="O69" s="82">
        <f t="shared" si="0"/>
        <v>0</v>
      </c>
      <c r="P69" s="82" t="str">
        <f t="shared" si="4"/>
        <v/>
      </c>
      <c r="Q69" s="82" t="str">
        <f t="shared" si="1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2"/>
        <v/>
      </c>
      <c r="N70" s="82" t="str">
        <f t="shared" si="3"/>
        <v/>
      </c>
      <c r="O70" s="82">
        <f t="shared" si="0"/>
        <v>0</v>
      </c>
      <c r="P70" s="82" t="str">
        <f t="shared" si="4"/>
        <v/>
      </c>
      <c r="Q70" s="82" t="str">
        <f t="shared" si="1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2"/>
        <v/>
      </c>
      <c r="N71" s="82" t="str">
        <f t="shared" si="3"/>
        <v/>
      </c>
      <c r="O71" s="82">
        <f t="shared" si="0"/>
        <v>0</v>
      </c>
      <c r="P71" s="82" t="str">
        <f t="shared" si="4"/>
        <v/>
      </c>
      <c r="Q71" s="82" t="str">
        <f t="shared" si="1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2"/>
        <v/>
      </c>
      <c r="N72" s="82" t="str">
        <f t="shared" si="3"/>
        <v/>
      </c>
      <c r="O72" s="82">
        <f t="shared" si="0"/>
        <v>0</v>
      </c>
      <c r="P72" s="82" t="str">
        <f t="shared" si="4"/>
        <v/>
      </c>
      <c r="Q72" s="82" t="str">
        <f t="shared" si="1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2"/>
        <v/>
      </c>
      <c r="N73" s="82" t="str">
        <f t="shared" si="3"/>
        <v/>
      </c>
      <c r="O73" s="82">
        <f t="shared" si="0"/>
        <v>0</v>
      </c>
      <c r="P73" s="82" t="str">
        <f t="shared" si="4"/>
        <v/>
      </c>
      <c r="Q73" s="82" t="str">
        <f t="shared" si="1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2"/>
        <v/>
      </c>
      <c r="N74" s="82" t="str">
        <f t="shared" si="3"/>
        <v/>
      </c>
      <c r="O74" s="82">
        <f t="shared" si="0"/>
        <v>0</v>
      </c>
      <c r="P74" s="82" t="str">
        <f t="shared" si="4"/>
        <v/>
      </c>
      <c r="Q74" s="82" t="str">
        <f t="shared" si="1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2"/>
        <v/>
      </c>
      <c r="N75" s="82" t="str">
        <f t="shared" si="3"/>
        <v/>
      </c>
      <c r="O75" s="82">
        <f t="shared" si="0"/>
        <v>0</v>
      </c>
      <c r="P75" s="82" t="str">
        <f t="shared" si="4"/>
        <v/>
      </c>
      <c r="Q75" s="82" t="str">
        <f t="shared" si="1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2"/>
        <v/>
      </c>
      <c r="N76" s="82" t="str">
        <f t="shared" si="3"/>
        <v/>
      </c>
      <c r="O76" s="82">
        <f t="shared" si="0"/>
        <v>0</v>
      </c>
      <c r="P76" s="82" t="str">
        <f t="shared" si="4"/>
        <v/>
      </c>
      <c r="Q76" s="82" t="str">
        <f t="shared" si="1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2"/>
        <v/>
      </c>
      <c r="N77" s="82" t="str">
        <f t="shared" si="3"/>
        <v/>
      </c>
      <c r="O77" s="82">
        <f t="shared" si="0"/>
        <v>0</v>
      </c>
      <c r="P77" s="82" t="str">
        <f t="shared" si="4"/>
        <v/>
      </c>
      <c r="Q77" s="82" t="str">
        <f t="shared" si="1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2"/>
        <v/>
      </c>
      <c r="N78" s="82" t="str">
        <f t="shared" si="3"/>
        <v/>
      </c>
      <c r="O78" s="82">
        <f t="shared" si="0"/>
        <v>0</v>
      </c>
      <c r="P78" s="82" t="str">
        <f t="shared" si="4"/>
        <v/>
      </c>
      <c r="Q78" s="82" t="str">
        <f t="shared" si="1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2"/>
        <v/>
      </c>
      <c r="N79" s="82" t="str">
        <f t="shared" si="3"/>
        <v/>
      </c>
      <c r="O79" s="82">
        <f t="shared" ref="O79:O142" si="5">IF($G79=0%,F79,"")</f>
        <v>0</v>
      </c>
      <c r="P79" s="82" t="str">
        <f t="shared" si="4"/>
        <v/>
      </c>
      <c r="Q79" s="82" t="str">
        <f t="shared" si="1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6">IF(F80&amp;H80&amp;I80&amp;J80&amp;K80="","",F80+H80+I80-J80-K80)</f>
        <v/>
      </c>
      <c r="N80" s="82" t="str">
        <f t="shared" ref="N80:N143" si="7">IF($G80="E",F80,"")</f>
        <v/>
      </c>
      <c r="O80" s="82">
        <f t="shared" si="5"/>
        <v>0</v>
      </c>
      <c r="P80" s="82" t="str">
        <f t="shared" ref="P80:P143" si="8">IF(OR($G80=8%,$G80=11%),$H80/$G80,"")</f>
        <v/>
      </c>
      <c r="Q80" s="82" t="str">
        <f t="shared" si="1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6"/>
        <v/>
      </c>
      <c r="N81" s="82" t="str">
        <f t="shared" si="7"/>
        <v/>
      </c>
      <c r="O81" s="82">
        <f t="shared" si="5"/>
        <v>0</v>
      </c>
      <c r="P81" s="82" t="str">
        <f t="shared" si="8"/>
        <v/>
      </c>
      <c r="Q81" s="82" t="str">
        <f t="shared" ref="Q81:Q144" si="9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6"/>
        <v/>
      </c>
      <c r="N82" s="82" t="str">
        <f t="shared" si="7"/>
        <v/>
      </c>
      <c r="O82" s="82">
        <f t="shared" si="5"/>
        <v>0</v>
      </c>
      <c r="P82" s="82" t="str">
        <f t="shared" si="8"/>
        <v/>
      </c>
      <c r="Q82" s="82" t="str">
        <f t="shared" si="9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6"/>
        <v/>
      </c>
      <c r="N83" s="82" t="str">
        <f t="shared" si="7"/>
        <v/>
      </c>
      <c r="O83" s="82">
        <f t="shared" si="5"/>
        <v>0</v>
      </c>
      <c r="P83" s="82" t="str">
        <f t="shared" si="8"/>
        <v/>
      </c>
      <c r="Q83" s="82" t="str">
        <f t="shared" si="9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6"/>
        <v/>
      </c>
      <c r="N84" s="82" t="str">
        <f t="shared" si="7"/>
        <v/>
      </c>
      <c r="O84" s="82">
        <f t="shared" si="5"/>
        <v>0</v>
      </c>
      <c r="P84" s="82" t="str">
        <f t="shared" si="8"/>
        <v/>
      </c>
      <c r="Q84" s="82" t="str">
        <f t="shared" si="9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6"/>
        <v/>
      </c>
      <c r="N85" s="82" t="str">
        <f t="shared" si="7"/>
        <v/>
      </c>
      <c r="O85" s="82">
        <f t="shared" si="5"/>
        <v>0</v>
      </c>
      <c r="P85" s="82" t="str">
        <f t="shared" si="8"/>
        <v/>
      </c>
      <c r="Q85" s="82" t="str">
        <f t="shared" si="9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6"/>
        <v/>
      </c>
      <c r="N86" s="82" t="str">
        <f t="shared" si="7"/>
        <v/>
      </c>
      <c r="O86" s="82">
        <f t="shared" si="5"/>
        <v>0</v>
      </c>
      <c r="P86" s="82" t="str">
        <f t="shared" si="8"/>
        <v/>
      </c>
      <c r="Q86" s="82" t="str">
        <f t="shared" si="9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6"/>
        <v/>
      </c>
      <c r="N87" s="82" t="str">
        <f t="shared" si="7"/>
        <v/>
      </c>
      <c r="O87" s="82">
        <f t="shared" si="5"/>
        <v>0</v>
      </c>
      <c r="P87" s="82" t="str">
        <f t="shared" si="8"/>
        <v/>
      </c>
      <c r="Q87" s="82" t="str">
        <f t="shared" si="9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6"/>
        <v/>
      </c>
      <c r="N88" s="82" t="str">
        <f t="shared" si="7"/>
        <v/>
      </c>
      <c r="O88" s="82">
        <f t="shared" si="5"/>
        <v>0</v>
      </c>
      <c r="P88" s="82" t="str">
        <f t="shared" si="8"/>
        <v/>
      </c>
      <c r="Q88" s="82" t="str">
        <f t="shared" si="9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6"/>
        <v/>
      </c>
      <c r="N89" s="82" t="str">
        <f t="shared" si="7"/>
        <v/>
      </c>
      <c r="O89" s="82">
        <f t="shared" si="5"/>
        <v>0</v>
      </c>
      <c r="P89" s="82" t="str">
        <f t="shared" si="8"/>
        <v/>
      </c>
      <c r="Q89" s="82" t="str">
        <f t="shared" si="9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6"/>
        <v/>
      </c>
      <c r="N90" s="82" t="str">
        <f t="shared" si="7"/>
        <v/>
      </c>
      <c r="O90" s="82">
        <f t="shared" si="5"/>
        <v>0</v>
      </c>
      <c r="P90" s="82" t="str">
        <f t="shared" si="8"/>
        <v/>
      </c>
      <c r="Q90" s="82" t="str">
        <f t="shared" si="9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6"/>
        <v/>
      </c>
      <c r="N91" s="82" t="str">
        <f t="shared" si="7"/>
        <v/>
      </c>
      <c r="O91" s="82">
        <f t="shared" si="5"/>
        <v>0</v>
      </c>
      <c r="P91" s="82" t="str">
        <f t="shared" si="8"/>
        <v/>
      </c>
      <c r="Q91" s="82" t="str">
        <f t="shared" si="9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6"/>
        <v/>
      </c>
      <c r="N92" s="82" t="str">
        <f t="shared" si="7"/>
        <v/>
      </c>
      <c r="O92" s="82">
        <f t="shared" si="5"/>
        <v>0</v>
      </c>
      <c r="P92" s="82" t="str">
        <f t="shared" si="8"/>
        <v/>
      </c>
      <c r="Q92" s="82" t="str">
        <f t="shared" si="9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6"/>
        <v/>
      </c>
      <c r="N93" s="82" t="str">
        <f t="shared" si="7"/>
        <v/>
      </c>
      <c r="O93" s="82">
        <f t="shared" si="5"/>
        <v>0</v>
      </c>
      <c r="P93" s="82" t="str">
        <f t="shared" si="8"/>
        <v/>
      </c>
      <c r="Q93" s="82" t="str">
        <f t="shared" si="9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6"/>
        <v/>
      </c>
      <c r="N94" s="82" t="str">
        <f t="shared" si="7"/>
        <v/>
      </c>
      <c r="O94" s="82">
        <f t="shared" si="5"/>
        <v>0</v>
      </c>
      <c r="P94" s="82" t="str">
        <f t="shared" si="8"/>
        <v/>
      </c>
      <c r="Q94" s="82" t="str">
        <f t="shared" si="9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6"/>
        <v/>
      </c>
      <c r="N95" s="82" t="str">
        <f t="shared" si="7"/>
        <v/>
      </c>
      <c r="O95" s="82">
        <f t="shared" si="5"/>
        <v>0</v>
      </c>
      <c r="P95" s="82" t="str">
        <f t="shared" si="8"/>
        <v/>
      </c>
      <c r="Q95" s="82" t="str">
        <f t="shared" si="9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6"/>
        <v/>
      </c>
      <c r="N96" s="82" t="str">
        <f t="shared" si="7"/>
        <v/>
      </c>
      <c r="O96" s="82">
        <f t="shared" si="5"/>
        <v>0</v>
      </c>
      <c r="P96" s="82" t="str">
        <f t="shared" si="8"/>
        <v/>
      </c>
      <c r="Q96" s="82" t="str">
        <f t="shared" si="9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6"/>
        <v/>
      </c>
      <c r="N97" s="82" t="str">
        <f t="shared" si="7"/>
        <v/>
      </c>
      <c r="O97" s="82">
        <f t="shared" si="5"/>
        <v>0</v>
      </c>
      <c r="P97" s="82" t="str">
        <f t="shared" si="8"/>
        <v/>
      </c>
      <c r="Q97" s="82" t="str">
        <f t="shared" si="9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6"/>
        <v/>
      </c>
      <c r="N98" s="82" t="str">
        <f t="shared" si="7"/>
        <v/>
      </c>
      <c r="O98" s="82">
        <f t="shared" si="5"/>
        <v>0</v>
      </c>
      <c r="P98" s="82" t="str">
        <f t="shared" si="8"/>
        <v/>
      </c>
      <c r="Q98" s="82" t="str">
        <f t="shared" si="9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6"/>
        <v/>
      </c>
      <c r="N99" s="82" t="str">
        <f t="shared" si="7"/>
        <v/>
      </c>
      <c r="O99" s="82">
        <f t="shared" si="5"/>
        <v>0</v>
      </c>
      <c r="P99" s="82" t="str">
        <f t="shared" si="8"/>
        <v/>
      </c>
      <c r="Q99" s="82" t="str">
        <f t="shared" si="9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6"/>
        <v/>
      </c>
      <c r="N100" s="82" t="str">
        <f t="shared" si="7"/>
        <v/>
      </c>
      <c r="O100" s="82">
        <f t="shared" si="5"/>
        <v>0</v>
      </c>
      <c r="P100" s="82" t="str">
        <f t="shared" si="8"/>
        <v/>
      </c>
      <c r="Q100" s="82" t="str">
        <f t="shared" si="9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6"/>
        <v/>
      </c>
      <c r="N101" s="82" t="str">
        <f t="shared" si="7"/>
        <v/>
      </c>
      <c r="O101" s="82">
        <f t="shared" si="5"/>
        <v>0</v>
      </c>
      <c r="P101" s="82" t="str">
        <f t="shared" si="8"/>
        <v/>
      </c>
      <c r="Q101" s="82" t="str">
        <f t="shared" si="9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6"/>
        <v/>
      </c>
      <c r="N102" s="82" t="str">
        <f t="shared" si="7"/>
        <v/>
      </c>
      <c r="O102" s="82">
        <f t="shared" si="5"/>
        <v>0</v>
      </c>
      <c r="P102" s="82" t="str">
        <f t="shared" si="8"/>
        <v/>
      </c>
      <c r="Q102" s="82" t="str">
        <f t="shared" si="9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6"/>
        <v/>
      </c>
      <c r="N103" s="82" t="str">
        <f t="shared" si="7"/>
        <v/>
      </c>
      <c r="O103" s="82">
        <f t="shared" si="5"/>
        <v>0</v>
      </c>
      <c r="P103" s="82" t="str">
        <f t="shared" si="8"/>
        <v/>
      </c>
      <c r="Q103" s="82" t="str">
        <f t="shared" si="9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6"/>
        <v/>
      </c>
      <c r="N104" s="82" t="str">
        <f t="shared" si="7"/>
        <v/>
      </c>
      <c r="O104" s="82">
        <f t="shared" si="5"/>
        <v>0</v>
      </c>
      <c r="P104" s="82" t="str">
        <f t="shared" si="8"/>
        <v/>
      </c>
      <c r="Q104" s="82" t="str">
        <f t="shared" si="9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6"/>
        <v/>
      </c>
      <c r="N105" s="82" t="str">
        <f t="shared" si="7"/>
        <v/>
      </c>
      <c r="O105" s="82">
        <f t="shared" si="5"/>
        <v>0</v>
      </c>
      <c r="P105" s="82" t="str">
        <f t="shared" si="8"/>
        <v/>
      </c>
      <c r="Q105" s="82" t="str">
        <f t="shared" si="9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6"/>
        <v/>
      </c>
      <c r="N106" s="82" t="str">
        <f t="shared" si="7"/>
        <v/>
      </c>
      <c r="O106" s="82">
        <f t="shared" si="5"/>
        <v>0</v>
      </c>
      <c r="P106" s="82" t="str">
        <f t="shared" si="8"/>
        <v/>
      </c>
      <c r="Q106" s="82" t="str">
        <f t="shared" si="9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6"/>
        <v/>
      </c>
      <c r="N107" s="82" t="str">
        <f t="shared" si="7"/>
        <v/>
      </c>
      <c r="O107" s="82">
        <f t="shared" si="5"/>
        <v>0</v>
      </c>
      <c r="P107" s="82" t="str">
        <f t="shared" si="8"/>
        <v/>
      </c>
      <c r="Q107" s="82" t="str">
        <f t="shared" si="9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6"/>
        <v/>
      </c>
      <c r="N108" s="82" t="str">
        <f t="shared" si="7"/>
        <v/>
      </c>
      <c r="O108" s="82">
        <f t="shared" si="5"/>
        <v>0</v>
      </c>
      <c r="P108" s="82" t="str">
        <f t="shared" si="8"/>
        <v/>
      </c>
      <c r="Q108" s="82" t="str">
        <f t="shared" si="9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6"/>
        <v/>
      </c>
      <c r="N109" s="82" t="str">
        <f t="shared" si="7"/>
        <v/>
      </c>
      <c r="O109" s="82">
        <f t="shared" si="5"/>
        <v>0</v>
      </c>
      <c r="P109" s="82" t="str">
        <f t="shared" si="8"/>
        <v/>
      </c>
      <c r="Q109" s="82" t="str">
        <f t="shared" si="9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6"/>
        <v/>
      </c>
      <c r="N110" s="82" t="str">
        <f t="shared" si="7"/>
        <v/>
      </c>
      <c r="O110" s="82">
        <f t="shared" si="5"/>
        <v>0</v>
      </c>
      <c r="P110" s="82" t="str">
        <f t="shared" si="8"/>
        <v/>
      </c>
      <c r="Q110" s="82" t="str">
        <f t="shared" si="9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6"/>
        <v/>
      </c>
      <c r="N111" s="82" t="str">
        <f t="shared" si="7"/>
        <v/>
      </c>
      <c r="O111" s="82">
        <f t="shared" si="5"/>
        <v>0</v>
      </c>
      <c r="P111" s="82" t="str">
        <f t="shared" si="8"/>
        <v/>
      </c>
      <c r="Q111" s="82" t="str">
        <f t="shared" si="9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6"/>
        <v/>
      </c>
      <c r="N112" s="82" t="str">
        <f t="shared" si="7"/>
        <v/>
      </c>
      <c r="O112" s="82">
        <f t="shared" si="5"/>
        <v>0</v>
      </c>
      <c r="P112" s="82" t="str">
        <f t="shared" si="8"/>
        <v/>
      </c>
      <c r="Q112" s="82" t="str">
        <f t="shared" si="9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6"/>
        <v/>
      </c>
      <c r="N113" s="82" t="str">
        <f t="shared" si="7"/>
        <v/>
      </c>
      <c r="O113" s="82">
        <f t="shared" si="5"/>
        <v>0</v>
      </c>
      <c r="P113" s="82" t="str">
        <f t="shared" si="8"/>
        <v/>
      </c>
      <c r="Q113" s="82" t="str">
        <f t="shared" si="9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6"/>
        <v/>
      </c>
      <c r="N114" s="82" t="str">
        <f t="shared" si="7"/>
        <v/>
      </c>
      <c r="O114" s="82">
        <f t="shared" si="5"/>
        <v>0</v>
      </c>
      <c r="P114" s="82" t="str">
        <f t="shared" si="8"/>
        <v/>
      </c>
      <c r="Q114" s="82" t="str">
        <f t="shared" si="9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6"/>
        <v/>
      </c>
      <c r="N115" s="82" t="str">
        <f t="shared" si="7"/>
        <v/>
      </c>
      <c r="O115" s="82">
        <f t="shared" si="5"/>
        <v>0</v>
      </c>
      <c r="P115" s="82" t="str">
        <f t="shared" si="8"/>
        <v/>
      </c>
      <c r="Q115" s="82" t="str">
        <f t="shared" si="9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6"/>
        <v/>
      </c>
      <c r="N116" s="82" t="str">
        <f t="shared" si="7"/>
        <v/>
      </c>
      <c r="O116" s="82">
        <f t="shared" si="5"/>
        <v>0</v>
      </c>
      <c r="P116" s="82" t="str">
        <f t="shared" si="8"/>
        <v/>
      </c>
      <c r="Q116" s="82" t="str">
        <f t="shared" si="9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6"/>
        <v/>
      </c>
      <c r="N117" s="82" t="str">
        <f t="shared" si="7"/>
        <v/>
      </c>
      <c r="O117" s="82">
        <f t="shared" si="5"/>
        <v>0</v>
      </c>
      <c r="P117" s="82" t="str">
        <f t="shared" si="8"/>
        <v/>
      </c>
      <c r="Q117" s="82" t="str">
        <f t="shared" si="9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6"/>
        <v/>
      </c>
      <c r="N118" s="82" t="str">
        <f t="shared" si="7"/>
        <v/>
      </c>
      <c r="O118" s="82">
        <f t="shared" si="5"/>
        <v>0</v>
      </c>
      <c r="P118" s="82" t="str">
        <f t="shared" si="8"/>
        <v/>
      </c>
      <c r="Q118" s="82" t="str">
        <f t="shared" si="9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6"/>
        <v/>
      </c>
      <c r="N119" s="82" t="str">
        <f t="shared" si="7"/>
        <v/>
      </c>
      <c r="O119" s="82">
        <f t="shared" si="5"/>
        <v>0</v>
      </c>
      <c r="P119" s="82" t="str">
        <f t="shared" si="8"/>
        <v/>
      </c>
      <c r="Q119" s="82" t="str">
        <f t="shared" si="9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6"/>
        <v/>
      </c>
      <c r="N120" s="82" t="str">
        <f t="shared" si="7"/>
        <v/>
      </c>
      <c r="O120" s="82">
        <f t="shared" si="5"/>
        <v>0</v>
      </c>
      <c r="P120" s="82" t="str">
        <f t="shared" si="8"/>
        <v/>
      </c>
      <c r="Q120" s="82" t="str">
        <f t="shared" si="9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6"/>
        <v/>
      </c>
      <c r="N121" s="82" t="str">
        <f t="shared" si="7"/>
        <v/>
      </c>
      <c r="O121" s="82">
        <f t="shared" si="5"/>
        <v>0</v>
      </c>
      <c r="P121" s="82" t="str">
        <f t="shared" si="8"/>
        <v/>
      </c>
      <c r="Q121" s="82" t="str">
        <f t="shared" si="9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6"/>
        <v/>
      </c>
      <c r="N122" s="82" t="str">
        <f t="shared" si="7"/>
        <v/>
      </c>
      <c r="O122" s="82">
        <f t="shared" si="5"/>
        <v>0</v>
      </c>
      <c r="P122" s="82" t="str">
        <f t="shared" si="8"/>
        <v/>
      </c>
      <c r="Q122" s="82" t="str">
        <f t="shared" si="9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6"/>
        <v/>
      </c>
      <c r="N123" s="82" t="str">
        <f t="shared" si="7"/>
        <v/>
      </c>
      <c r="O123" s="82">
        <f t="shared" si="5"/>
        <v>0</v>
      </c>
      <c r="P123" s="82" t="str">
        <f t="shared" si="8"/>
        <v/>
      </c>
      <c r="Q123" s="82" t="str">
        <f t="shared" si="9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6"/>
        <v/>
      </c>
      <c r="N124" s="82" t="str">
        <f t="shared" si="7"/>
        <v/>
      </c>
      <c r="O124" s="82">
        <f t="shared" si="5"/>
        <v>0</v>
      </c>
      <c r="P124" s="82" t="str">
        <f t="shared" si="8"/>
        <v/>
      </c>
      <c r="Q124" s="82" t="str">
        <f t="shared" si="9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6"/>
        <v/>
      </c>
      <c r="N125" s="82" t="str">
        <f t="shared" si="7"/>
        <v/>
      </c>
      <c r="O125" s="82">
        <f t="shared" si="5"/>
        <v>0</v>
      </c>
      <c r="P125" s="82" t="str">
        <f t="shared" si="8"/>
        <v/>
      </c>
      <c r="Q125" s="82" t="str">
        <f t="shared" si="9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6"/>
        <v/>
      </c>
      <c r="N126" s="82" t="str">
        <f t="shared" si="7"/>
        <v/>
      </c>
      <c r="O126" s="82">
        <f t="shared" si="5"/>
        <v>0</v>
      </c>
      <c r="P126" s="82" t="str">
        <f t="shared" si="8"/>
        <v/>
      </c>
      <c r="Q126" s="82" t="str">
        <f t="shared" si="9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6"/>
        <v/>
      </c>
      <c r="N127" s="82" t="str">
        <f t="shared" si="7"/>
        <v/>
      </c>
      <c r="O127" s="82">
        <f t="shared" si="5"/>
        <v>0</v>
      </c>
      <c r="P127" s="82" t="str">
        <f t="shared" si="8"/>
        <v/>
      </c>
      <c r="Q127" s="82" t="str">
        <f t="shared" si="9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6"/>
        <v/>
      </c>
      <c r="N128" s="82" t="str">
        <f t="shared" si="7"/>
        <v/>
      </c>
      <c r="O128" s="82">
        <f t="shared" si="5"/>
        <v>0</v>
      </c>
      <c r="P128" s="82" t="str">
        <f t="shared" si="8"/>
        <v/>
      </c>
      <c r="Q128" s="82" t="str">
        <f t="shared" si="9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6"/>
        <v/>
      </c>
      <c r="N129" s="82" t="str">
        <f t="shared" si="7"/>
        <v/>
      </c>
      <c r="O129" s="82">
        <f t="shared" si="5"/>
        <v>0</v>
      </c>
      <c r="P129" s="82" t="str">
        <f t="shared" si="8"/>
        <v/>
      </c>
      <c r="Q129" s="82" t="str">
        <f t="shared" si="9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6"/>
        <v/>
      </c>
      <c r="N130" s="82" t="str">
        <f t="shared" si="7"/>
        <v/>
      </c>
      <c r="O130" s="82">
        <f t="shared" si="5"/>
        <v>0</v>
      </c>
      <c r="P130" s="82" t="str">
        <f t="shared" si="8"/>
        <v/>
      </c>
      <c r="Q130" s="82" t="str">
        <f t="shared" si="9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6"/>
        <v/>
      </c>
      <c r="N131" s="82" t="str">
        <f t="shared" si="7"/>
        <v/>
      </c>
      <c r="O131" s="82">
        <f t="shared" si="5"/>
        <v>0</v>
      </c>
      <c r="P131" s="82" t="str">
        <f t="shared" si="8"/>
        <v/>
      </c>
      <c r="Q131" s="82" t="str">
        <f t="shared" si="9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6"/>
        <v/>
      </c>
      <c r="N132" s="82" t="str">
        <f t="shared" si="7"/>
        <v/>
      </c>
      <c r="O132" s="82">
        <f t="shared" si="5"/>
        <v>0</v>
      </c>
      <c r="P132" s="82" t="str">
        <f t="shared" si="8"/>
        <v/>
      </c>
      <c r="Q132" s="82" t="str">
        <f t="shared" si="9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6"/>
        <v/>
      </c>
      <c r="N133" s="82" t="str">
        <f t="shared" si="7"/>
        <v/>
      </c>
      <c r="O133" s="82">
        <f t="shared" si="5"/>
        <v>0</v>
      </c>
      <c r="P133" s="82" t="str">
        <f t="shared" si="8"/>
        <v/>
      </c>
      <c r="Q133" s="82" t="str">
        <f t="shared" si="9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6"/>
        <v/>
      </c>
      <c r="N134" s="82" t="str">
        <f t="shared" si="7"/>
        <v/>
      </c>
      <c r="O134" s="82">
        <f t="shared" si="5"/>
        <v>0</v>
      </c>
      <c r="P134" s="82" t="str">
        <f t="shared" si="8"/>
        <v/>
      </c>
      <c r="Q134" s="82" t="str">
        <f t="shared" si="9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6"/>
        <v/>
      </c>
      <c r="N135" s="82" t="str">
        <f t="shared" si="7"/>
        <v/>
      </c>
      <c r="O135" s="82">
        <f t="shared" si="5"/>
        <v>0</v>
      </c>
      <c r="P135" s="82" t="str">
        <f t="shared" si="8"/>
        <v/>
      </c>
      <c r="Q135" s="82" t="str">
        <f t="shared" si="9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6"/>
        <v/>
      </c>
      <c r="N136" s="82" t="str">
        <f t="shared" si="7"/>
        <v/>
      </c>
      <c r="O136" s="82">
        <f t="shared" si="5"/>
        <v>0</v>
      </c>
      <c r="P136" s="82" t="str">
        <f t="shared" si="8"/>
        <v/>
      </c>
      <c r="Q136" s="82" t="str">
        <f t="shared" si="9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6"/>
        <v/>
      </c>
      <c r="N137" s="82" t="str">
        <f t="shared" si="7"/>
        <v/>
      </c>
      <c r="O137" s="82">
        <f t="shared" si="5"/>
        <v>0</v>
      </c>
      <c r="P137" s="82" t="str">
        <f t="shared" si="8"/>
        <v/>
      </c>
      <c r="Q137" s="82" t="str">
        <f t="shared" si="9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6"/>
        <v/>
      </c>
      <c r="N138" s="82" t="str">
        <f t="shared" si="7"/>
        <v/>
      </c>
      <c r="O138" s="82">
        <f t="shared" si="5"/>
        <v>0</v>
      </c>
      <c r="P138" s="82" t="str">
        <f t="shared" si="8"/>
        <v/>
      </c>
      <c r="Q138" s="82" t="str">
        <f t="shared" si="9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6"/>
        <v/>
      </c>
      <c r="N139" s="82" t="str">
        <f t="shared" si="7"/>
        <v/>
      </c>
      <c r="O139" s="82">
        <f t="shared" si="5"/>
        <v>0</v>
      </c>
      <c r="P139" s="82" t="str">
        <f t="shared" si="8"/>
        <v/>
      </c>
      <c r="Q139" s="82" t="str">
        <f t="shared" si="9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6"/>
        <v/>
      </c>
      <c r="N140" s="82" t="str">
        <f t="shared" si="7"/>
        <v/>
      </c>
      <c r="O140" s="82">
        <f t="shared" si="5"/>
        <v>0</v>
      </c>
      <c r="P140" s="82" t="str">
        <f t="shared" si="8"/>
        <v/>
      </c>
      <c r="Q140" s="82" t="str">
        <f t="shared" si="9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6"/>
        <v/>
      </c>
      <c r="N141" s="82" t="str">
        <f t="shared" si="7"/>
        <v/>
      </c>
      <c r="O141" s="82">
        <f t="shared" si="5"/>
        <v>0</v>
      </c>
      <c r="P141" s="82" t="str">
        <f t="shared" si="8"/>
        <v/>
      </c>
      <c r="Q141" s="82" t="str">
        <f t="shared" si="9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6"/>
        <v/>
      </c>
      <c r="N142" s="82" t="str">
        <f t="shared" si="7"/>
        <v/>
      </c>
      <c r="O142" s="82">
        <f t="shared" si="5"/>
        <v>0</v>
      </c>
      <c r="P142" s="82" t="str">
        <f t="shared" si="8"/>
        <v/>
      </c>
      <c r="Q142" s="82" t="str">
        <f t="shared" si="9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6"/>
        <v/>
      </c>
      <c r="N143" s="82" t="str">
        <f t="shared" si="7"/>
        <v/>
      </c>
      <c r="O143" s="82">
        <f t="shared" ref="O143:O206" si="10">IF($G143=0%,F143,"")</f>
        <v>0</v>
      </c>
      <c r="P143" s="82" t="str">
        <f t="shared" si="8"/>
        <v/>
      </c>
      <c r="Q143" s="82" t="str">
        <f t="shared" si="9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1">IF(F144&amp;H144&amp;I144&amp;J144&amp;K144="","",F144+H144+I144-J144-K144)</f>
        <v/>
      </c>
      <c r="N144" s="82" t="str">
        <f t="shared" ref="N144:N207" si="12">IF($G144="E",F144,"")</f>
        <v/>
      </c>
      <c r="O144" s="82">
        <f t="shared" si="10"/>
        <v>0</v>
      </c>
      <c r="P144" s="82" t="str">
        <f t="shared" ref="P144:P207" si="13">IF(OR($G144=8%,$G144=11%),$H144/$G144,"")</f>
        <v/>
      </c>
      <c r="Q144" s="82" t="str">
        <f t="shared" si="9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1"/>
        <v/>
      </c>
      <c r="N145" s="82" t="str">
        <f t="shared" si="12"/>
        <v/>
      </c>
      <c r="O145" s="82">
        <f t="shared" si="10"/>
        <v>0</v>
      </c>
      <c r="P145" s="82" t="str">
        <f t="shared" si="13"/>
        <v/>
      </c>
      <c r="Q145" s="82" t="str">
        <f t="shared" ref="Q145:Q208" si="14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1"/>
        <v/>
      </c>
      <c r="N146" s="82" t="str">
        <f t="shared" si="12"/>
        <v/>
      </c>
      <c r="O146" s="82">
        <f t="shared" si="10"/>
        <v>0</v>
      </c>
      <c r="P146" s="82" t="str">
        <f t="shared" si="13"/>
        <v/>
      </c>
      <c r="Q146" s="82" t="str">
        <f t="shared" si="14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1"/>
        <v/>
      </c>
      <c r="N147" s="82" t="str">
        <f t="shared" si="12"/>
        <v/>
      </c>
      <c r="O147" s="82">
        <f t="shared" si="10"/>
        <v>0</v>
      </c>
      <c r="P147" s="82" t="str">
        <f t="shared" si="13"/>
        <v/>
      </c>
      <c r="Q147" s="82" t="str">
        <f t="shared" si="14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1"/>
        <v/>
      </c>
      <c r="N148" s="82" t="str">
        <f t="shared" si="12"/>
        <v/>
      </c>
      <c r="O148" s="82">
        <f t="shared" si="10"/>
        <v>0</v>
      </c>
      <c r="P148" s="82" t="str">
        <f t="shared" si="13"/>
        <v/>
      </c>
      <c r="Q148" s="82" t="str">
        <f t="shared" si="14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1"/>
        <v/>
      </c>
      <c r="N149" s="82" t="str">
        <f t="shared" si="12"/>
        <v/>
      </c>
      <c r="O149" s="82">
        <f t="shared" si="10"/>
        <v>0</v>
      </c>
      <c r="P149" s="82" t="str">
        <f t="shared" si="13"/>
        <v/>
      </c>
      <c r="Q149" s="82" t="str">
        <f t="shared" si="14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1"/>
        <v/>
      </c>
      <c r="N150" s="82" t="str">
        <f t="shared" si="12"/>
        <v/>
      </c>
      <c r="O150" s="82">
        <f t="shared" si="10"/>
        <v>0</v>
      </c>
      <c r="P150" s="82" t="str">
        <f t="shared" si="13"/>
        <v/>
      </c>
      <c r="Q150" s="82" t="str">
        <f t="shared" si="14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1"/>
        <v/>
      </c>
      <c r="N151" s="82" t="str">
        <f t="shared" si="12"/>
        <v/>
      </c>
      <c r="O151" s="82">
        <f t="shared" si="10"/>
        <v>0</v>
      </c>
      <c r="P151" s="82" t="str">
        <f t="shared" si="13"/>
        <v/>
      </c>
      <c r="Q151" s="82" t="str">
        <f t="shared" si="14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1"/>
        <v/>
      </c>
      <c r="N152" s="82" t="str">
        <f t="shared" si="12"/>
        <v/>
      </c>
      <c r="O152" s="82">
        <f t="shared" si="10"/>
        <v>0</v>
      </c>
      <c r="P152" s="82" t="str">
        <f t="shared" si="13"/>
        <v/>
      </c>
      <c r="Q152" s="82" t="str">
        <f t="shared" si="14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1"/>
        <v/>
      </c>
      <c r="N153" s="82" t="str">
        <f t="shared" si="12"/>
        <v/>
      </c>
      <c r="O153" s="82">
        <f t="shared" si="10"/>
        <v>0</v>
      </c>
      <c r="P153" s="82" t="str">
        <f t="shared" si="13"/>
        <v/>
      </c>
      <c r="Q153" s="82" t="str">
        <f t="shared" si="14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1"/>
        <v/>
      </c>
      <c r="N154" s="82" t="str">
        <f t="shared" si="12"/>
        <v/>
      </c>
      <c r="O154" s="82">
        <f t="shared" si="10"/>
        <v>0</v>
      </c>
      <c r="P154" s="82" t="str">
        <f t="shared" si="13"/>
        <v/>
      </c>
      <c r="Q154" s="82" t="str">
        <f t="shared" si="14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1"/>
        <v/>
      </c>
      <c r="N155" s="82" t="str">
        <f t="shared" si="12"/>
        <v/>
      </c>
      <c r="O155" s="82">
        <f t="shared" si="10"/>
        <v>0</v>
      </c>
      <c r="P155" s="82" t="str">
        <f t="shared" si="13"/>
        <v/>
      </c>
      <c r="Q155" s="82" t="str">
        <f t="shared" si="14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1"/>
        <v/>
      </c>
      <c r="N156" s="82" t="str">
        <f t="shared" si="12"/>
        <v/>
      </c>
      <c r="O156" s="82">
        <f t="shared" si="10"/>
        <v>0</v>
      </c>
      <c r="P156" s="82" t="str">
        <f t="shared" si="13"/>
        <v/>
      </c>
      <c r="Q156" s="82" t="str">
        <f t="shared" si="14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1"/>
        <v/>
      </c>
      <c r="N157" s="82" t="str">
        <f t="shared" si="12"/>
        <v/>
      </c>
      <c r="O157" s="82">
        <f t="shared" si="10"/>
        <v>0</v>
      </c>
      <c r="P157" s="82" t="str">
        <f t="shared" si="13"/>
        <v/>
      </c>
      <c r="Q157" s="82" t="str">
        <f t="shared" si="14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1"/>
        <v/>
      </c>
      <c r="N158" s="82" t="str">
        <f t="shared" si="12"/>
        <v/>
      </c>
      <c r="O158" s="82">
        <f t="shared" si="10"/>
        <v>0</v>
      </c>
      <c r="P158" s="82" t="str">
        <f t="shared" si="13"/>
        <v/>
      </c>
      <c r="Q158" s="82" t="str">
        <f t="shared" si="14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1"/>
        <v/>
      </c>
      <c r="N159" s="82" t="str">
        <f t="shared" si="12"/>
        <v/>
      </c>
      <c r="O159" s="82">
        <f t="shared" si="10"/>
        <v>0</v>
      </c>
      <c r="P159" s="82" t="str">
        <f t="shared" si="13"/>
        <v/>
      </c>
      <c r="Q159" s="82" t="str">
        <f t="shared" si="14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1"/>
        <v/>
      </c>
      <c r="N160" s="82" t="str">
        <f t="shared" si="12"/>
        <v/>
      </c>
      <c r="O160" s="82">
        <f t="shared" si="10"/>
        <v>0</v>
      </c>
      <c r="P160" s="82" t="str">
        <f t="shared" si="13"/>
        <v/>
      </c>
      <c r="Q160" s="82" t="str">
        <f t="shared" si="14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1"/>
        <v/>
      </c>
      <c r="N161" s="82" t="str">
        <f t="shared" si="12"/>
        <v/>
      </c>
      <c r="O161" s="82">
        <f t="shared" si="10"/>
        <v>0</v>
      </c>
      <c r="P161" s="82" t="str">
        <f t="shared" si="13"/>
        <v/>
      </c>
      <c r="Q161" s="82" t="str">
        <f t="shared" si="14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1"/>
        <v/>
      </c>
      <c r="N162" s="82" t="str">
        <f t="shared" si="12"/>
        <v/>
      </c>
      <c r="O162" s="82">
        <f t="shared" si="10"/>
        <v>0</v>
      </c>
      <c r="P162" s="82" t="str">
        <f t="shared" si="13"/>
        <v/>
      </c>
      <c r="Q162" s="82" t="str">
        <f t="shared" si="14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1"/>
        <v/>
      </c>
      <c r="N163" s="82" t="str">
        <f t="shared" si="12"/>
        <v/>
      </c>
      <c r="O163" s="82">
        <f t="shared" si="10"/>
        <v>0</v>
      </c>
      <c r="P163" s="82" t="str">
        <f t="shared" si="13"/>
        <v/>
      </c>
      <c r="Q163" s="82" t="str">
        <f t="shared" si="14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1"/>
        <v/>
      </c>
      <c r="N164" s="82" t="str">
        <f t="shared" si="12"/>
        <v/>
      </c>
      <c r="O164" s="82">
        <f t="shared" si="10"/>
        <v>0</v>
      </c>
      <c r="P164" s="82" t="str">
        <f t="shared" si="13"/>
        <v/>
      </c>
      <c r="Q164" s="82" t="str">
        <f t="shared" si="14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1"/>
        <v/>
      </c>
      <c r="N165" s="82" t="str">
        <f t="shared" si="12"/>
        <v/>
      </c>
      <c r="O165" s="82">
        <f t="shared" si="10"/>
        <v>0</v>
      </c>
      <c r="P165" s="82" t="str">
        <f t="shared" si="13"/>
        <v/>
      </c>
      <c r="Q165" s="82" t="str">
        <f t="shared" si="14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1"/>
        <v/>
      </c>
      <c r="N166" s="82" t="str">
        <f t="shared" si="12"/>
        <v/>
      </c>
      <c r="O166" s="82">
        <f t="shared" si="10"/>
        <v>0</v>
      </c>
      <c r="P166" s="82" t="str">
        <f t="shared" si="13"/>
        <v/>
      </c>
      <c r="Q166" s="82" t="str">
        <f t="shared" si="14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1"/>
        <v/>
      </c>
      <c r="N167" s="82" t="str">
        <f t="shared" si="12"/>
        <v/>
      </c>
      <c r="O167" s="82">
        <f t="shared" si="10"/>
        <v>0</v>
      </c>
      <c r="P167" s="82" t="str">
        <f t="shared" si="13"/>
        <v/>
      </c>
      <c r="Q167" s="82" t="str">
        <f t="shared" si="14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1"/>
        <v/>
      </c>
      <c r="N168" s="82" t="str">
        <f t="shared" si="12"/>
        <v/>
      </c>
      <c r="O168" s="82">
        <f t="shared" si="10"/>
        <v>0</v>
      </c>
      <c r="P168" s="82" t="str">
        <f t="shared" si="13"/>
        <v/>
      </c>
      <c r="Q168" s="82" t="str">
        <f t="shared" si="14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1"/>
        <v/>
      </c>
      <c r="N169" s="82" t="str">
        <f t="shared" si="12"/>
        <v/>
      </c>
      <c r="O169" s="82">
        <f t="shared" si="10"/>
        <v>0</v>
      </c>
      <c r="P169" s="82" t="str">
        <f t="shared" si="13"/>
        <v/>
      </c>
      <c r="Q169" s="82" t="str">
        <f t="shared" si="14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1"/>
        <v/>
      </c>
      <c r="N170" s="82" t="str">
        <f t="shared" si="12"/>
        <v/>
      </c>
      <c r="O170" s="82">
        <f t="shared" si="10"/>
        <v>0</v>
      </c>
      <c r="P170" s="82" t="str">
        <f t="shared" si="13"/>
        <v/>
      </c>
      <c r="Q170" s="82" t="str">
        <f t="shared" si="14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1"/>
        <v/>
      </c>
      <c r="N171" s="82" t="str">
        <f t="shared" si="12"/>
        <v/>
      </c>
      <c r="O171" s="82">
        <f t="shared" si="10"/>
        <v>0</v>
      </c>
      <c r="P171" s="82" t="str">
        <f t="shared" si="13"/>
        <v/>
      </c>
      <c r="Q171" s="82" t="str">
        <f t="shared" si="14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1"/>
        <v/>
      </c>
      <c r="N172" s="82" t="str">
        <f t="shared" si="12"/>
        <v/>
      </c>
      <c r="O172" s="82">
        <f t="shared" si="10"/>
        <v>0</v>
      </c>
      <c r="P172" s="82" t="str">
        <f t="shared" si="13"/>
        <v/>
      </c>
      <c r="Q172" s="82" t="str">
        <f t="shared" si="14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1"/>
        <v/>
      </c>
      <c r="N173" s="82" t="str">
        <f t="shared" si="12"/>
        <v/>
      </c>
      <c r="O173" s="82">
        <f t="shared" si="10"/>
        <v>0</v>
      </c>
      <c r="P173" s="82" t="str">
        <f t="shared" si="13"/>
        <v/>
      </c>
      <c r="Q173" s="82" t="str">
        <f t="shared" si="14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1"/>
        <v/>
      </c>
      <c r="N174" s="82" t="str">
        <f t="shared" si="12"/>
        <v/>
      </c>
      <c r="O174" s="82">
        <f t="shared" si="10"/>
        <v>0</v>
      </c>
      <c r="P174" s="82" t="str">
        <f t="shared" si="13"/>
        <v/>
      </c>
      <c r="Q174" s="82" t="str">
        <f t="shared" si="14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1"/>
        <v/>
      </c>
      <c r="N175" s="82" t="str">
        <f t="shared" si="12"/>
        <v/>
      </c>
      <c r="O175" s="82">
        <f t="shared" si="10"/>
        <v>0</v>
      </c>
      <c r="P175" s="82" t="str">
        <f t="shared" si="13"/>
        <v/>
      </c>
      <c r="Q175" s="82" t="str">
        <f t="shared" si="14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1"/>
        <v/>
      </c>
      <c r="N176" s="82" t="str">
        <f t="shared" si="12"/>
        <v/>
      </c>
      <c r="O176" s="82">
        <f t="shared" si="10"/>
        <v>0</v>
      </c>
      <c r="P176" s="82" t="str">
        <f t="shared" si="13"/>
        <v/>
      </c>
      <c r="Q176" s="82" t="str">
        <f t="shared" si="14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1"/>
        <v/>
      </c>
      <c r="N177" s="82" t="str">
        <f t="shared" si="12"/>
        <v/>
      </c>
      <c r="O177" s="82">
        <f t="shared" si="10"/>
        <v>0</v>
      </c>
      <c r="P177" s="82" t="str">
        <f t="shared" si="13"/>
        <v/>
      </c>
      <c r="Q177" s="82" t="str">
        <f t="shared" si="14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1"/>
        <v/>
      </c>
      <c r="N178" s="82" t="str">
        <f t="shared" si="12"/>
        <v/>
      </c>
      <c r="O178" s="82">
        <f t="shared" si="10"/>
        <v>0</v>
      </c>
      <c r="P178" s="82" t="str">
        <f t="shared" si="13"/>
        <v/>
      </c>
      <c r="Q178" s="82" t="str">
        <f t="shared" si="14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1"/>
        <v/>
      </c>
      <c r="N179" s="82" t="str">
        <f t="shared" si="12"/>
        <v/>
      </c>
      <c r="O179" s="82">
        <f t="shared" si="10"/>
        <v>0</v>
      </c>
      <c r="P179" s="82" t="str">
        <f t="shared" si="13"/>
        <v/>
      </c>
      <c r="Q179" s="82" t="str">
        <f t="shared" si="14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1"/>
        <v/>
      </c>
      <c r="N180" s="82" t="str">
        <f t="shared" si="12"/>
        <v/>
      </c>
      <c r="O180" s="82">
        <f t="shared" si="10"/>
        <v>0</v>
      </c>
      <c r="P180" s="82" t="str">
        <f t="shared" si="13"/>
        <v/>
      </c>
      <c r="Q180" s="82" t="str">
        <f t="shared" si="14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1"/>
        <v/>
      </c>
      <c r="N181" s="82" t="str">
        <f t="shared" si="12"/>
        <v/>
      </c>
      <c r="O181" s="82">
        <f t="shared" si="10"/>
        <v>0</v>
      </c>
      <c r="P181" s="82" t="str">
        <f t="shared" si="13"/>
        <v/>
      </c>
      <c r="Q181" s="82" t="str">
        <f t="shared" si="14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1"/>
        <v/>
      </c>
      <c r="N182" s="82" t="str">
        <f t="shared" si="12"/>
        <v/>
      </c>
      <c r="O182" s="82">
        <f t="shared" si="10"/>
        <v>0</v>
      </c>
      <c r="P182" s="82" t="str">
        <f t="shared" si="13"/>
        <v/>
      </c>
      <c r="Q182" s="82" t="str">
        <f t="shared" si="14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1"/>
        <v/>
      </c>
      <c r="N183" s="82" t="str">
        <f t="shared" si="12"/>
        <v/>
      </c>
      <c r="O183" s="82">
        <f t="shared" si="10"/>
        <v>0</v>
      </c>
      <c r="P183" s="82" t="str">
        <f t="shared" si="13"/>
        <v/>
      </c>
      <c r="Q183" s="82" t="str">
        <f t="shared" si="14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1"/>
        <v/>
      </c>
      <c r="N184" s="82" t="str">
        <f t="shared" si="12"/>
        <v/>
      </c>
      <c r="O184" s="82">
        <f t="shared" si="10"/>
        <v>0</v>
      </c>
      <c r="P184" s="82" t="str">
        <f t="shared" si="13"/>
        <v/>
      </c>
      <c r="Q184" s="82" t="str">
        <f t="shared" si="14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1"/>
        <v/>
      </c>
      <c r="N185" s="82" t="str">
        <f t="shared" si="12"/>
        <v/>
      </c>
      <c r="O185" s="82">
        <f t="shared" si="10"/>
        <v>0</v>
      </c>
      <c r="P185" s="82" t="str">
        <f t="shared" si="13"/>
        <v/>
      </c>
      <c r="Q185" s="82" t="str">
        <f t="shared" si="14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1"/>
        <v/>
      </c>
      <c r="N186" s="82" t="str">
        <f t="shared" si="12"/>
        <v/>
      </c>
      <c r="O186" s="82">
        <f t="shared" si="10"/>
        <v>0</v>
      </c>
      <c r="P186" s="82" t="str">
        <f t="shared" si="13"/>
        <v/>
      </c>
      <c r="Q186" s="82" t="str">
        <f t="shared" si="14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1"/>
        <v/>
      </c>
      <c r="N187" s="82" t="str">
        <f t="shared" si="12"/>
        <v/>
      </c>
      <c r="O187" s="82">
        <f t="shared" si="10"/>
        <v>0</v>
      </c>
      <c r="P187" s="82" t="str">
        <f t="shared" si="13"/>
        <v/>
      </c>
      <c r="Q187" s="82" t="str">
        <f t="shared" si="14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1"/>
        <v/>
      </c>
      <c r="N188" s="82" t="str">
        <f t="shared" si="12"/>
        <v/>
      </c>
      <c r="O188" s="82">
        <f t="shared" si="10"/>
        <v>0</v>
      </c>
      <c r="P188" s="82" t="str">
        <f t="shared" si="13"/>
        <v/>
      </c>
      <c r="Q188" s="82" t="str">
        <f t="shared" si="14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1"/>
        <v/>
      </c>
      <c r="N189" s="82" t="str">
        <f t="shared" si="12"/>
        <v/>
      </c>
      <c r="O189" s="82">
        <f t="shared" si="10"/>
        <v>0</v>
      </c>
      <c r="P189" s="82" t="str">
        <f t="shared" si="13"/>
        <v/>
      </c>
      <c r="Q189" s="82" t="str">
        <f t="shared" si="14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1"/>
        <v/>
      </c>
      <c r="N190" s="82" t="str">
        <f t="shared" si="12"/>
        <v/>
      </c>
      <c r="O190" s="82">
        <f t="shared" si="10"/>
        <v>0</v>
      </c>
      <c r="P190" s="82" t="str">
        <f t="shared" si="13"/>
        <v/>
      </c>
      <c r="Q190" s="82" t="str">
        <f t="shared" si="14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1"/>
        <v/>
      </c>
      <c r="N191" s="82" t="str">
        <f t="shared" si="12"/>
        <v/>
      </c>
      <c r="O191" s="82">
        <f t="shared" si="10"/>
        <v>0</v>
      </c>
      <c r="P191" s="82" t="str">
        <f t="shared" si="13"/>
        <v/>
      </c>
      <c r="Q191" s="82" t="str">
        <f t="shared" si="14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1"/>
        <v/>
      </c>
      <c r="N192" s="82" t="str">
        <f t="shared" si="12"/>
        <v/>
      </c>
      <c r="O192" s="82">
        <f t="shared" si="10"/>
        <v>0</v>
      </c>
      <c r="P192" s="82" t="str">
        <f t="shared" si="13"/>
        <v/>
      </c>
      <c r="Q192" s="82" t="str">
        <f t="shared" si="14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1"/>
        <v/>
      </c>
      <c r="N193" s="82" t="str">
        <f t="shared" si="12"/>
        <v/>
      </c>
      <c r="O193" s="82">
        <f t="shared" si="10"/>
        <v>0</v>
      </c>
      <c r="P193" s="82" t="str">
        <f t="shared" si="13"/>
        <v/>
      </c>
      <c r="Q193" s="82" t="str">
        <f t="shared" si="14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1"/>
        <v/>
      </c>
      <c r="N194" s="82" t="str">
        <f t="shared" si="12"/>
        <v/>
      </c>
      <c r="O194" s="82">
        <f t="shared" si="10"/>
        <v>0</v>
      </c>
      <c r="P194" s="82" t="str">
        <f t="shared" si="13"/>
        <v/>
      </c>
      <c r="Q194" s="82" t="str">
        <f t="shared" si="14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1"/>
        <v/>
      </c>
      <c r="N195" s="82" t="str">
        <f t="shared" si="12"/>
        <v/>
      </c>
      <c r="O195" s="82">
        <f t="shared" si="10"/>
        <v>0</v>
      </c>
      <c r="P195" s="82" t="str">
        <f t="shared" si="13"/>
        <v/>
      </c>
      <c r="Q195" s="82" t="str">
        <f t="shared" si="14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1"/>
        <v/>
      </c>
      <c r="N196" s="82" t="str">
        <f t="shared" si="12"/>
        <v/>
      </c>
      <c r="O196" s="82">
        <f t="shared" si="10"/>
        <v>0</v>
      </c>
      <c r="P196" s="82" t="str">
        <f t="shared" si="13"/>
        <v/>
      </c>
      <c r="Q196" s="82" t="str">
        <f t="shared" si="14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1"/>
        <v/>
      </c>
      <c r="N197" s="82" t="str">
        <f t="shared" si="12"/>
        <v/>
      </c>
      <c r="O197" s="82">
        <f t="shared" si="10"/>
        <v>0</v>
      </c>
      <c r="P197" s="82" t="str">
        <f t="shared" si="13"/>
        <v/>
      </c>
      <c r="Q197" s="82" t="str">
        <f t="shared" si="14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1"/>
        <v/>
      </c>
      <c r="N198" s="82" t="str">
        <f t="shared" si="12"/>
        <v/>
      </c>
      <c r="O198" s="82">
        <f t="shared" si="10"/>
        <v>0</v>
      </c>
      <c r="P198" s="82" t="str">
        <f t="shared" si="13"/>
        <v/>
      </c>
      <c r="Q198" s="82" t="str">
        <f t="shared" si="14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1"/>
        <v/>
      </c>
      <c r="N199" s="82" t="str">
        <f t="shared" si="12"/>
        <v/>
      </c>
      <c r="O199" s="82">
        <f t="shared" si="10"/>
        <v>0</v>
      </c>
      <c r="P199" s="82" t="str">
        <f t="shared" si="13"/>
        <v/>
      </c>
      <c r="Q199" s="82" t="str">
        <f t="shared" si="14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1"/>
        <v/>
      </c>
      <c r="N200" s="82" t="str">
        <f t="shared" si="12"/>
        <v/>
      </c>
      <c r="O200" s="82">
        <f t="shared" si="10"/>
        <v>0</v>
      </c>
      <c r="P200" s="82" t="str">
        <f t="shared" si="13"/>
        <v/>
      </c>
      <c r="Q200" s="82" t="str">
        <f t="shared" si="14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1"/>
        <v/>
      </c>
      <c r="N201" s="82" t="str">
        <f t="shared" si="12"/>
        <v/>
      </c>
      <c r="O201" s="82">
        <f t="shared" si="10"/>
        <v>0</v>
      </c>
      <c r="P201" s="82" t="str">
        <f t="shared" si="13"/>
        <v/>
      </c>
      <c r="Q201" s="82" t="str">
        <f t="shared" si="14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1"/>
        <v/>
      </c>
      <c r="N202" s="82" t="str">
        <f t="shared" si="12"/>
        <v/>
      </c>
      <c r="O202" s="82">
        <f t="shared" si="10"/>
        <v>0</v>
      </c>
      <c r="P202" s="82" t="str">
        <f t="shared" si="13"/>
        <v/>
      </c>
      <c r="Q202" s="82" t="str">
        <f t="shared" si="14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1"/>
        <v/>
      </c>
      <c r="N203" s="82" t="str">
        <f t="shared" si="12"/>
        <v/>
      </c>
      <c r="O203" s="82">
        <f t="shared" si="10"/>
        <v>0</v>
      </c>
      <c r="P203" s="82" t="str">
        <f t="shared" si="13"/>
        <v/>
      </c>
      <c r="Q203" s="82" t="str">
        <f t="shared" si="14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1"/>
        <v/>
      </c>
      <c r="N204" s="82" t="str">
        <f t="shared" si="12"/>
        <v/>
      </c>
      <c r="O204" s="82">
        <f t="shared" si="10"/>
        <v>0</v>
      </c>
      <c r="P204" s="82" t="str">
        <f t="shared" si="13"/>
        <v/>
      </c>
      <c r="Q204" s="82" t="str">
        <f t="shared" si="14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1"/>
        <v/>
      </c>
      <c r="N205" s="82" t="str">
        <f t="shared" si="12"/>
        <v/>
      </c>
      <c r="O205" s="82">
        <f t="shared" si="10"/>
        <v>0</v>
      </c>
      <c r="P205" s="82" t="str">
        <f t="shared" si="13"/>
        <v/>
      </c>
      <c r="Q205" s="82" t="str">
        <f t="shared" si="14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1"/>
        <v/>
      </c>
      <c r="N206" s="82" t="str">
        <f t="shared" si="12"/>
        <v/>
      </c>
      <c r="O206" s="82">
        <f t="shared" si="10"/>
        <v>0</v>
      </c>
      <c r="P206" s="82" t="str">
        <f t="shared" si="13"/>
        <v/>
      </c>
      <c r="Q206" s="82" t="str">
        <f t="shared" si="14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1"/>
        <v/>
      </c>
      <c r="N207" s="82" t="str">
        <f t="shared" si="12"/>
        <v/>
      </c>
      <c r="O207" s="82">
        <f t="shared" ref="O207:O270" si="15">IF($G207=0%,F207,"")</f>
        <v>0</v>
      </c>
      <c r="P207" s="82" t="str">
        <f t="shared" si="13"/>
        <v/>
      </c>
      <c r="Q207" s="82" t="str">
        <f t="shared" si="14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6">IF(F208&amp;H208&amp;I208&amp;J208&amp;K208="","",F208+H208+I208-J208-K208)</f>
        <v/>
      </c>
      <c r="N208" s="82" t="str">
        <f t="shared" ref="N208:N271" si="17">IF($G208="E",F208,"")</f>
        <v/>
      </c>
      <c r="O208" s="82">
        <f t="shared" si="15"/>
        <v>0</v>
      </c>
      <c r="P208" s="82" t="str">
        <f t="shared" ref="P208:P271" si="18">IF(OR($G208=8%,$G208=11%),$H208/$G208,"")</f>
        <v/>
      </c>
      <c r="Q208" s="82" t="str">
        <f t="shared" si="14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6"/>
        <v/>
      </c>
      <c r="N209" s="82" t="str">
        <f t="shared" si="17"/>
        <v/>
      </c>
      <c r="O209" s="82">
        <f t="shared" si="15"/>
        <v>0</v>
      </c>
      <c r="P209" s="82" t="str">
        <f t="shared" si="18"/>
        <v/>
      </c>
      <c r="Q209" s="82" t="str">
        <f t="shared" ref="Q209:Q272" si="19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6"/>
        <v/>
      </c>
      <c r="N210" s="82" t="str">
        <f t="shared" si="17"/>
        <v/>
      </c>
      <c r="O210" s="82">
        <f t="shared" si="15"/>
        <v>0</v>
      </c>
      <c r="P210" s="82" t="str">
        <f t="shared" si="18"/>
        <v/>
      </c>
      <c r="Q210" s="82" t="str">
        <f t="shared" si="19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6"/>
        <v/>
      </c>
      <c r="N211" s="82" t="str">
        <f t="shared" si="17"/>
        <v/>
      </c>
      <c r="O211" s="82">
        <f t="shared" si="15"/>
        <v>0</v>
      </c>
      <c r="P211" s="82" t="str">
        <f t="shared" si="18"/>
        <v/>
      </c>
      <c r="Q211" s="82" t="str">
        <f t="shared" si="19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6"/>
        <v/>
      </c>
      <c r="N212" s="82" t="str">
        <f t="shared" si="17"/>
        <v/>
      </c>
      <c r="O212" s="82">
        <f t="shared" si="15"/>
        <v>0</v>
      </c>
      <c r="P212" s="82" t="str">
        <f t="shared" si="18"/>
        <v/>
      </c>
      <c r="Q212" s="82" t="str">
        <f t="shared" si="19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6"/>
        <v/>
      </c>
      <c r="N213" s="82" t="str">
        <f t="shared" si="17"/>
        <v/>
      </c>
      <c r="O213" s="82">
        <f t="shared" si="15"/>
        <v>0</v>
      </c>
      <c r="P213" s="82" t="str">
        <f t="shared" si="18"/>
        <v/>
      </c>
      <c r="Q213" s="82" t="str">
        <f t="shared" si="19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6"/>
        <v/>
      </c>
      <c r="N214" s="82" t="str">
        <f t="shared" si="17"/>
        <v/>
      </c>
      <c r="O214" s="82">
        <f t="shared" si="15"/>
        <v>0</v>
      </c>
      <c r="P214" s="82" t="str">
        <f t="shared" si="18"/>
        <v/>
      </c>
      <c r="Q214" s="82" t="str">
        <f t="shared" si="19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6"/>
        <v/>
      </c>
      <c r="N215" s="82" t="str">
        <f t="shared" si="17"/>
        <v/>
      </c>
      <c r="O215" s="82">
        <f t="shared" si="15"/>
        <v>0</v>
      </c>
      <c r="P215" s="82" t="str">
        <f t="shared" si="18"/>
        <v/>
      </c>
      <c r="Q215" s="82" t="str">
        <f t="shared" si="19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6"/>
        <v/>
      </c>
      <c r="N216" s="82" t="str">
        <f t="shared" si="17"/>
        <v/>
      </c>
      <c r="O216" s="82">
        <f t="shared" si="15"/>
        <v>0</v>
      </c>
      <c r="P216" s="82" t="str">
        <f t="shared" si="18"/>
        <v/>
      </c>
      <c r="Q216" s="82" t="str">
        <f t="shared" si="19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6"/>
        <v/>
      </c>
      <c r="N217" s="82" t="str">
        <f t="shared" si="17"/>
        <v/>
      </c>
      <c r="O217" s="82">
        <f t="shared" si="15"/>
        <v>0</v>
      </c>
      <c r="P217" s="82" t="str">
        <f t="shared" si="18"/>
        <v/>
      </c>
      <c r="Q217" s="82" t="str">
        <f t="shared" si="19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6"/>
        <v/>
      </c>
      <c r="N218" s="82" t="str">
        <f t="shared" si="17"/>
        <v/>
      </c>
      <c r="O218" s="82">
        <f t="shared" si="15"/>
        <v>0</v>
      </c>
      <c r="P218" s="82" t="str">
        <f t="shared" si="18"/>
        <v/>
      </c>
      <c r="Q218" s="82" t="str">
        <f t="shared" si="19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6"/>
        <v/>
      </c>
      <c r="N219" s="82" t="str">
        <f t="shared" si="17"/>
        <v/>
      </c>
      <c r="O219" s="82">
        <f t="shared" si="15"/>
        <v>0</v>
      </c>
      <c r="P219" s="82" t="str">
        <f t="shared" si="18"/>
        <v/>
      </c>
      <c r="Q219" s="82" t="str">
        <f t="shared" si="19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6"/>
        <v/>
      </c>
      <c r="N220" s="82" t="str">
        <f t="shared" si="17"/>
        <v/>
      </c>
      <c r="O220" s="82">
        <f t="shared" si="15"/>
        <v>0</v>
      </c>
      <c r="P220" s="82" t="str">
        <f t="shared" si="18"/>
        <v/>
      </c>
      <c r="Q220" s="82" t="str">
        <f t="shared" si="19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6"/>
        <v/>
      </c>
      <c r="N221" s="82" t="str">
        <f t="shared" si="17"/>
        <v/>
      </c>
      <c r="O221" s="82">
        <f t="shared" si="15"/>
        <v>0</v>
      </c>
      <c r="P221" s="82" t="str">
        <f t="shared" si="18"/>
        <v/>
      </c>
      <c r="Q221" s="82" t="str">
        <f t="shared" si="19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6"/>
        <v/>
      </c>
      <c r="N222" s="82" t="str">
        <f t="shared" si="17"/>
        <v/>
      </c>
      <c r="O222" s="82">
        <f t="shared" si="15"/>
        <v>0</v>
      </c>
      <c r="P222" s="82" t="str">
        <f t="shared" si="18"/>
        <v/>
      </c>
      <c r="Q222" s="82" t="str">
        <f t="shared" si="19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6"/>
        <v/>
      </c>
      <c r="N223" s="82" t="str">
        <f t="shared" si="17"/>
        <v/>
      </c>
      <c r="O223" s="82">
        <f t="shared" si="15"/>
        <v>0</v>
      </c>
      <c r="P223" s="82" t="str">
        <f t="shared" si="18"/>
        <v/>
      </c>
      <c r="Q223" s="82" t="str">
        <f t="shared" si="19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6"/>
        <v/>
      </c>
      <c r="N224" s="82" t="str">
        <f t="shared" si="17"/>
        <v/>
      </c>
      <c r="O224" s="82">
        <f t="shared" si="15"/>
        <v>0</v>
      </c>
      <c r="P224" s="82" t="str">
        <f t="shared" si="18"/>
        <v/>
      </c>
      <c r="Q224" s="82" t="str">
        <f t="shared" si="19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6"/>
        <v/>
      </c>
      <c r="N225" s="82" t="str">
        <f t="shared" si="17"/>
        <v/>
      </c>
      <c r="O225" s="82">
        <f t="shared" si="15"/>
        <v>0</v>
      </c>
      <c r="P225" s="82" t="str">
        <f t="shared" si="18"/>
        <v/>
      </c>
      <c r="Q225" s="82" t="str">
        <f t="shared" si="19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6"/>
        <v/>
      </c>
      <c r="N226" s="82" t="str">
        <f t="shared" si="17"/>
        <v/>
      </c>
      <c r="O226" s="82">
        <f t="shared" si="15"/>
        <v>0</v>
      </c>
      <c r="P226" s="82" t="str">
        <f t="shared" si="18"/>
        <v/>
      </c>
      <c r="Q226" s="82" t="str">
        <f t="shared" si="19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6"/>
        <v/>
      </c>
      <c r="N227" s="82" t="str">
        <f t="shared" si="17"/>
        <v/>
      </c>
      <c r="O227" s="82">
        <f t="shared" si="15"/>
        <v>0</v>
      </c>
      <c r="P227" s="82" t="str">
        <f t="shared" si="18"/>
        <v/>
      </c>
      <c r="Q227" s="82" t="str">
        <f t="shared" si="19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6"/>
        <v/>
      </c>
      <c r="N228" s="82" t="str">
        <f t="shared" si="17"/>
        <v/>
      </c>
      <c r="O228" s="82">
        <f t="shared" si="15"/>
        <v>0</v>
      </c>
      <c r="P228" s="82" t="str">
        <f t="shared" si="18"/>
        <v/>
      </c>
      <c r="Q228" s="82" t="str">
        <f t="shared" si="19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6"/>
        <v/>
      </c>
      <c r="N229" s="82" t="str">
        <f t="shared" si="17"/>
        <v/>
      </c>
      <c r="O229" s="82">
        <f t="shared" si="15"/>
        <v>0</v>
      </c>
      <c r="P229" s="82" t="str">
        <f t="shared" si="18"/>
        <v/>
      </c>
      <c r="Q229" s="82" t="str">
        <f t="shared" si="19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6"/>
        <v/>
      </c>
      <c r="N230" s="82" t="str">
        <f t="shared" si="17"/>
        <v/>
      </c>
      <c r="O230" s="82">
        <f t="shared" si="15"/>
        <v>0</v>
      </c>
      <c r="P230" s="82" t="str">
        <f t="shared" si="18"/>
        <v/>
      </c>
      <c r="Q230" s="82" t="str">
        <f t="shared" si="19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6"/>
        <v/>
      </c>
      <c r="N231" s="82" t="str">
        <f t="shared" si="17"/>
        <v/>
      </c>
      <c r="O231" s="82">
        <f t="shared" si="15"/>
        <v>0</v>
      </c>
      <c r="P231" s="82" t="str">
        <f t="shared" si="18"/>
        <v/>
      </c>
      <c r="Q231" s="82" t="str">
        <f t="shared" si="19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6"/>
        <v/>
      </c>
      <c r="N232" s="82" t="str">
        <f t="shared" si="17"/>
        <v/>
      </c>
      <c r="O232" s="82">
        <f t="shared" si="15"/>
        <v>0</v>
      </c>
      <c r="P232" s="82" t="str">
        <f t="shared" si="18"/>
        <v/>
      </c>
      <c r="Q232" s="82" t="str">
        <f t="shared" si="19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6"/>
        <v/>
      </c>
      <c r="N233" s="82" t="str">
        <f t="shared" si="17"/>
        <v/>
      </c>
      <c r="O233" s="82">
        <f t="shared" si="15"/>
        <v>0</v>
      </c>
      <c r="P233" s="82" t="str">
        <f t="shared" si="18"/>
        <v/>
      </c>
      <c r="Q233" s="82" t="str">
        <f t="shared" si="19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6"/>
        <v/>
      </c>
      <c r="N234" s="82" t="str">
        <f t="shared" si="17"/>
        <v/>
      </c>
      <c r="O234" s="82">
        <f t="shared" si="15"/>
        <v>0</v>
      </c>
      <c r="P234" s="82" t="str">
        <f t="shared" si="18"/>
        <v/>
      </c>
      <c r="Q234" s="82" t="str">
        <f t="shared" si="19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6"/>
        <v/>
      </c>
      <c r="N235" s="82" t="str">
        <f t="shared" si="17"/>
        <v/>
      </c>
      <c r="O235" s="82">
        <f t="shared" si="15"/>
        <v>0</v>
      </c>
      <c r="P235" s="82" t="str">
        <f t="shared" si="18"/>
        <v/>
      </c>
      <c r="Q235" s="82" t="str">
        <f t="shared" si="19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6"/>
        <v/>
      </c>
      <c r="N236" s="82" t="str">
        <f t="shared" si="17"/>
        <v/>
      </c>
      <c r="O236" s="82">
        <f t="shared" si="15"/>
        <v>0</v>
      </c>
      <c r="P236" s="82" t="str">
        <f t="shared" si="18"/>
        <v/>
      </c>
      <c r="Q236" s="82" t="str">
        <f t="shared" si="19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6"/>
        <v/>
      </c>
      <c r="N237" s="82" t="str">
        <f t="shared" si="17"/>
        <v/>
      </c>
      <c r="O237" s="82">
        <f t="shared" si="15"/>
        <v>0</v>
      </c>
      <c r="P237" s="82" t="str">
        <f t="shared" si="18"/>
        <v/>
      </c>
      <c r="Q237" s="82" t="str">
        <f t="shared" si="19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6"/>
        <v/>
      </c>
      <c r="N238" s="82" t="str">
        <f t="shared" si="17"/>
        <v/>
      </c>
      <c r="O238" s="82">
        <f t="shared" si="15"/>
        <v>0</v>
      </c>
      <c r="P238" s="82" t="str">
        <f t="shared" si="18"/>
        <v/>
      </c>
      <c r="Q238" s="82" t="str">
        <f t="shared" si="19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6"/>
        <v/>
      </c>
      <c r="N239" s="82" t="str">
        <f t="shared" si="17"/>
        <v/>
      </c>
      <c r="O239" s="82">
        <f t="shared" si="15"/>
        <v>0</v>
      </c>
      <c r="P239" s="82" t="str">
        <f t="shared" si="18"/>
        <v/>
      </c>
      <c r="Q239" s="82" t="str">
        <f t="shared" si="19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6"/>
        <v/>
      </c>
      <c r="N240" s="82" t="str">
        <f t="shared" si="17"/>
        <v/>
      </c>
      <c r="O240" s="82">
        <f t="shared" si="15"/>
        <v>0</v>
      </c>
      <c r="P240" s="82" t="str">
        <f t="shared" si="18"/>
        <v/>
      </c>
      <c r="Q240" s="82" t="str">
        <f t="shared" si="19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6"/>
        <v/>
      </c>
      <c r="N241" s="82" t="str">
        <f t="shared" si="17"/>
        <v/>
      </c>
      <c r="O241" s="82">
        <f t="shared" si="15"/>
        <v>0</v>
      </c>
      <c r="P241" s="82" t="str">
        <f t="shared" si="18"/>
        <v/>
      </c>
      <c r="Q241" s="82" t="str">
        <f t="shared" si="19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6"/>
        <v/>
      </c>
      <c r="N242" s="82" t="str">
        <f t="shared" si="17"/>
        <v/>
      </c>
      <c r="O242" s="82">
        <f t="shared" si="15"/>
        <v>0</v>
      </c>
      <c r="P242" s="82" t="str">
        <f t="shared" si="18"/>
        <v/>
      </c>
      <c r="Q242" s="82" t="str">
        <f t="shared" si="19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6"/>
        <v/>
      </c>
      <c r="N243" s="82" t="str">
        <f t="shared" si="17"/>
        <v/>
      </c>
      <c r="O243" s="82">
        <f t="shared" si="15"/>
        <v>0</v>
      </c>
      <c r="P243" s="82" t="str">
        <f t="shared" si="18"/>
        <v/>
      </c>
      <c r="Q243" s="82" t="str">
        <f t="shared" si="19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6"/>
        <v/>
      </c>
      <c r="N244" s="82" t="str">
        <f t="shared" si="17"/>
        <v/>
      </c>
      <c r="O244" s="82">
        <f t="shared" si="15"/>
        <v>0</v>
      </c>
      <c r="P244" s="82" t="str">
        <f t="shared" si="18"/>
        <v/>
      </c>
      <c r="Q244" s="82" t="str">
        <f t="shared" si="19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6"/>
        <v/>
      </c>
      <c r="N245" s="82" t="str">
        <f t="shared" si="17"/>
        <v/>
      </c>
      <c r="O245" s="82">
        <f t="shared" si="15"/>
        <v>0</v>
      </c>
      <c r="P245" s="82" t="str">
        <f t="shared" si="18"/>
        <v/>
      </c>
      <c r="Q245" s="82" t="str">
        <f t="shared" si="19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6"/>
        <v/>
      </c>
      <c r="N246" s="82" t="str">
        <f t="shared" si="17"/>
        <v/>
      </c>
      <c r="O246" s="82">
        <f t="shared" si="15"/>
        <v>0</v>
      </c>
      <c r="P246" s="82" t="str">
        <f t="shared" si="18"/>
        <v/>
      </c>
      <c r="Q246" s="82" t="str">
        <f t="shared" si="19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6"/>
        <v/>
      </c>
      <c r="N247" s="82" t="str">
        <f t="shared" si="17"/>
        <v/>
      </c>
      <c r="O247" s="82">
        <f t="shared" si="15"/>
        <v>0</v>
      </c>
      <c r="P247" s="82" t="str">
        <f t="shared" si="18"/>
        <v/>
      </c>
      <c r="Q247" s="82" t="str">
        <f t="shared" si="19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6"/>
        <v/>
      </c>
      <c r="N248" s="82" t="str">
        <f t="shared" si="17"/>
        <v/>
      </c>
      <c r="O248" s="82">
        <f t="shared" si="15"/>
        <v>0</v>
      </c>
      <c r="P248" s="82" t="str">
        <f t="shared" si="18"/>
        <v/>
      </c>
      <c r="Q248" s="82" t="str">
        <f t="shared" si="19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6"/>
        <v/>
      </c>
      <c r="N249" s="82" t="str">
        <f t="shared" si="17"/>
        <v/>
      </c>
      <c r="O249" s="82">
        <f t="shared" si="15"/>
        <v>0</v>
      </c>
      <c r="P249" s="82" t="str">
        <f t="shared" si="18"/>
        <v/>
      </c>
      <c r="Q249" s="82" t="str">
        <f t="shared" si="19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6"/>
        <v/>
      </c>
      <c r="N250" s="82" t="str">
        <f t="shared" si="17"/>
        <v/>
      </c>
      <c r="O250" s="82">
        <f t="shared" si="15"/>
        <v>0</v>
      </c>
      <c r="P250" s="82" t="str">
        <f t="shared" si="18"/>
        <v/>
      </c>
      <c r="Q250" s="82" t="str">
        <f t="shared" si="19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6"/>
        <v/>
      </c>
      <c r="N251" s="82" t="str">
        <f t="shared" si="17"/>
        <v/>
      </c>
      <c r="O251" s="82">
        <f t="shared" si="15"/>
        <v>0</v>
      </c>
      <c r="P251" s="82" t="str">
        <f t="shared" si="18"/>
        <v/>
      </c>
      <c r="Q251" s="82" t="str">
        <f t="shared" si="19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6"/>
        <v/>
      </c>
      <c r="N252" s="82" t="str">
        <f t="shared" si="17"/>
        <v/>
      </c>
      <c r="O252" s="82">
        <f t="shared" si="15"/>
        <v>0</v>
      </c>
      <c r="P252" s="82" t="str">
        <f t="shared" si="18"/>
        <v/>
      </c>
      <c r="Q252" s="82" t="str">
        <f t="shared" si="19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6"/>
        <v/>
      </c>
      <c r="N253" s="82" t="str">
        <f t="shared" si="17"/>
        <v/>
      </c>
      <c r="O253" s="82">
        <f t="shared" si="15"/>
        <v>0</v>
      </c>
      <c r="P253" s="82" t="str">
        <f t="shared" si="18"/>
        <v/>
      </c>
      <c r="Q253" s="82" t="str">
        <f t="shared" si="19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6"/>
        <v/>
      </c>
      <c r="N254" s="82" t="str">
        <f t="shared" si="17"/>
        <v/>
      </c>
      <c r="O254" s="82">
        <f t="shared" si="15"/>
        <v>0</v>
      </c>
      <c r="P254" s="82" t="str">
        <f t="shared" si="18"/>
        <v/>
      </c>
      <c r="Q254" s="82" t="str">
        <f t="shared" si="19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6"/>
        <v/>
      </c>
      <c r="N255" s="82" t="str">
        <f t="shared" si="17"/>
        <v/>
      </c>
      <c r="O255" s="82">
        <f t="shared" si="15"/>
        <v>0</v>
      </c>
      <c r="P255" s="82" t="str">
        <f t="shared" si="18"/>
        <v/>
      </c>
      <c r="Q255" s="82" t="str">
        <f t="shared" si="19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6"/>
        <v/>
      </c>
      <c r="N256" s="82" t="str">
        <f t="shared" si="17"/>
        <v/>
      </c>
      <c r="O256" s="82">
        <f t="shared" si="15"/>
        <v>0</v>
      </c>
      <c r="P256" s="82" t="str">
        <f t="shared" si="18"/>
        <v/>
      </c>
      <c r="Q256" s="82" t="str">
        <f t="shared" si="19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6"/>
        <v/>
      </c>
      <c r="N257" s="82" t="str">
        <f t="shared" si="17"/>
        <v/>
      </c>
      <c r="O257" s="82">
        <f t="shared" si="15"/>
        <v>0</v>
      </c>
      <c r="P257" s="82" t="str">
        <f t="shared" si="18"/>
        <v/>
      </c>
      <c r="Q257" s="82" t="str">
        <f t="shared" si="19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6"/>
        <v/>
      </c>
      <c r="N258" s="82" t="str">
        <f t="shared" si="17"/>
        <v/>
      </c>
      <c r="O258" s="82">
        <f t="shared" si="15"/>
        <v>0</v>
      </c>
      <c r="P258" s="82" t="str">
        <f t="shared" si="18"/>
        <v/>
      </c>
      <c r="Q258" s="82" t="str">
        <f t="shared" si="19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6"/>
        <v/>
      </c>
      <c r="N259" s="82" t="str">
        <f t="shared" si="17"/>
        <v/>
      </c>
      <c r="O259" s="82">
        <f t="shared" si="15"/>
        <v>0</v>
      </c>
      <c r="P259" s="82" t="str">
        <f t="shared" si="18"/>
        <v/>
      </c>
      <c r="Q259" s="82" t="str">
        <f t="shared" si="19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6"/>
        <v/>
      </c>
      <c r="N260" s="82" t="str">
        <f t="shared" si="17"/>
        <v/>
      </c>
      <c r="O260" s="82">
        <f t="shared" si="15"/>
        <v>0</v>
      </c>
      <c r="P260" s="82" t="str">
        <f t="shared" si="18"/>
        <v/>
      </c>
      <c r="Q260" s="82" t="str">
        <f t="shared" si="19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6"/>
        <v/>
      </c>
      <c r="N261" s="82" t="str">
        <f t="shared" si="17"/>
        <v/>
      </c>
      <c r="O261" s="82">
        <f t="shared" si="15"/>
        <v>0</v>
      </c>
      <c r="P261" s="82" t="str">
        <f t="shared" si="18"/>
        <v/>
      </c>
      <c r="Q261" s="82" t="str">
        <f t="shared" si="19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6"/>
        <v/>
      </c>
      <c r="N262" s="82" t="str">
        <f t="shared" si="17"/>
        <v/>
      </c>
      <c r="O262" s="82">
        <f t="shared" si="15"/>
        <v>0</v>
      </c>
      <c r="P262" s="82" t="str">
        <f t="shared" si="18"/>
        <v/>
      </c>
      <c r="Q262" s="82" t="str">
        <f t="shared" si="19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6"/>
        <v/>
      </c>
      <c r="N263" s="82" t="str">
        <f t="shared" si="17"/>
        <v/>
      </c>
      <c r="O263" s="82">
        <f t="shared" si="15"/>
        <v>0</v>
      </c>
      <c r="P263" s="82" t="str">
        <f t="shared" si="18"/>
        <v/>
      </c>
      <c r="Q263" s="82" t="str">
        <f t="shared" si="19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6"/>
        <v/>
      </c>
      <c r="N264" s="82" t="str">
        <f t="shared" si="17"/>
        <v/>
      </c>
      <c r="O264" s="82">
        <f t="shared" si="15"/>
        <v>0</v>
      </c>
      <c r="P264" s="82" t="str">
        <f t="shared" si="18"/>
        <v/>
      </c>
      <c r="Q264" s="82" t="str">
        <f t="shared" si="19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6"/>
        <v/>
      </c>
      <c r="N265" s="82" t="str">
        <f t="shared" si="17"/>
        <v/>
      </c>
      <c r="O265" s="82">
        <f t="shared" si="15"/>
        <v>0</v>
      </c>
      <c r="P265" s="82" t="str">
        <f t="shared" si="18"/>
        <v/>
      </c>
      <c r="Q265" s="82" t="str">
        <f t="shared" si="19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6"/>
        <v/>
      </c>
      <c r="N266" s="82" t="str">
        <f t="shared" si="17"/>
        <v/>
      </c>
      <c r="O266" s="82">
        <f t="shared" si="15"/>
        <v>0</v>
      </c>
      <c r="P266" s="82" t="str">
        <f t="shared" si="18"/>
        <v/>
      </c>
      <c r="Q266" s="82" t="str">
        <f t="shared" si="19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6"/>
        <v/>
      </c>
      <c r="N267" s="82" t="str">
        <f t="shared" si="17"/>
        <v/>
      </c>
      <c r="O267" s="82">
        <f t="shared" si="15"/>
        <v>0</v>
      </c>
      <c r="P267" s="82" t="str">
        <f t="shared" si="18"/>
        <v/>
      </c>
      <c r="Q267" s="82" t="str">
        <f t="shared" si="19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6"/>
        <v/>
      </c>
      <c r="N268" s="82" t="str">
        <f t="shared" si="17"/>
        <v/>
      </c>
      <c r="O268" s="82">
        <f t="shared" si="15"/>
        <v>0</v>
      </c>
      <c r="P268" s="82" t="str">
        <f t="shared" si="18"/>
        <v/>
      </c>
      <c r="Q268" s="82" t="str">
        <f t="shared" si="19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6"/>
        <v/>
      </c>
      <c r="N269" s="82" t="str">
        <f t="shared" si="17"/>
        <v/>
      </c>
      <c r="O269" s="82">
        <f t="shared" si="15"/>
        <v>0</v>
      </c>
      <c r="P269" s="82" t="str">
        <f t="shared" si="18"/>
        <v/>
      </c>
      <c r="Q269" s="82" t="str">
        <f t="shared" si="19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6"/>
        <v/>
      </c>
      <c r="N270" s="82" t="str">
        <f t="shared" si="17"/>
        <v/>
      </c>
      <c r="O270" s="82">
        <f t="shared" si="15"/>
        <v>0</v>
      </c>
      <c r="P270" s="82" t="str">
        <f t="shared" si="18"/>
        <v/>
      </c>
      <c r="Q270" s="82" t="str">
        <f t="shared" si="19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6"/>
        <v/>
      </c>
      <c r="N271" s="82" t="str">
        <f t="shared" si="17"/>
        <v/>
      </c>
      <c r="O271" s="82">
        <f t="shared" ref="O271:O334" si="20">IF($G271=0%,F271,"")</f>
        <v>0</v>
      </c>
      <c r="P271" s="82" t="str">
        <f t="shared" si="18"/>
        <v/>
      </c>
      <c r="Q271" s="82" t="str">
        <f t="shared" si="19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1">IF(F272&amp;H272&amp;I272&amp;J272&amp;K272="","",F272+H272+I272-J272-K272)</f>
        <v/>
      </c>
      <c r="N272" s="82" t="str">
        <f t="shared" ref="N272:N335" si="22">IF($G272="E",F272,"")</f>
        <v/>
      </c>
      <c r="O272" s="82">
        <f t="shared" si="20"/>
        <v>0</v>
      </c>
      <c r="P272" s="82" t="str">
        <f t="shared" ref="P272:P335" si="23">IF(OR($G272=8%,$G272=11%),$H272/$G272,"")</f>
        <v/>
      </c>
      <c r="Q272" s="82" t="str">
        <f t="shared" si="19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1"/>
        <v/>
      </c>
      <c r="N273" s="82" t="str">
        <f t="shared" si="22"/>
        <v/>
      </c>
      <c r="O273" s="82">
        <f t="shared" si="20"/>
        <v>0</v>
      </c>
      <c r="P273" s="82" t="str">
        <f t="shared" si="23"/>
        <v/>
      </c>
      <c r="Q273" s="82" t="str">
        <f t="shared" ref="Q273:Q336" si="24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1"/>
        <v/>
      </c>
      <c r="N274" s="82" t="str">
        <f t="shared" si="22"/>
        <v/>
      </c>
      <c r="O274" s="82">
        <f t="shared" si="20"/>
        <v>0</v>
      </c>
      <c r="P274" s="82" t="str">
        <f t="shared" si="23"/>
        <v/>
      </c>
      <c r="Q274" s="82" t="str">
        <f t="shared" si="24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1"/>
        <v/>
      </c>
      <c r="N275" s="82" t="str">
        <f t="shared" si="22"/>
        <v/>
      </c>
      <c r="O275" s="82">
        <f t="shared" si="20"/>
        <v>0</v>
      </c>
      <c r="P275" s="82" t="str">
        <f t="shared" si="23"/>
        <v/>
      </c>
      <c r="Q275" s="82" t="str">
        <f t="shared" si="24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1"/>
        <v/>
      </c>
      <c r="N276" s="82" t="str">
        <f t="shared" si="22"/>
        <v/>
      </c>
      <c r="O276" s="82">
        <f t="shared" si="20"/>
        <v>0</v>
      </c>
      <c r="P276" s="82" t="str">
        <f t="shared" si="23"/>
        <v/>
      </c>
      <c r="Q276" s="82" t="str">
        <f t="shared" si="24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1"/>
        <v/>
      </c>
      <c r="N277" s="82" t="str">
        <f t="shared" si="22"/>
        <v/>
      </c>
      <c r="O277" s="82">
        <f t="shared" si="20"/>
        <v>0</v>
      </c>
      <c r="P277" s="82" t="str">
        <f t="shared" si="23"/>
        <v/>
      </c>
      <c r="Q277" s="82" t="str">
        <f t="shared" si="24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1"/>
        <v/>
      </c>
      <c r="N278" s="82" t="str">
        <f t="shared" si="22"/>
        <v/>
      </c>
      <c r="O278" s="82">
        <f t="shared" si="20"/>
        <v>0</v>
      </c>
      <c r="P278" s="82" t="str">
        <f t="shared" si="23"/>
        <v/>
      </c>
      <c r="Q278" s="82" t="str">
        <f t="shared" si="24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1"/>
        <v/>
      </c>
      <c r="N279" s="82" t="str">
        <f t="shared" si="22"/>
        <v/>
      </c>
      <c r="O279" s="82">
        <f t="shared" si="20"/>
        <v>0</v>
      </c>
      <c r="P279" s="82" t="str">
        <f t="shared" si="23"/>
        <v/>
      </c>
      <c r="Q279" s="82" t="str">
        <f t="shared" si="24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1"/>
        <v/>
      </c>
      <c r="N280" s="82" t="str">
        <f t="shared" si="22"/>
        <v/>
      </c>
      <c r="O280" s="82">
        <f t="shared" si="20"/>
        <v>0</v>
      </c>
      <c r="P280" s="82" t="str">
        <f t="shared" si="23"/>
        <v/>
      </c>
      <c r="Q280" s="82" t="str">
        <f t="shared" si="24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1"/>
        <v/>
      </c>
      <c r="N281" s="82" t="str">
        <f t="shared" si="22"/>
        <v/>
      </c>
      <c r="O281" s="82">
        <f t="shared" si="20"/>
        <v>0</v>
      </c>
      <c r="P281" s="82" t="str">
        <f t="shared" si="23"/>
        <v/>
      </c>
      <c r="Q281" s="82" t="str">
        <f t="shared" si="24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1"/>
        <v/>
      </c>
      <c r="N282" s="82" t="str">
        <f t="shared" si="22"/>
        <v/>
      </c>
      <c r="O282" s="82">
        <f t="shared" si="20"/>
        <v>0</v>
      </c>
      <c r="P282" s="82" t="str">
        <f t="shared" si="23"/>
        <v/>
      </c>
      <c r="Q282" s="82" t="str">
        <f t="shared" si="24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1"/>
        <v/>
      </c>
      <c r="N283" s="82" t="str">
        <f t="shared" si="22"/>
        <v/>
      </c>
      <c r="O283" s="82">
        <f t="shared" si="20"/>
        <v>0</v>
      </c>
      <c r="P283" s="82" t="str">
        <f t="shared" si="23"/>
        <v/>
      </c>
      <c r="Q283" s="82" t="str">
        <f t="shared" si="24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1"/>
        <v/>
      </c>
      <c r="N284" s="82" t="str">
        <f t="shared" si="22"/>
        <v/>
      </c>
      <c r="O284" s="82">
        <f t="shared" si="20"/>
        <v>0</v>
      </c>
      <c r="P284" s="82" t="str">
        <f t="shared" si="23"/>
        <v/>
      </c>
      <c r="Q284" s="82" t="str">
        <f t="shared" si="24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1"/>
        <v/>
      </c>
      <c r="N285" s="82" t="str">
        <f t="shared" si="22"/>
        <v/>
      </c>
      <c r="O285" s="82">
        <f t="shared" si="20"/>
        <v>0</v>
      </c>
      <c r="P285" s="82" t="str">
        <f t="shared" si="23"/>
        <v/>
      </c>
      <c r="Q285" s="82" t="str">
        <f t="shared" si="24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1"/>
        <v/>
      </c>
      <c r="N286" s="82" t="str">
        <f t="shared" si="22"/>
        <v/>
      </c>
      <c r="O286" s="82">
        <f t="shared" si="20"/>
        <v>0</v>
      </c>
      <c r="P286" s="82" t="str">
        <f t="shared" si="23"/>
        <v/>
      </c>
      <c r="Q286" s="82" t="str">
        <f t="shared" si="24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1"/>
        <v/>
      </c>
      <c r="N287" s="82" t="str">
        <f t="shared" si="22"/>
        <v/>
      </c>
      <c r="O287" s="82">
        <f t="shared" si="20"/>
        <v>0</v>
      </c>
      <c r="P287" s="82" t="str">
        <f t="shared" si="23"/>
        <v/>
      </c>
      <c r="Q287" s="82" t="str">
        <f t="shared" si="24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1"/>
        <v/>
      </c>
      <c r="N288" s="82" t="str">
        <f t="shared" si="22"/>
        <v/>
      </c>
      <c r="O288" s="82">
        <f t="shared" si="20"/>
        <v>0</v>
      </c>
      <c r="P288" s="82" t="str">
        <f t="shared" si="23"/>
        <v/>
      </c>
      <c r="Q288" s="82" t="str">
        <f t="shared" si="24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1"/>
        <v/>
      </c>
      <c r="N289" s="82" t="str">
        <f t="shared" si="22"/>
        <v/>
      </c>
      <c r="O289" s="82">
        <f t="shared" si="20"/>
        <v>0</v>
      </c>
      <c r="P289" s="82" t="str">
        <f t="shared" si="23"/>
        <v/>
      </c>
      <c r="Q289" s="82" t="str">
        <f t="shared" si="24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1"/>
        <v/>
      </c>
      <c r="N290" s="82" t="str">
        <f t="shared" si="22"/>
        <v/>
      </c>
      <c r="O290" s="82">
        <f t="shared" si="20"/>
        <v>0</v>
      </c>
      <c r="P290" s="82" t="str">
        <f t="shared" si="23"/>
        <v/>
      </c>
      <c r="Q290" s="82" t="str">
        <f t="shared" si="24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1"/>
        <v/>
      </c>
      <c r="N291" s="82" t="str">
        <f t="shared" si="22"/>
        <v/>
      </c>
      <c r="O291" s="82">
        <f t="shared" si="20"/>
        <v>0</v>
      </c>
      <c r="P291" s="82" t="str">
        <f t="shared" si="23"/>
        <v/>
      </c>
      <c r="Q291" s="82" t="str">
        <f t="shared" si="24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1"/>
        <v/>
      </c>
      <c r="N292" s="82" t="str">
        <f t="shared" si="22"/>
        <v/>
      </c>
      <c r="O292" s="82">
        <f t="shared" si="20"/>
        <v>0</v>
      </c>
      <c r="P292" s="82" t="str">
        <f t="shared" si="23"/>
        <v/>
      </c>
      <c r="Q292" s="82" t="str">
        <f t="shared" si="24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1"/>
        <v/>
      </c>
      <c r="N293" s="82" t="str">
        <f t="shared" si="22"/>
        <v/>
      </c>
      <c r="O293" s="82">
        <f t="shared" si="20"/>
        <v>0</v>
      </c>
      <c r="P293" s="82" t="str">
        <f t="shared" si="23"/>
        <v/>
      </c>
      <c r="Q293" s="82" t="str">
        <f t="shared" si="24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1"/>
        <v/>
      </c>
      <c r="N294" s="82" t="str">
        <f t="shared" si="22"/>
        <v/>
      </c>
      <c r="O294" s="82">
        <f t="shared" si="20"/>
        <v>0</v>
      </c>
      <c r="P294" s="82" t="str">
        <f t="shared" si="23"/>
        <v/>
      </c>
      <c r="Q294" s="82" t="str">
        <f t="shared" si="24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1"/>
        <v/>
      </c>
      <c r="N295" s="82" t="str">
        <f t="shared" si="22"/>
        <v/>
      </c>
      <c r="O295" s="82">
        <f t="shared" si="20"/>
        <v>0</v>
      </c>
      <c r="P295" s="82" t="str">
        <f t="shared" si="23"/>
        <v/>
      </c>
      <c r="Q295" s="82" t="str">
        <f t="shared" si="24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1"/>
        <v/>
      </c>
      <c r="N296" s="82" t="str">
        <f t="shared" si="22"/>
        <v/>
      </c>
      <c r="O296" s="82">
        <f t="shared" si="20"/>
        <v>0</v>
      </c>
      <c r="P296" s="82" t="str">
        <f t="shared" si="23"/>
        <v/>
      </c>
      <c r="Q296" s="82" t="str">
        <f t="shared" si="24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1"/>
        <v/>
      </c>
      <c r="N297" s="82" t="str">
        <f t="shared" si="22"/>
        <v/>
      </c>
      <c r="O297" s="82">
        <f t="shared" si="20"/>
        <v>0</v>
      </c>
      <c r="P297" s="82" t="str">
        <f t="shared" si="23"/>
        <v/>
      </c>
      <c r="Q297" s="82" t="str">
        <f t="shared" si="24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1"/>
        <v/>
      </c>
      <c r="N298" s="82" t="str">
        <f t="shared" si="22"/>
        <v/>
      </c>
      <c r="O298" s="82">
        <f t="shared" si="20"/>
        <v>0</v>
      </c>
      <c r="P298" s="82" t="str">
        <f t="shared" si="23"/>
        <v/>
      </c>
      <c r="Q298" s="82" t="str">
        <f t="shared" si="24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1"/>
        <v/>
      </c>
      <c r="N299" s="82" t="str">
        <f t="shared" si="22"/>
        <v/>
      </c>
      <c r="O299" s="82">
        <f t="shared" si="20"/>
        <v>0</v>
      </c>
      <c r="P299" s="82" t="str">
        <f t="shared" si="23"/>
        <v/>
      </c>
      <c r="Q299" s="82" t="str">
        <f t="shared" si="24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1"/>
        <v/>
      </c>
      <c r="N300" s="82" t="str">
        <f t="shared" si="22"/>
        <v/>
      </c>
      <c r="O300" s="82">
        <f t="shared" si="20"/>
        <v>0</v>
      </c>
      <c r="P300" s="82" t="str">
        <f t="shared" si="23"/>
        <v/>
      </c>
      <c r="Q300" s="82" t="str">
        <f t="shared" si="24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1"/>
        <v/>
      </c>
      <c r="N301" s="82" t="str">
        <f t="shared" si="22"/>
        <v/>
      </c>
      <c r="O301" s="82">
        <f t="shared" si="20"/>
        <v>0</v>
      </c>
      <c r="P301" s="82" t="str">
        <f t="shared" si="23"/>
        <v/>
      </c>
      <c r="Q301" s="82" t="str">
        <f t="shared" si="24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1"/>
        <v/>
      </c>
      <c r="N302" s="82" t="str">
        <f t="shared" si="22"/>
        <v/>
      </c>
      <c r="O302" s="82">
        <f t="shared" si="20"/>
        <v>0</v>
      </c>
      <c r="P302" s="82" t="str">
        <f t="shared" si="23"/>
        <v/>
      </c>
      <c r="Q302" s="82" t="str">
        <f t="shared" si="24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1"/>
        <v/>
      </c>
      <c r="N303" s="82" t="str">
        <f t="shared" si="22"/>
        <v/>
      </c>
      <c r="O303" s="82">
        <f t="shared" si="20"/>
        <v>0</v>
      </c>
      <c r="P303" s="82" t="str">
        <f t="shared" si="23"/>
        <v/>
      </c>
      <c r="Q303" s="82" t="str">
        <f t="shared" si="24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1"/>
        <v/>
      </c>
      <c r="N304" s="82" t="str">
        <f t="shared" si="22"/>
        <v/>
      </c>
      <c r="O304" s="82">
        <f t="shared" si="20"/>
        <v>0</v>
      </c>
      <c r="P304" s="82" t="str">
        <f t="shared" si="23"/>
        <v/>
      </c>
      <c r="Q304" s="82" t="str">
        <f t="shared" si="24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1"/>
        <v/>
      </c>
      <c r="N305" s="82" t="str">
        <f t="shared" si="22"/>
        <v/>
      </c>
      <c r="O305" s="82">
        <f t="shared" si="20"/>
        <v>0</v>
      </c>
      <c r="P305" s="82" t="str">
        <f t="shared" si="23"/>
        <v/>
      </c>
      <c r="Q305" s="82" t="str">
        <f t="shared" si="24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1"/>
        <v/>
      </c>
      <c r="N306" s="82" t="str">
        <f t="shared" si="22"/>
        <v/>
      </c>
      <c r="O306" s="82">
        <f t="shared" si="20"/>
        <v>0</v>
      </c>
      <c r="P306" s="82" t="str">
        <f t="shared" si="23"/>
        <v/>
      </c>
      <c r="Q306" s="82" t="str">
        <f t="shared" si="24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1"/>
        <v/>
      </c>
      <c r="N307" s="82" t="str">
        <f t="shared" si="22"/>
        <v/>
      </c>
      <c r="O307" s="82">
        <f t="shared" si="20"/>
        <v>0</v>
      </c>
      <c r="P307" s="82" t="str">
        <f t="shared" si="23"/>
        <v/>
      </c>
      <c r="Q307" s="82" t="str">
        <f t="shared" si="24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1"/>
        <v/>
      </c>
      <c r="N308" s="82" t="str">
        <f t="shared" si="22"/>
        <v/>
      </c>
      <c r="O308" s="82">
        <f t="shared" si="20"/>
        <v>0</v>
      </c>
      <c r="P308" s="82" t="str">
        <f t="shared" si="23"/>
        <v/>
      </c>
      <c r="Q308" s="82" t="str">
        <f t="shared" si="24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1"/>
        <v/>
      </c>
      <c r="N309" s="82" t="str">
        <f t="shared" si="22"/>
        <v/>
      </c>
      <c r="O309" s="82">
        <f t="shared" si="20"/>
        <v>0</v>
      </c>
      <c r="P309" s="82" t="str">
        <f t="shared" si="23"/>
        <v/>
      </c>
      <c r="Q309" s="82" t="str">
        <f t="shared" si="24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1"/>
        <v/>
      </c>
      <c r="N310" s="82" t="str">
        <f t="shared" si="22"/>
        <v/>
      </c>
      <c r="O310" s="82">
        <f t="shared" si="20"/>
        <v>0</v>
      </c>
      <c r="P310" s="82" t="str">
        <f t="shared" si="23"/>
        <v/>
      </c>
      <c r="Q310" s="82" t="str">
        <f t="shared" si="24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1"/>
        <v/>
      </c>
      <c r="N311" s="82" t="str">
        <f t="shared" si="22"/>
        <v/>
      </c>
      <c r="O311" s="82">
        <f t="shared" si="20"/>
        <v>0</v>
      </c>
      <c r="P311" s="82" t="str">
        <f t="shared" si="23"/>
        <v/>
      </c>
      <c r="Q311" s="82" t="str">
        <f t="shared" si="24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1"/>
        <v/>
      </c>
      <c r="N312" s="82" t="str">
        <f t="shared" si="22"/>
        <v/>
      </c>
      <c r="O312" s="82">
        <f t="shared" si="20"/>
        <v>0</v>
      </c>
      <c r="P312" s="82" t="str">
        <f t="shared" si="23"/>
        <v/>
      </c>
      <c r="Q312" s="82" t="str">
        <f t="shared" si="24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1"/>
        <v/>
      </c>
      <c r="N313" s="82" t="str">
        <f t="shared" si="22"/>
        <v/>
      </c>
      <c r="O313" s="82">
        <f t="shared" si="20"/>
        <v>0</v>
      </c>
      <c r="P313" s="82" t="str">
        <f t="shared" si="23"/>
        <v/>
      </c>
      <c r="Q313" s="82" t="str">
        <f t="shared" si="24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1"/>
        <v/>
      </c>
      <c r="N314" s="82" t="str">
        <f t="shared" si="22"/>
        <v/>
      </c>
      <c r="O314" s="82">
        <f t="shared" si="20"/>
        <v>0</v>
      </c>
      <c r="P314" s="82" t="str">
        <f t="shared" si="23"/>
        <v/>
      </c>
      <c r="Q314" s="82" t="str">
        <f t="shared" si="24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1"/>
        <v/>
      </c>
      <c r="N315" s="82" t="str">
        <f t="shared" si="22"/>
        <v/>
      </c>
      <c r="O315" s="82">
        <f t="shared" si="20"/>
        <v>0</v>
      </c>
      <c r="P315" s="82" t="str">
        <f t="shared" si="23"/>
        <v/>
      </c>
      <c r="Q315" s="82" t="str">
        <f t="shared" si="24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1"/>
        <v/>
      </c>
      <c r="N316" s="82" t="str">
        <f t="shared" si="22"/>
        <v/>
      </c>
      <c r="O316" s="82">
        <f t="shared" si="20"/>
        <v>0</v>
      </c>
      <c r="P316" s="82" t="str">
        <f t="shared" si="23"/>
        <v/>
      </c>
      <c r="Q316" s="82" t="str">
        <f t="shared" si="24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1"/>
        <v/>
      </c>
      <c r="N317" s="82" t="str">
        <f t="shared" si="22"/>
        <v/>
      </c>
      <c r="O317" s="82">
        <f t="shared" si="20"/>
        <v>0</v>
      </c>
      <c r="P317" s="82" t="str">
        <f t="shared" si="23"/>
        <v/>
      </c>
      <c r="Q317" s="82" t="str">
        <f t="shared" si="24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1"/>
        <v/>
      </c>
      <c r="N318" s="82" t="str">
        <f t="shared" si="22"/>
        <v/>
      </c>
      <c r="O318" s="82">
        <f t="shared" si="20"/>
        <v>0</v>
      </c>
      <c r="P318" s="82" t="str">
        <f t="shared" si="23"/>
        <v/>
      </c>
      <c r="Q318" s="82" t="str">
        <f t="shared" si="24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1"/>
        <v/>
      </c>
      <c r="N319" s="82" t="str">
        <f t="shared" si="22"/>
        <v/>
      </c>
      <c r="O319" s="82">
        <f t="shared" si="20"/>
        <v>0</v>
      </c>
      <c r="P319" s="82" t="str">
        <f t="shared" si="23"/>
        <v/>
      </c>
      <c r="Q319" s="82" t="str">
        <f t="shared" si="24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1"/>
        <v/>
      </c>
      <c r="N320" s="82" t="str">
        <f t="shared" si="22"/>
        <v/>
      </c>
      <c r="O320" s="82">
        <f t="shared" si="20"/>
        <v>0</v>
      </c>
      <c r="P320" s="82" t="str">
        <f t="shared" si="23"/>
        <v/>
      </c>
      <c r="Q320" s="82" t="str">
        <f t="shared" si="24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1"/>
        <v/>
      </c>
      <c r="N321" s="82" t="str">
        <f t="shared" si="22"/>
        <v/>
      </c>
      <c r="O321" s="82">
        <f t="shared" si="20"/>
        <v>0</v>
      </c>
      <c r="P321" s="82" t="str">
        <f t="shared" si="23"/>
        <v/>
      </c>
      <c r="Q321" s="82" t="str">
        <f t="shared" si="24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1"/>
        <v/>
      </c>
      <c r="N322" s="82" t="str">
        <f t="shared" si="22"/>
        <v/>
      </c>
      <c r="O322" s="82">
        <f t="shared" si="20"/>
        <v>0</v>
      </c>
      <c r="P322" s="82" t="str">
        <f t="shared" si="23"/>
        <v/>
      </c>
      <c r="Q322" s="82" t="str">
        <f t="shared" si="24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1"/>
        <v/>
      </c>
      <c r="N323" s="82" t="str">
        <f t="shared" si="22"/>
        <v/>
      </c>
      <c r="O323" s="82">
        <f t="shared" si="20"/>
        <v>0</v>
      </c>
      <c r="P323" s="82" t="str">
        <f t="shared" si="23"/>
        <v/>
      </c>
      <c r="Q323" s="82" t="str">
        <f t="shared" si="24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1"/>
        <v/>
      </c>
      <c r="N324" s="82" t="str">
        <f t="shared" si="22"/>
        <v/>
      </c>
      <c r="O324" s="82">
        <f t="shared" si="20"/>
        <v>0</v>
      </c>
      <c r="P324" s="82" t="str">
        <f t="shared" si="23"/>
        <v/>
      </c>
      <c r="Q324" s="82" t="str">
        <f t="shared" si="24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1"/>
        <v/>
      </c>
      <c r="N325" s="82" t="str">
        <f t="shared" si="22"/>
        <v/>
      </c>
      <c r="O325" s="82">
        <f t="shared" si="20"/>
        <v>0</v>
      </c>
      <c r="P325" s="82" t="str">
        <f t="shared" si="23"/>
        <v/>
      </c>
      <c r="Q325" s="82" t="str">
        <f t="shared" si="24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1"/>
        <v/>
      </c>
      <c r="N326" s="82" t="str">
        <f t="shared" si="22"/>
        <v/>
      </c>
      <c r="O326" s="82">
        <f t="shared" si="20"/>
        <v>0</v>
      </c>
      <c r="P326" s="82" t="str">
        <f t="shared" si="23"/>
        <v/>
      </c>
      <c r="Q326" s="82" t="str">
        <f t="shared" si="24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1"/>
        <v/>
      </c>
      <c r="N327" s="82" t="str">
        <f t="shared" si="22"/>
        <v/>
      </c>
      <c r="O327" s="82">
        <f t="shared" si="20"/>
        <v>0</v>
      </c>
      <c r="P327" s="82" t="str">
        <f t="shared" si="23"/>
        <v/>
      </c>
      <c r="Q327" s="82" t="str">
        <f t="shared" si="24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1"/>
        <v/>
      </c>
      <c r="N328" s="82" t="str">
        <f t="shared" si="22"/>
        <v/>
      </c>
      <c r="O328" s="82">
        <f t="shared" si="20"/>
        <v>0</v>
      </c>
      <c r="P328" s="82" t="str">
        <f t="shared" si="23"/>
        <v/>
      </c>
      <c r="Q328" s="82" t="str">
        <f t="shared" si="24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1"/>
        <v/>
      </c>
      <c r="N329" s="82" t="str">
        <f t="shared" si="22"/>
        <v/>
      </c>
      <c r="O329" s="82">
        <f t="shared" si="20"/>
        <v>0</v>
      </c>
      <c r="P329" s="82" t="str">
        <f t="shared" si="23"/>
        <v/>
      </c>
      <c r="Q329" s="82" t="str">
        <f t="shared" si="24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1"/>
        <v/>
      </c>
      <c r="N330" s="82" t="str">
        <f t="shared" si="22"/>
        <v/>
      </c>
      <c r="O330" s="82">
        <f t="shared" si="20"/>
        <v>0</v>
      </c>
      <c r="P330" s="82" t="str">
        <f t="shared" si="23"/>
        <v/>
      </c>
      <c r="Q330" s="82" t="str">
        <f t="shared" si="24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1"/>
        <v/>
      </c>
      <c r="N331" s="82" t="str">
        <f t="shared" si="22"/>
        <v/>
      </c>
      <c r="O331" s="82">
        <f t="shared" si="20"/>
        <v>0</v>
      </c>
      <c r="P331" s="82" t="str">
        <f t="shared" si="23"/>
        <v/>
      </c>
      <c r="Q331" s="82" t="str">
        <f t="shared" si="24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1"/>
        <v/>
      </c>
      <c r="N332" s="82" t="str">
        <f t="shared" si="22"/>
        <v/>
      </c>
      <c r="O332" s="82">
        <f t="shared" si="20"/>
        <v>0</v>
      </c>
      <c r="P332" s="82" t="str">
        <f t="shared" si="23"/>
        <v/>
      </c>
      <c r="Q332" s="82" t="str">
        <f t="shared" si="24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1"/>
        <v/>
      </c>
      <c r="N333" s="82" t="str">
        <f t="shared" si="22"/>
        <v/>
      </c>
      <c r="O333" s="82">
        <f t="shared" si="20"/>
        <v>0</v>
      </c>
      <c r="P333" s="82" t="str">
        <f t="shared" si="23"/>
        <v/>
      </c>
      <c r="Q333" s="82" t="str">
        <f t="shared" si="24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1"/>
        <v/>
      </c>
      <c r="N334" s="82" t="str">
        <f t="shared" si="22"/>
        <v/>
      </c>
      <c r="O334" s="82">
        <f t="shared" si="20"/>
        <v>0</v>
      </c>
      <c r="P334" s="82" t="str">
        <f t="shared" si="23"/>
        <v/>
      </c>
      <c r="Q334" s="82" t="str">
        <f t="shared" si="24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1"/>
        <v/>
      </c>
      <c r="N335" s="82" t="str">
        <f t="shared" si="22"/>
        <v/>
      </c>
      <c r="O335" s="82">
        <f t="shared" ref="O335:O398" si="25">IF($G335=0%,F335,"")</f>
        <v>0</v>
      </c>
      <c r="P335" s="82" t="str">
        <f t="shared" si="23"/>
        <v/>
      </c>
      <c r="Q335" s="82" t="str">
        <f t="shared" si="24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6">IF(F336&amp;H336&amp;I336&amp;J336&amp;K336="","",F336+H336+I336-J336-K336)</f>
        <v/>
      </c>
      <c r="N336" s="82" t="str">
        <f t="shared" ref="N336:N399" si="27">IF($G336="E",F336,"")</f>
        <v/>
      </c>
      <c r="O336" s="82">
        <f t="shared" si="25"/>
        <v>0</v>
      </c>
      <c r="P336" s="82" t="str">
        <f t="shared" ref="P336:P399" si="28">IF(OR($G336=8%,$G336=11%),$H336/$G336,"")</f>
        <v/>
      </c>
      <c r="Q336" s="82" t="str">
        <f t="shared" si="24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6"/>
        <v/>
      </c>
      <c r="N337" s="82" t="str">
        <f t="shared" si="27"/>
        <v/>
      </c>
      <c r="O337" s="82">
        <f t="shared" si="25"/>
        <v>0</v>
      </c>
      <c r="P337" s="82" t="str">
        <f t="shared" si="28"/>
        <v/>
      </c>
      <c r="Q337" s="82" t="str">
        <f t="shared" ref="Q337:Q400" si="29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6"/>
        <v/>
      </c>
      <c r="N338" s="82" t="str">
        <f t="shared" si="27"/>
        <v/>
      </c>
      <c r="O338" s="82">
        <f t="shared" si="25"/>
        <v>0</v>
      </c>
      <c r="P338" s="82" t="str">
        <f t="shared" si="28"/>
        <v/>
      </c>
      <c r="Q338" s="82" t="str">
        <f t="shared" si="29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6"/>
        <v/>
      </c>
      <c r="N339" s="82" t="str">
        <f t="shared" si="27"/>
        <v/>
      </c>
      <c r="O339" s="82">
        <f t="shared" si="25"/>
        <v>0</v>
      </c>
      <c r="P339" s="82" t="str">
        <f t="shared" si="28"/>
        <v/>
      </c>
      <c r="Q339" s="82" t="str">
        <f t="shared" si="29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6"/>
        <v/>
      </c>
      <c r="N340" s="82" t="str">
        <f t="shared" si="27"/>
        <v/>
      </c>
      <c r="O340" s="82">
        <f t="shared" si="25"/>
        <v>0</v>
      </c>
      <c r="P340" s="82" t="str">
        <f t="shared" si="28"/>
        <v/>
      </c>
      <c r="Q340" s="82" t="str">
        <f t="shared" si="29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6"/>
        <v/>
      </c>
      <c r="N341" s="82" t="str">
        <f t="shared" si="27"/>
        <v/>
      </c>
      <c r="O341" s="82">
        <f t="shared" si="25"/>
        <v>0</v>
      </c>
      <c r="P341" s="82" t="str">
        <f t="shared" si="28"/>
        <v/>
      </c>
      <c r="Q341" s="82" t="str">
        <f t="shared" si="29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6"/>
        <v/>
      </c>
      <c r="N342" s="82" t="str">
        <f t="shared" si="27"/>
        <v/>
      </c>
      <c r="O342" s="82">
        <f t="shared" si="25"/>
        <v>0</v>
      </c>
      <c r="P342" s="82" t="str">
        <f t="shared" si="28"/>
        <v/>
      </c>
      <c r="Q342" s="82" t="str">
        <f t="shared" si="29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6"/>
        <v/>
      </c>
      <c r="N343" s="82" t="str">
        <f t="shared" si="27"/>
        <v/>
      </c>
      <c r="O343" s="82">
        <f t="shared" si="25"/>
        <v>0</v>
      </c>
      <c r="P343" s="82" t="str">
        <f t="shared" si="28"/>
        <v/>
      </c>
      <c r="Q343" s="82" t="str">
        <f t="shared" si="29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6"/>
        <v/>
      </c>
      <c r="N344" s="82" t="str">
        <f t="shared" si="27"/>
        <v/>
      </c>
      <c r="O344" s="82">
        <f t="shared" si="25"/>
        <v>0</v>
      </c>
      <c r="P344" s="82" t="str">
        <f t="shared" si="28"/>
        <v/>
      </c>
      <c r="Q344" s="82" t="str">
        <f t="shared" si="29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6"/>
        <v/>
      </c>
      <c r="N345" s="82" t="str">
        <f t="shared" si="27"/>
        <v/>
      </c>
      <c r="O345" s="82">
        <f t="shared" si="25"/>
        <v>0</v>
      </c>
      <c r="P345" s="82" t="str">
        <f t="shared" si="28"/>
        <v/>
      </c>
      <c r="Q345" s="82" t="str">
        <f t="shared" si="29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6"/>
        <v/>
      </c>
      <c r="N346" s="82" t="str">
        <f t="shared" si="27"/>
        <v/>
      </c>
      <c r="O346" s="82">
        <f t="shared" si="25"/>
        <v>0</v>
      </c>
      <c r="P346" s="82" t="str">
        <f t="shared" si="28"/>
        <v/>
      </c>
      <c r="Q346" s="82" t="str">
        <f t="shared" si="29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6"/>
        <v/>
      </c>
      <c r="N347" s="82" t="str">
        <f t="shared" si="27"/>
        <v/>
      </c>
      <c r="O347" s="82">
        <f t="shared" si="25"/>
        <v>0</v>
      </c>
      <c r="P347" s="82" t="str">
        <f t="shared" si="28"/>
        <v/>
      </c>
      <c r="Q347" s="82" t="str">
        <f t="shared" si="29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6"/>
        <v/>
      </c>
      <c r="N348" s="82" t="str">
        <f t="shared" si="27"/>
        <v/>
      </c>
      <c r="O348" s="82">
        <f t="shared" si="25"/>
        <v>0</v>
      </c>
      <c r="P348" s="82" t="str">
        <f t="shared" si="28"/>
        <v/>
      </c>
      <c r="Q348" s="82" t="str">
        <f t="shared" si="29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6"/>
        <v/>
      </c>
      <c r="N349" s="82" t="str">
        <f t="shared" si="27"/>
        <v/>
      </c>
      <c r="O349" s="82">
        <f t="shared" si="25"/>
        <v>0</v>
      </c>
      <c r="P349" s="82" t="str">
        <f t="shared" si="28"/>
        <v/>
      </c>
      <c r="Q349" s="82" t="str">
        <f t="shared" si="29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6"/>
        <v/>
      </c>
      <c r="N350" s="82" t="str">
        <f t="shared" si="27"/>
        <v/>
      </c>
      <c r="O350" s="82">
        <f t="shared" si="25"/>
        <v>0</v>
      </c>
      <c r="P350" s="82" t="str">
        <f t="shared" si="28"/>
        <v/>
      </c>
      <c r="Q350" s="82" t="str">
        <f t="shared" si="29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6"/>
        <v/>
      </c>
      <c r="N351" s="82" t="str">
        <f t="shared" si="27"/>
        <v/>
      </c>
      <c r="O351" s="82">
        <f t="shared" si="25"/>
        <v>0</v>
      </c>
      <c r="P351" s="82" t="str">
        <f t="shared" si="28"/>
        <v/>
      </c>
      <c r="Q351" s="82" t="str">
        <f t="shared" si="29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6"/>
        <v/>
      </c>
      <c r="N352" s="82" t="str">
        <f t="shared" si="27"/>
        <v/>
      </c>
      <c r="O352" s="82">
        <f t="shared" si="25"/>
        <v>0</v>
      </c>
      <c r="P352" s="82" t="str">
        <f t="shared" si="28"/>
        <v/>
      </c>
      <c r="Q352" s="82" t="str">
        <f t="shared" si="29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6"/>
        <v/>
      </c>
      <c r="N353" s="82" t="str">
        <f t="shared" si="27"/>
        <v/>
      </c>
      <c r="O353" s="82">
        <f t="shared" si="25"/>
        <v>0</v>
      </c>
      <c r="P353" s="82" t="str">
        <f t="shared" si="28"/>
        <v/>
      </c>
      <c r="Q353" s="82" t="str">
        <f t="shared" si="29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6"/>
        <v/>
      </c>
      <c r="N354" s="82" t="str">
        <f t="shared" si="27"/>
        <v/>
      </c>
      <c r="O354" s="82">
        <f t="shared" si="25"/>
        <v>0</v>
      </c>
      <c r="P354" s="82" t="str">
        <f t="shared" si="28"/>
        <v/>
      </c>
      <c r="Q354" s="82" t="str">
        <f t="shared" si="29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6"/>
        <v/>
      </c>
      <c r="N355" s="82" t="str">
        <f t="shared" si="27"/>
        <v/>
      </c>
      <c r="O355" s="82">
        <f t="shared" si="25"/>
        <v>0</v>
      </c>
      <c r="P355" s="82" t="str">
        <f t="shared" si="28"/>
        <v/>
      </c>
      <c r="Q355" s="82" t="str">
        <f t="shared" si="29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6"/>
        <v/>
      </c>
      <c r="N356" s="82" t="str">
        <f t="shared" si="27"/>
        <v/>
      </c>
      <c r="O356" s="82">
        <f t="shared" si="25"/>
        <v>0</v>
      </c>
      <c r="P356" s="82" t="str">
        <f t="shared" si="28"/>
        <v/>
      </c>
      <c r="Q356" s="82" t="str">
        <f t="shared" si="29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6"/>
        <v/>
      </c>
      <c r="N357" s="82" t="str">
        <f t="shared" si="27"/>
        <v/>
      </c>
      <c r="O357" s="82">
        <f t="shared" si="25"/>
        <v>0</v>
      </c>
      <c r="P357" s="82" t="str">
        <f t="shared" si="28"/>
        <v/>
      </c>
      <c r="Q357" s="82" t="str">
        <f t="shared" si="29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6"/>
        <v/>
      </c>
      <c r="N358" s="82" t="str">
        <f t="shared" si="27"/>
        <v/>
      </c>
      <c r="O358" s="82">
        <f t="shared" si="25"/>
        <v>0</v>
      </c>
      <c r="P358" s="82" t="str">
        <f t="shared" si="28"/>
        <v/>
      </c>
      <c r="Q358" s="82" t="str">
        <f t="shared" si="29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6"/>
        <v/>
      </c>
      <c r="N359" s="82" t="str">
        <f t="shared" si="27"/>
        <v/>
      </c>
      <c r="O359" s="82">
        <f t="shared" si="25"/>
        <v>0</v>
      </c>
      <c r="P359" s="82" t="str">
        <f t="shared" si="28"/>
        <v/>
      </c>
      <c r="Q359" s="82" t="str">
        <f t="shared" si="29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6"/>
        <v/>
      </c>
      <c r="N360" s="82" t="str">
        <f t="shared" si="27"/>
        <v/>
      </c>
      <c r="O360" s="82">
        <f t="shared" si="25"/>
        <v>0</v>
      </c>
      <c r="P360" s="82" t="str">
        <f t="shared" si="28"/>
        <v/>
      </c>
      <c r="Q360" s="82" t="str">
        <f t="shared" si="29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6"/>
        <v/>
      </c>
      <c r="N361" s="82" t="str">
        <f t="shared" si="27"/>
        <v/>
      </c>
      <c r="O361" s="82">
        <f t="shared" si="25"/>
        <v>0</v>
      </c>
      <c r="P361" s="82" t="str">
        <f t="shared" si="28"/>
        <v/>
      </c>
      <c r="Q361" s="82" t="str">
        <f t="shared" si="29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6"/>
        <v/>
      </c>
      <c r="N362" s="82" t="str">
        <f t="shared" si="27"/>
        <v/>
      </c>
      <c r="O362" s="82">
        <f t="shared" si="25"/>
        <v>0</v>
      </c>
      <c r="P362" s="82" t="str">
        <f t="shared" si="28"/>
        <v/>
      </c>
      <c r="Q362" s="82" t="str">
        <f t="shared" si="29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6"/>
        <v/>
      </c>
      <c r="N363" s="82" t="str">
        <f t="shared" si="27"/>
        <v/>
      </c>
      <c r="O363" s="82">
        <f t="shared" si="25"/>
        <v>0</v>
      </c>
      <c r="P363" s="82" t="str">
        <f t="shared" si="28"/>
        <v/>
      </c>
      <c r="Q363" s="82" t="str">
        <f t="shared" si="29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6"/>
        <v/>
      </c>
      <c r="N364" s="82" t="str">
        <f t="shared" si="27"/>
        <v/>
      </c>
      <c r="O364" s="82">
        <f t="shared" si="25"/>
        <v>0</v>
      </c>
      <c r="P364" s="82" t="str">
        <f t="shared" si="28"/>
        <v/>
      </c>
      <c r="Q364" s="82" t="str">
        <f t="shared" si="29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6"/>
        <v/>
      </c>
      <c r="N365" s="82" t="str">
        <f t="shared" si="27"/>
        <v/>
      </c>
      <c r="O365" s="82">
        <f t="shared" si="25"/>
        <v>0</v>
      </c>
      <c r="P365" s="82" t="str">
        <f t="shared" si="28"/>
        <v/>
      </c>
      <c r="Q365" s="82" t="str">
        <f t="shared" si="29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6"/>
        <v/>
      </c>
      <c r="N366" s="82" t="str">
        <f t="shared" si="27"/>
        <v/>
      </c>
      <c r="O366" s="82">
        <f t="shared" si="25"/>
        <v>0</v>
      </c>
      <c r="P366" s="82" t="str">
        <f t="shared" si="28"/>
        <v/>
      </c>
      <c r="Q366" s="82" t="str">
        <f t="shared" si="29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6"/>
        <v/>
      </c>
      <c r="N367" s="82" t="str">
        <f t="shared" si="27"/>
        <v/>
      </c>
      <c r="O367" s="82">
        <f t="shared" si="25"/>
        <v>0</v>
      </c>
      <c r="P367" s="82" t="str">
        <f t="shared" si="28"/>
        <v/>
      </c>
      <c r="Q367" s="82" t="str">
        <f t="shared" si="29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6"/>
        <v/>
      </c>
      <c r="N368" s="82" t="str">
        <f t="shared" si="27"/>
        <v/>
      </c>
      <c r="O368" s="82">
        <f t="shared" si="25"/>
        <v>0</v>
      </c>
      <c r="P368" s="82" t="str">
        <f t="shared" si="28"/>
        <v/>
      </c>
      <c r="Q368" s="82" t="str">
        <f t="shared" si="29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6"/>
        <v/>
      </c>
      <c r="N369" s="82" t="str">
        <f t="shared" si="27"/>
        <v/>
      </c>
      <c r="O369" s="82">
        <f t="shared" si="25"/>
        <v>0</v>
      </c>
      <c r="P369" s="82" t="str">
        <f t="shared" si="28"/>
        <v/>
      </c>
      <c r="Q369" s="82" t="str">
        <f t="shared" si="29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6"/>
        <v/>
      </c>
      <c r="N370" s="82" t="str">
        <f t="shared" si="27"/>
        <v/>
      </c>
      <c r="O370" s="82">
        <f t="shared" si="25"/>
        <v>0</v>
      </c>
      <c r="P370" s="82" t="str">
        <f t="shared" si="28"/>
        <v/>
      </c>
      <c r="Q370" s="82" t="str">
        <f t="shared" si="29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6"/>
        <v/>
      </c>
      <c r="N371" s="82" t="str">
        <f t="shared" si="27"/>
        <v/>
      </c>
      <c r="O371" s="82">
        <f t="shared" si="25"/>
        <v>0</v>
      </c>
      <c r="P371" s="82" t="str">
        <f t="shared" si="28"/>
        <v/>
      </c>
      <c r="Q371" s="82" t="str">
        <f t="shared" si="29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6"/>
        <v/>
      </c>
      <c r="N372" s="82" t="str">
        <f t="shared" si="27"/>
        <v/>
      </c>
      <c r="O372" s="82">
        <f t="shared" si="25"/>
        <v>0</v>
      </c>
      <c r="P372" s="82" t="str">
        <f t="shared" si="28"/>
        <v/>
      </c>
      <c r="Q372" s="82" t="str">
        <f t="shared" si="29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6"/>
        <v/>
      </c>
      <c r="N373" s="82" t="str">
        <f t="shared" si="27"/>
        <v/>
      </c>
      <c r="O373" s="82">
        <f t="shared" si="25"/>
        <v>0</v>
      </c>
      <c r="P373" s="82" t="str">
        <f t="shared" si="28"/>
        <v/>
      </c>
      <c r="Q373" s="82" t="str">
        <f t="shared" si="29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6"/>
        <v/>
      </c>
      <c r="N374" s="82" t="str">
        <f t="shared" si="27"/>
        <v/>
      </c>
      <c r="O374" s="82">
        <f t="shared" si="25"/>
        <v>0</v>
      </c>
      <c r="P374" s="82" t="str">
        <f t="shared" si="28"/>
        <v/>
      </c>
      <c r="Q374" s="82" t="str">
        <f t="shared" si="29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6"/>
        <v/>
      </c>
      <c r="N375" s="82" t="str">
        <f t="shared" si="27"/>
        <v/>
      </c>
      <c r="O375" s="82">
        <f t="shared" si="25"/>
        <v>0</v>
      </c>
      <c r="P375" s="82" t="str">
        <f t="shared" si="28"/>
        <v/>
      </c>
      <c r="Q375" s="82" t="str">
        <f t="shared" si="29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6"/>
        <v/>
      </c>
      <c r="N376" s="82" t="str">
        <f t="shared" si="27"/>
        <v/>
      </c>
      <c r="O376" s="82">
        <f t="shared" si="25"/>
        <v>0</v>
      </c>
      <c r="P376" s="82" t="str">
        <f t="shared" si="28"/>
        <v/>
      </c>
      <c r="Q376" s="82" t="str">
        <f t="shared" si="29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6"/>
        <v/>
      </c>
      <c r="N377" s="82" t="str">
        <f t="shared" si="27"/>
        <v/>
      </c>
      <c r="O377" s="82">
        <f t="shared" si="25"/>
        <v>0</v>
      </c>
      <c r="P377" s="82" t="str">
        <f t="shared" si="28"/>
        <v/>
      </c>
      <c r="Q377" s="82" t="str">
        <f t="shared" si="29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6"/>
        <v/>
      </c>
      <c r="N378" s="82" t="str">
        <f t="shared" si="27"/>
        <v/>
      </c>
      <c r="O378" s="82">
        <f t="shared" si="25"/>
        <v>0</v>
      </c>
      <c r="P378" s="82" t="str">
        <f t="shared" si="28"/>
        <v/>
      </c>
      <c r="Q378" s="82" t="str">
        <f t="shared" si="29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6"/>
        <v/>
      </c>
      <c r="N379" s="82" t="str">
        <f t="shared" si="27"/>
        <v/>
      </c>
      <c r="O379" s="82">
        <f t="shared" si="25"/>
        <v>0</v>
      </c>
      <c r="P379" s="82" t="str">
        <f t="shared" si="28"/>
        <v/>
      </c>
      <c r="Q379" s="82" t="str">
        <f t="shared" si="29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6"/>
        <v/>
      </c>
      <c r="N380" s="82" t="str">
        <f t="shared" si="27"/>
        <v/>
      </c>
      <c r="O380" s="82">
        <f t="shared" si="25"/>
        <v>0</v>
      </c>
      <c r="P380" s="82" t="str">
        <f t="shared" si="28"/>
        <v/>
      </c>
      <c r="Q380" s="82" t="str">
        <f t="shared" si="29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6"/>
        <v/>
      </c>
      <c r="N381" s="82" t="str">
        <f t="shared" si="27"/>
        <v/>
      </c>
      <c r="O381" s="82">
        <f t="shared" si="25"/>
        <v>0</v>
      </c>
      <c r="P381" s="82" t="str">
        <f t="shared" si="28"/>
        <v/>
      </c>
      <c r="Q381" s="82" t="str">
        <f t="shared" si="29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6"/>
        <v/>
      </c>
      <c r="N382" s="82" t="str">
        <f t="shared" si="27"/>
        <v/>
      </c>
      <c r="O382" s="82">
        <f t="shared" si="25"/>
        <v>0</v>
      </c>
      <c r="P382" s="82" t="str">
        <f t="shared" si="28"/>
        <v/>
      </c>
      <c r="Q382" s="82" t="str">
        <f t="shared" si="29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6"/>
        <v/>
      </c>
      <c r="N383" s="82" t="str">
        <f t="shared" si="27"/>
        <v/>
      </c>
      <c r="O383" s="82">
        <f t="shared" si="25"/>
        <v>0</v>
      </c>
      <c r="P383" s="82" t="str">
        <f t="shared" si="28"/>
        <v/>
      </c>
      <c r="Q383" s="82" t="str">
        <f t="shared" si="29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6"/>
        <v/>
      </c>
      <c r="N384" s="82" t="str">
        <f t="shared" si="27"/>
        <v/>
      </c>
      <c r="O384" s="82">
        <f t="shared" si="25"/>
        <v>0</v>
      </c>
      <c r="P384" s="82" t="str">
        <f t="shared" si="28"/>
        <v/>
      </c>
      <c r="Q384" s="82" t="str">
        <f t="shared" si="29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6"/>
        <v/>
      </c>
      <c r="N385" s="82" t="str">
        <f t="shared" si="27"/>
        <v/>
      </c>
      <c r="O385" s="82">
        <f t="shared" si="25"/>
        <v>0</v>
      </c>
      <c r="P385" s="82" t="str">
        <f t="shared" si="28"/>
        <v/>
      </c>
      <c r="Q385" s="82" t="str">
        <f t="shared" si="29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6"/>
        <v/>
      </c>
      <c r="N386" s="82" t="str">
        <f t="shared" si="27"/>
        <v/>
      </c>
      <c r="O386" s="82">
        <f t="shared" si="25"/>
        <v>0</v>
      </c>
      <c r="P386" s="82" t="str">
        <f t="shared" si="28"/>
        <v/>
      </c>
      <c r="Q386" s="82" t="str">
        <f t="shared" si="29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6"/>
        <v/>
      </c>
      <c r="N387" s="82" t="str">
        <f t="shared" si="27"/>
        <v/>
      </c>
      <c r="O387" s="82">
        <f t="shared" si="25"/>
        <v>0</v>
      </c>
      <c r="P387" s="82" t="str">
        <f t="shared" si="28"/>
        <v/>
      </c>
      <c r="Q387" s="82" t="str">
        <f t="shared" si="29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6"/>
        <v/>
      </c>
      <c r="N388" s="82" t="str">
        <f t="shared" si="27"/>
        <v/>
      </c>
      <c r="O388" s="82">
        <f t="shared" si="25"/>
        <v>0</v>
      </c>
      <c r="P388" s="82" t="str">
        <f t="shared" si="28"/>
        <v/>
      </c>
      <c r="Q388" s="82" t="str">
        <f t="shared" si="29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6"/>
        <v/>
      </c>
      <c r="N389" s="82" t="str">
        <f t="shared" si="27"/>
        <v/>
      </c>
      <c r="O389" s="82">
        <f t="shared" si="25"/>
        <v>0</v>
      </c>
      <c r="P389" s="82" t="str">
        <f t="shared" si="28"/>
        <v/>
      </c>
      <c r="Q389" s="82" t="str">
        <f t="shared" si="29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6"/>
        <v/>
      </c>
      <c r="N390" s="82" t="str">
        <f t="shared" si="27"/>
        <v/>
      </c>
      <c r="O390" s="82">
        <f t="shared" si="25"/>
        <v>0</v>
      </c>
      <c r="P390" s="82" t="str">
        <f t="shared" si="28"/>
        <v/>
      </c>
      <c r="Q390" s="82" t="str">
        <f t="shared" si="29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6"/>
        <v/>
      </c>
      <c r="N391" s="82" t="str">
        <f t="shared" si="27"/>
        <v/>
      </c>
      <c r="O391" s="82">
        <f t="shared" si="25"/>
        <v>0</v>
      </c>
      <c r="P391" s="82" t="str">
        <f t="shared" si="28"/>
        <v/>
      </c>
      <c r="Q391" s="82" t="str">
        <f t="shared" si="29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6"/>
        <v/>
      </c>
      <c r="N392" s="82" t="str">
        <f t="shared" si="27"/>
        <v/>
      </c>
      <c r="O392" s="82">
        <f t="shared" si="25"/>
        <v>0</v>
      </c>
      <c r="P392" s="82" t="str">
        <f t="shared" si="28"/>
        <v/>
      </c>
      <c r="Q392" s="82" t="str">
        <f t="shared" si="29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6"/>
        <v/>
      </c>
      <c r="N393" s="82" t="str">
        <f t="shared" si="27"/>
        <v/>
      </c>
      <c r="O393" s="82">
        <f t="shared" si="25"/>
        <v>0</v>
      </c>
      <c r="P393" s="82" t="str">
        <f t="shared" si="28"/>
        <v/>
      </c>
      <c r="Q393" s="82" t="str">
        <f t="shared" si="29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6"/>
        <v/>
      </c>
      <c r="N394" s="82" t="str">
        <f t="shared" si="27"/>
        <v/>
      </c>
      <c r="O394" s="82">
        <f t="shared" si="25"/>
        <v>0</v>
      </c>
      <c r="P394" s="82" t="str">
        <f t="shared" si="28"/>
        <v/>
      </c>
      <c r="Q394" s="82" t="str">
        <f t="shared" si="29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6"/>
        <v/>
      </c>
      <c r="N395" s="82" t="str">
        <f t="shared" si="27"/>
        <v/>
      </c>
      <c r="O395" s="82">
        <f t="shared" si="25"/>
        <v>0</v>
      </c>
      <c r="P395" s="82" t="str">
        <f t="shared" si="28"/>
        <v/>
      </c>
      <c r="Q395" s="82" t="str">
        <f t="shared" si="29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6"/>
        <v/>
      </c>
      <c r="N396" s="82" t="str">
        <f t="shared" si="27"/>
        <v/>
      </c>
      <c r="O396" s="82">
        <f t="shared" si="25"/>
        <v>0</v>
      </c>
      <c r="P396" s="82" t="str">
        <f t="shared" si="28"/>
        <v/>
      </c>
      <c r="Q396" s="82" t="str">
        <f t="shared" si="29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6"/>
        <v/>
      </c>
      <c r="N397" s="82" t="str">
        <f t="shared" si="27"/>
        <v/>
      </c>
      <c r="O397" s="82">
        <f t="shared" si="25"/>
        <v>0</v>
      </c>
      <c r="P397" s="82" t="str">
        <f t="shared" si="28"/>
        <v/>
      </c>
      <c r="Q397" s="82" t="str">
        <f t="shared" si="29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6"/>
        <v/>
      </c>
      <c r="N398" s="82" t="str">
        <f t="shared" si="27"/>
        <v/>
      </c>
      <c r="O398" s="82">
        <f t="shared" si="25"/>
        <v>0</v>
      </c>
      <c r="P398" s="82" t="str">
        <f t="shared" si="28"/>
        <v/>
      </c>
      <c r="Q398" s="82" t="str">
        <f t="shared" si="29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6"/>
        <v/>
      </c>
      <c r="N399" s="82" t="str">
        <f t="shared" si="27"/>
        <v/>
      </c>
      <c r="O399" s="82">
        <f t="shared" ref="O399:O462" si="30">IF($G399=0%,F399,"")</f>
        <v>0</v>
      </c>
      <c r="P399" s="82" t="str">
        <f t="shared" si="28"/>
        <v/>
      </c>
      <c r="Q399" s="82" t="str">
        <f t="shared" si="29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1">IF(F400&amp;H400&amp;I400&amp;J400&amp;K400="","",F400+H400+I400-J400-K400)</f>
        <v/>
      </c>
      <c r="N400" s="82" t="str">
        <f t="shared" ref="N400:N463" si="32">IF($G400="E",F400,"")</f>
        <v/>
      </c>
      <c r="O400" s="82">
        <f t="shared" si="30"/>
        <v>0</v>
      </c>
      <c r="P400" s="82" t="str">
        <f t="shared" ref="P400:P463" si="33">IF(OR($G400=8%,$G400=11%),$H400/$G400,"")</f>
        <v/>
      </c>
      <c r="Q400" s="82" t="str">
        <f t="shared" si="29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1"/>
        <v/>
      </c>
      <c r="N401" s="82" t="str">
        <f t="shared" si="32"/>
        <v/>
      </c>
      <c r="O401" s="82">
        <f t="shared" si="30"/>
        <v>0</v>
      </c>
      <c r="P401" s="82" t="str">
        <f t="shared" si="33"/>
        <v/>
      </c>
      <c r="Q401" s="82" t="str">
        <f t="shared" ref="Q401:Q464" si="34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1"/>
        <v/>
      </c>
      <c r="N402" s="82" t="str">
        <f t="shared" si="32"/>
        <v/>
      </c>
      <c r="O402" s="82">
        <f t="shared" si="30"/>
        <v>0</v>
      </c>
      <c r="P402" s="82" t="str">
        <f t="shared" si="33"/>
        <v/>
      </c>
      <c r="Q402" s="82" t="str">
        <f t="shared" si="34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1"/>
        <v/>
      </c>
      <c r="N403" s="82" t="str">
        <f t="shared" si="32"/>
        <v/>
      </c>
      <c r="O403" s="82">
        <f t="shared" si="30"/>
        <v>0</v>
      </c>
      <c r="P403" s="82" t="str">
        <f t="shared" si="33"/>
        <v/>
      </c>
      <c r="Q403" s="82" t="str">
        <f t="shared" si="34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1"/>
        <v/>
      </c>
      <c r="N404" s="82" t="str">
        <f t="shared" si="32"/>
        <v/>
      </c>
      <c r="O404" s="82">
        <f t="shared" si="30"/>
        <v>0</v>
      </c>
      <c r="P404" s="82" t="str">
        <f t="shared" si="33"/>
        <v/>
      </c>
      <c r="Q404" s="82" t="str">
        <f t="shared" si="34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1"/>
        <v/>
      </c>
      <c r="N405" s="82" t="str">
        <f t="shared" si="32"/>
        <v/>
      </c>
      <c r="O405" s="82">
        <f t="shared" si="30"/>
        <v>0</v>
      </c>
      <c r="P405" s="82" t="str">
        <f t="shared" si="33"/>
        <v/>
      </c>
      <c r="Q405" s="82" t="str">
        <f t="shared" si="34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1"/>
        <v/>
      </c>
      <c r="N406" s="82" t="str">
        <f t="shared" si="32"/>
        <v/>
      </c>
      <c r="O406" s="82">
        <f t="shared" si="30"/>
        <v>0</v>
      </c>
      <c r="P406" s="82" t="str">
        <f t="shared" si="33"/>
        <v/>
      </c>
      <c r="Q406" s="82" t="str">
        <f t="shared" si="34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1"/>
        <v/>
      </c>
      <c r="N407" s="82" t="str">
        <f t="shared" si="32"/>
        <v/>
      </c>
      <c r="O407" s="82">
        <f t="shared" si="30"/>
        <v>0</v>
      </c>
      <c r="P407" s="82" t="str">
        <f t="shared" si="33"/>
        <v/>
      </c>
      <c r="Q407" s="82" t="str">
        <f t="shared" si="34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1"/>
        <v/>
      </c>
      <c r="N408" s="82" t="str">
        <f t="shared" si="32"/>
        <v/>
      </c>
      <c r="O408" s="82">
        <f t="shared" si="30"/>
        <v>0</v>
      </c>
      <c r="P408" s="82" t="str">
        <f t="shared" si="33"/>
        <v/>
      </c>
      <c r="Q408" s="82" t="str">
        <f t="shared" si="34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1"/>
        <v/>
      </c>
      <c r="N409" s="82" t="str">
        <f t="shared" si="32"/>
        <v/>
      </c>
      <c r="O409" s="82">
        <f t="shared" si="30"/>
        <v>0</v>
      </c>
      <c r="P409" s="82" t="str">
        <f t="shared" si="33"/>
        <v/>
      </c>
      <c r="Q409" s="82" t="str">
        <f t="shared" si="34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1"/>
        <v/>
      </c>
      <c r="N410" s="82" t="str">
        <f t="shared" si="32"/>
        <v/>
      </c>
      <c r="O410" s="82">
        <f t="shared" si="30"/>
        <v>0</v>
      </c>
      <c r="P410" s="82" t="str">
        <f t="shared" si="33"/>
        <v/>
      </c>
      <c r="Q410" s="82" t="str">
        <f t="shared" si="34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1"/>
        <v/>
      </c>
      <c r="N411" s="82" t="str">
        <f t="shared" si="32"/>
        <v/>
      </c>
      <c r="O411" s="82">
        <f t="shared" si="30"/>
        <v>0</v>
      </c>
      <c r="P411" s="82" t="str">
        <f t="shared" si="33"/>
        <v/>
      </c>
      <c r="Q411" s="82" t="str">
        <f t="shared" si="34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1"/>
        <v/>
      </c>
      <c r="N412" s="82" t="str">
        <f t="shared" si="32"/>
        <v/>
      </c>
      <c r="O412" s="82">
        <f t="shared" si="30"/>
        <v>0</v>
      </c>
      <c r="P412" s="82" t="str">
        <f t="shared" si="33"/>
        <v/>
      </c>
      <c r="Q412" s="82" t="str">
        <f t="shared" si="34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1"/>
        <v/>
      </c>
      <c r="N413" s="82" t="str">
        <f t="shared" si="32"/>
        <v/>
      </c>
      <c r="O413" s="82">
        <f t="shared" si="30"/>
        <v>0</v>
      </c>
      <c r="P413" s="82" t="str">
        <f t="shared" si="33"/>
        <v/>
      </c>
      <c r="Q413" s="82" t="str">
        <f t="shared" si="34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1"/>
        <v/>
      </c>
      <c r="N414" s="82" t="str">
        <f t="shared" si="32"/>
        <v/>
      </c>
      <c r="O414" s="82">
        <f t="shared" si="30"/>
        <v>0</v>
      </c>
      <c r="P414" s="82" t="str">
        <f t="shared" si="33"/>
        <v/>
      </c>
      <c r="Q414" s="82" t="str">
        <f t="shared" si="34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1"/>
        <v/>
      </c>
      <c r="N415" s="82" t="str">
        <f t="shared" si="32"/>
        <v/>
      </c>
      <c r="O415" s="82">
        <f t="shared" si="30"/>
        <v>0</v>
      </c>
      <c r="P415" s="82" t="str">
        <f t="shared" si="33"/>
        <v/>
      </c>
      <c r="Q415" s="82" t="str">
        <f t="shared" si="34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1"/>
        <v/>
      </c>
      <c r="N416" s="82" t="str">
        <f t="shared" si="32"/>
        <v/>
      </c>
      <c r="O416" s="82">
        <f t="shared" si="30"/>
        <v>0</v>
      </c>
      <c r="P416" s="82" t="str">
        <f t="shared" si="33"/>
        <v/>
      </c>
      <c r="Q416" s="82" t="str">
        <f t="shared" si="34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1"/>
        <v/>
      </c>
      <c r="N417" s="82" t="str">
        <f t="shared" si="32"/>
        <v/>
      </c>
      <c r="O417" s="82">
        <f t="shared" si="30"/>
        <v>0</v>
      </c>
      <c r="P417" s="82" t="str">
        <f t="shared" si="33"/>
        <v/>
      </c>
      <c r="Q417" s="82" t="str">
        <f t="shared" si="34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1"/>
        <v/>
      </c>
      <c r="N418" s="82" t="str">
        <f t="shared" si="32"/>
        <v/>
      </c>
      <c r="O418" s="82">
        <f t="shared" si="30"/>
        <v>0</v>
      </c>
      <c r="P418" s="82" t="str">
        <f t="shared" si="33"/>
        <v/>
      </c>
      <c r="Q418" s="82" t="str">
        <f t="shared" si="34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1"/>
        <v/>
      </c>
      <c r="N419" s="82" t="str">
        <f t="shared" si="32"/>
        <v/>
      </c>
      <c r="O419" s="82">
        <f t="shared" si="30"/>
        <v>0</v>
      </c>
      <c r="P419" s="82" t="str">
        <f t="shared" si="33"/>
        <v/>
      </c>
      <c r="Q419" s="82" t="str">
        <f t="shared" si="34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1"/>
        <v/>
      </c>
      <c r="N420" s="82" t="str">
        <f t="shared" si="32"/>
        <v/>
      </c>
      <c r="O420" s="82">
        <f t="shared" si="30"/>
        <v>0</v>
      </c>
      <c r="P420" s="82" t="str">
        <f t="shared" si="33"/>
        <v/>
      </c>
      <c r="Q420" s="82" t="str">
        <f t="shared" si="34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1"/>
        <v/>
      </c>
      <c r="N421" s="82" t="str">
        <f t="shared" si="32"/>
        <v/>
      </c>
      <c r="O421" s="82">
        <f t="shared" si="30"/>
        <v>0</v>
      </c>
      <c r="P421" s="82" t="str">
        <f t="shared" si="33"/>
        <v/>
      </c>
      <c r="Q421" s="82" t="str">
        <f t="shared" si="34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1"/>
        <v/>
      </c>
      <c r="N422" s="82" t="str">
        <f t="shared" si="32"/>
        <v/>
      </c>
      <c r="O422" s="82">
        <f t="shared" si="30"/>
        <v>0</v>
      </c>
      <c r="P422" s="82" t="str">
        <f t="shared" si="33"/>
        <v/>
      </c>
      <c r="Q422" s="82" t="str">
        <f t="shared" si="34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1"/>
        <v/>
      </c>
      <c r="N423" s="82" t="str">
        <f t="shared" si="32"/>
        <v/>
      </c>
      <c r="O423" s="82">
        <f t="shared" si="30"/>
        <v>0</v>
      </c>
      <c r="P423" s="82" t="str">
        <f t="shared" si="33"/>
        <v/>
      </c>
      <c r="Q423" s="82" t="str">
        <f t="shared" si="34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1"/>
        <v/>
      </c>
      <c r="N424" s="82" t="str">
        <f t="shared" si="32"/>
        <v/>
      </c>
      <c r="O424" s="82">
        <f t="shared" si="30"/>
        <v>0</v>
      </c>
      <c r="P424" s="82" t="str">
        <f t="shared" si="33"/>
        <v/>
      </c>
      <c r="Q424" s="82" t="str">
        <f t="shared" si="34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1"/>
        <v/>
      </c>
      <c r="N425" s="82" t="str">
        <f t="shared" si="32"/>
        <v/>
      </c>
      <c r="O425" s="82">
        <f t="shared" si="30"/>
        <v>0</v>
      </c>
      <c r="P425" s="82" t="str">
        <f t="shared" si="33"/>
        <v/>
      </c>
      <c r="Q425" s="82" t="str">
        <f t="shared" si="34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1"/>
        <v/>
      </c>
      <c r="N426" s="82" t="str">
        <f t="shared" si="32"/>
        <v/>
      </c>
      <c r="O426" s="82">
        <f t="shared" si="30"/>
        <v>0</v>
      </c>
      <c r="P426" s="82" t="str">
        <f t="shared" si="33"/>
        <v/>
      </c>
      <c r="Q426" s="82" t="str">
        <f t="shared" si="34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1"/>
        <v/>
      </c>
      <c r="N427" s="82" t="str">
        <f t="shared" si="32"/>
        <v/>
      </c>
      <c r="O427" s="82">
        <f t="shared" si="30"/>
        <v>0</v>
      </c>
      <c r="P427" s="82" t="str">
        <f t="shared" si="33"/>
        <v/>
      </c>
      <c r="Q427" s="82" t="str">
        <f t="shared" si="34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1"/>
        <v/>
      </c>
      <c r="N428" s="82" t="str">
        <f t="shared" si="32"/>
        <v/>
      </c>
      <c r="O428" s="82">
        <f t="shared" si="30"/>
        <v>0</v>
      </c>
      <c r="P428" s="82" t="str">
        <f t="shared" si="33"/>
        <v/>
      </c>
      <c r="Q428" s="82" t="str">
        <f t="shared" si="34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1"/>
        <v/>
      </c>
      <c r="N429" s="82" t="str">
        <f t="shared" si="32"/>
        <v/>
      </c>
      <c r="O429" s="82">
        <f t="shared" si="30"/>
        <v>0</v>
      </c>
      <c r="P429" s="82" t="str">
        <f t="shared" si="33"/>
        <v/>
      </c>
      <c r="Q429" s="82" t="str">
        <f t="shared" si="34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1"/>
        <v/>
      </c>
      <c r="N430" s="82" t="str">
        <f t="shared" si="32"/>
        <v/>
      </c>
      <c r="O430" s="82">
        <f t="shared" si="30"/>
        <v>0</v>
      </c>
      <c r="P430" s="82" t="str">
        <f t="shared" si="33"/>
        <v/>
      </c>
      <c r="Q430" s="82" t="str">
        <f t="shared" si="34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1"/>
        <v/>
      </c>
      <c r="N431" s="82" t="str">
        <f t="shared" si="32"/>
        <v/>
      </c>
      <c r="O431" s="82">
        <f t="shared" si="30"/>
        <v>0</v>
      </c>
      <c r="P431" s="82" t="str">
        <f t="shared" si="33"/>
        <v/>
      </c>
      <c r="Q431" s="82" t="str">
        <f t="shared" si="34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1"/>
        <v/>
      </c>
      <c r="N432" s="82" t="str">
        <f t="shared" si="32"/>
        <v/>
      </c>
      <c r="O432" s="82">
        <f t="shared" si="30"/>
        <v>0</v>
      </c>
      <c r="P432" s="82" t="str">
        <f t="shared" si="33"/>
        <v/>
      </c>
      <c r="Q432" s="82" t="str">
        <f t="shared" si="34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1"/>
        <v/>
      </c>
      <c r="N433" s="82" t="str">
        <f t="shared" si="32"/>
        <v/>
      </c>
      <c r="O433" s="82">
        <f t="shared" si="30"/>
        <v>0</v>
      </c>
      <c r="P433" s="82" t="str">
        <f t="shared" si="33"/>
        <v/>
      </c>
      <c r="Q433" s="82" t="str">
        <f t="shared" si="34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1"/>
        <v/>
      </c>
      <c r="N434" s="82" t="str">
        <f t="shared" si="32"/>
        <v/>
      </c>
      <c r="O434" s="82">
        <f t="shared" si="30"/>
        <v>0</v>
      </c>
      <c r="P434" s="82" t="str">
        <f t="shared" si="33"/>
        <v/>
      </c>
      <c r="Q434" s="82" t="str">
        <f t="shared" si="34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1"/>
        <v/>
      </c>
      <c r="N435" s="82" t="str">
        <f t="shared" si="32"/>
        <v/>
      </c>
      <c r="O435" s="82">
        <f t="shared" si="30"/>
        <v>0</v>
      </c>
      <c r="P435" s="82" t="str">
        <f t="shared" si="33"/>
        <v/>
      </c>
      <c r="Q435" s="82" t="str">
        <f t="shared" si="34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1"/>
        <v/>
      </c>
      <c r="N436" s="82" t="str">
        <f t="shared" si="32"/>
        <v/>
      </c>
      <c r="O436" s="82">
        <f t="shared" si="30"/>
        <v>0</v>
      </c>
      <c r="P436" s="82" t="str">
        <f t="shared" si="33"/>
        <v/>
      </c>
      <c r="Q436" s="82" t="str">
        <f t="shared" si="34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1"/>
        <v/>
      </c>
      <c r="N437" s="82" t="str">
        <f t="shared" si="32"/>
        <v/>
      </c>
      <c r="O437" s="82">
        <f t="shared" si="30"/>
        <v>0</v>
      </c>
      <c r="P437" s="82" t="str">
        <f t="shared" si="33"/>
        <v/>
      </c>
      <c r="Q437" s="82" t="str">
        <f t="shared" si="34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1"/>
        <v/>
      </c>
      <c r="N438" s="82" t="str">
        <f t="shared" si="32"/>
        <v/>
      </c>
      <c r="O438" s="82">
        <f t="shared" si="30"/>
        <v>0</v>
      </c>
      <c r="P438" s="82" t="str">
        <f t="shared" si="33"/>
        <v/>
      </c>
      <c r="Q438" s="82" t="str">
        <f t="shared" si="34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1"/>
        <v/>
      </c>
      <c r="N439" s="82" t="str">
        <f t="shared" si="32"/>
        <v/>
      </c>
      <c r="O439" s="82">
        <f t="shared" si="30"/>
        <v>0</v>
      </c>
      <c r="P439" s="82" t="str">
        <f t="shared" si="33"/>
        <v/>
      </c>
      <c r="Q439" s="82" t="str">
        <f t="shared" si="34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1"/>
        <v/>
      </c>
      <c r="N440" s="82" t="str">
        <f t="shared" si="32"/>
        <v/>
      </c>
      <c r="O440" s="82">
        <f t="shared" si="30"/>
        <v>0</v>
      </c>
      <c r="P440" s="82" t="str">
        <f t="shared" si="33"/>
        <v/>
      </c>
      <c r="Q440" s="82" t="str">
        <f t="shared" si="34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1"/>
        <v/>
      </c>
      <c r="N441" s="82" t="str">
        <f t="shared" si="32"/>
        <v/>
      </c>
      <c r="O441" s="82">
        <f t="shared" si="30"/>
        <v>0</v>
      </c>
      <c r="P441" s="82" t="str">
        <f t="shared" si="33"/>
        <v/>
      </c>
      <c r="Q441" s="82" t="str">
        <f t="shared" si="34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1"/>
        <v/>
      </c>
      <c r="N442" s="82" t="str">
        <f t="shared" si="32"/>
        <v/>
      </c>
      <c r="O442" s="82">
        <f t="shared" si="30"/>
        <v>0</v>
      </c>
      <c r="P442" s="82" t="str">
        <f t="shared" si="33"/>
        <v/>
      </c>
      <c r="Q442" s="82" t="str">
        <f t="shared" si="34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1"/>
        <v/>
      </c>
      <c r="N443" s="82" t="str">
        <f t="shared" si="32"/>
        <v/>
      </c>
      <c r="O443" s="82">
        <f t="shared" si="30"/>
        <v>0</v>
      </c>
      <c r="P443" s="82" t="str">
        <f t="shared" si="33"/>
        <v/>
      </c>
      <c r="Q443" s="82" t="str">
        <f t="shared" si="34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1"/>
        <v/>
      </c>
      <c r="N444" s="82" t="str">
        <f t="shared" si="32"/>
        <v/>
      </c>
      <c r="O444" s="82">
        <f t="shared" si="30"/>
        <v>0</v>
      </c>
      <c r="P444" s="82" t="str">
        <f t="shared" si="33"/>
        <v/>
      </c>
      <c r="Q444" s="82" t="str">
        <f t="shared" si="34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1"/>
        <v/>
      </c>
      <c r="N445" s="82" t="str">
        <f t="shared" si="32"/>
        <v/>
      </c>
      <c r="O445" s="82">
        <f t="shared" si="30"/>
        <v>0</v>
      </c>
      <c r="P445" s="82" t="str">
        <f t="shared" si="33"/>
        <v/>
      </c>
      <c r="Q445" s="82" t="str">
        <f t="shared" si="34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1"/>
        <v/>
      </c>
      <c r="N446" s="82" t="str">
        <f t="shared" si="32"/>
        <v/>
      </c>
      <c r="O446" s="82">
        <f t="shared" si="30"/>
        <v>0</v>
      </c>
      <c r="P446" s="82" t="str">
        <f t="shared" si="33"/>
        <v/>
      </c>
      <c r="Q446" s="82" t="str">
        <f t="shared" si="34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1"/>
        <v/>
      </c>
      <c r="N447" s="82" t="str">
        <f t="shared" si="32"/>
        <v/>
      </c>
      <c r="O447" s="82">
        <f t="shared" si="30"/>
        <v>0</v>
      </c>
      <c r="P447" s="82" t="str">
        <f t="shared" si="33"/>
        <v/>
      </c>
      <c r="Q447" s="82" t="str">
        <f t="shared" si="34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1"/>
        <v/>
      </c>
      <c r="N448" s="82" t="str">
        <f t="shared" si="32"/>
        <v/>
      </c>
      <c r="O448" s="82">
        <f t="shared" si="30"/>
        <v>0</v>
      </c>
      <c r="P448" s="82" t="str">
        <f t="shared" si="33"/>
        <v/>
      </c>
      <c r="Q448" s="82" t="str">
        <f t="shared" si="34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1"/>
        <v/>
      </c>
      <c r="N449" s="82" t="str">
        <f t="shared" si="32"/>
        <v/>
      </c>
      <c r="O449" s="82">
        <f t="shared" si="30"/>
        <v>0</v>
      </c>
      <c r="P449" s="82" t="str">
        <f t="shared" si="33"/>
        <v/>
      </c>
      <c r="Q449" s="82" t="str">
        <f t="shared" si="34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1"/>
        <v/>
      </c>
      <c r="N450" s="82" t="str">
        <f t="shared" si="32"/>
        <v/>
      </c>
      <c r="O450" s="82">
        <f t="shared" si="30"/>
        <v>0</v>
      </c>
      <c r="P450" s="82" t="str">
        <f t="shared" si="33"/>
        <v/>
      </c>
      <c r="Q450" s="82" t="str">
        <f t="shared" si="34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1"/>
        <v/>
      </c>
      <c r="N451" s="82" t="str">
        <f t="shared" si="32"/>
        <v/>
      </c>
      <c r="O451" s="82">
        <f t="shared" si="30"/>
        <v>0</v>
      </c>
      <c r="P451" s="82" t="str">
        <f t="shared" si="33"/>
        <v/>
      </c>
      <c r="Q451" s="82" t="str">
        <f t="shared" si="34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1"/>
        <v/>
      </c>
      <c r="N452" s="82" t="str">
        <f t="shared" si="32"/>
        <v/>
      </c>
      <c r="O452" s="82">
        <f t="shared" si="30"/>
        <v>0</v>
      </c>
      <c r="P452" s="82" t="str">
        <f t="shared" si="33"/>
        <v/>
      </c>
      <c r="Q452" s="82" t="str">
        <f t="shared" si="34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1"/>
        <v/>
      </c>
      <c r="N453" s="82" t="str">
        <f t="shared" si="32"/>
        <v/>
      </c>
      <c r="O453" s="82">
        <f t="shared" si="30"/>
        <v>0</v>
      </c>
      <c r="P453" s="82" t="str">
        <f t="shared" si="33"/>
        <v/>
      </c>
      <c r="Q453" s="82" t="str">
        <f t="shared" si="34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1"/>
        <v/>
      </c>
      <c r="N454" s="82" t="str">
        <f t="shared" si="32"/>
        <v/>
      </c>
      <c r="O454" s="82">
        <f t="shared" si="30"/>
        <v>0</v>
      </c>
      <c r="P454" s="82" t="str">
        <f t="shared" si="33"/>
        <v/>
      </c>
      <c r="Q454" s="82" t="str">
        <f t="shared" si="34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1"/>
        <v/>
      </c>
      <c r="N455" s="82" t="str">
        <f t="shared" si="32"/>
        <v/>
      </c>
      <c r="O455" s="82">
        <f t="shared" si="30"/>
        <v>0</v>
      </c>
      <c r="P455" s="82" t="str">
        <f t="shared" si="33"/>
        <v/>
      </c>
      <c r="Q455" s="82" t="str">
        <f t="shared" si="34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1"/>
        <v/>
      </c>
      <c r="N456" s="82" t="str">
        <f t="shared" si="32"/>
        <v/>
      </c>
      <c r="O456" s="82">
        <f t="shared" si="30"/>
        <v>0</v>
      </c>
      <c r="P456" s="82" t="str">
        <f t="shared" si="33"/>
        <v/>
      </c>
      <c r="Q456" s="82" t="str">
        <f t="shared" si="34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1"/>
        <v/>
      </c>
      <c r="N457" s="82" t="str">
        <f t="shared" si="32"/>
        <v/>
      </c>
      <c r="O457" s="82">
        <f t="shared" si="30"/>
        <v>0</v>
      </c>
      <c r="P457" s="82" t="str">
        <f t="shared" si="33"/>
        <v/>
      </c>
      <c r="Q457" s="82" t="str">
        <f t="shared" si="34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1"/>
        <v/>
      </c>
      <c r="N458" s="82" t="str">
        <f t="shared" si="32"/>
        <v/>
      </c>
      <c r="O458" s="82">
        <f t="shared" si="30"/>
        <v>0</v>
      </c>
      <c r="P458" s="82" t="str">
        <f t="shared" si="33"/>
        <v/>
      </c>
      <c r="Q458" s="82" t="str">
        <f t="shared" si="34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1"/>
        <v/>
      </c>
      <c r="N459" s="82" t="str">
        <f t="shared" si="32"/>
        <v/>
      </c>
      <c r="O459" s="82">
        <f t="shared" si="30"/>
        <v>0</v>
      </c>
      <c r="P459" s="82" t="str">
        <f t="shared" si="33"/>
        <v/>
      </c>
      <c r="Q459" s="82" t="str">
        <f t="shared" si="34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1"/>
        <v/>
      </c>
      <c r="N460" s="82" t="str">
        <f t="shared" si="32"/>
        <v/>
      </c>
      <c r="O460" s="82">
        <f t="shared" si="30"/>
        <v>0</v>
      </c>
      <c r="P460" s="82" t="str">
        <f t="shared" si="33"/>
        <v/>
      </c>
      <c r="Q460" s="82" t="str">
        <f t="shared" si="34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1"/>
        <v/>
      </c>
      <c r="N461" s="82" t="str">
        <f t="shared" si="32"/>
        <v/>
      </c>
      <c r="O461" s="82">
        <f t="shared" si="30"/>
        <v>0</v>
      </c>
      <c r="P461" s="82" t="str">
        <f t="shared" si="33"/>
        <v/>
      </c>
      <c r="Q461" s="82" t="str">
        <f t="shared" si="34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1"/>
        <v/>
      </c>
      <c r="N462" s="82" t="str">
        <f t="shared" si="32"/>
        <v/>
      </c>
      <c r="O462" s="82">
        <f t="shared" si="30"/>
        <v>0</v>
      </c>
      <c r="P462" s="82" t="str">
        <f t="shared" si="33"/>
        <v/>
      </c>
      <c r="Q462" s="82" t="str">
        <f t="shared" si="34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1"/>
        <v/>
      </c>
      <c r="N463" s="82" t="str">
        <f t="shared" si="32"/>
        <v/>
      </c>
      <c r="O463" s="82">
        <f t="shared" ref="O463:O514" si="35">IF($G463=0%,F463,"")</f>
        <v>0</v>
      </c>
      <c r="P463" s="82" t="str">
        <f t="shared" si="33"/>
        <v/>
      </c>
      <c r="Q463" s="82" t="str">
        <f t="shared" si="34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6">IF(F464&amp;H464&amp;I464&amp;J464&amp;K464="","",F464+H464+I464-J464-K464)</f>
        <v/>
      </c>
      <c r="N464" s="82" t="str">
        <f t="shared" ref="N464:N514" si="37">IF($G464="E",F464,"")</f>
        <v/>
      </c>
      <c r="O464" s="82">
        <f t="shared" si="35"/>
        <v>0</v>
      </c>
      <c r="P464" s="82" t="str">
        <f t="shared" ref="P464:P514" si="38">IF(OR($G464=8%,$G464=11%),$H464/$G464,"")</f>
        <v/>
      </c>
      <c r="Q464" s="82" t="str">
        <f t="shared" si="34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6"/>
        <v/>
      </c>
      <c r="N465" s="82" t="str">
        <f t="shared" si="37"/>
        <v/>
      </c>
      <c r="O465" s="82">
        <f t="shared" si="35"/>
        <v>0</v>
      </c>
      <c r="P465" s="82" t="str">
        <f t="shared" si="38"/>
        <v/>
      </c>
      <c r="Q465" s="82" t="str">
        <f t="shared" ref="Q465:Q514" si="39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6"/>
        <v/>
      </c>
      <c r="N466" s="82" t="str">
        <f t="shared" si="37"/>
        <v/>
      </c>
      <c r="O466" s="82">
        <f t="shared" si="35"/>
        <v>0</v>
      </c>
      <c r="P466" s="82" t="str">
        <f t="shared" si="38"/>
        <v/>
      </c>
      <c r="Q466" s="82" t="str">
        <f t="shared" si="39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6"/>
        <v/>
      </c>
      <c r="N467" s="82" t="str">
        <f t="shared" si="37"/>
        <v/>
      </c>
      <c r="O467" s="82">
        <f t="shared" si="35"/>
        <v>0</v>
      </c>
      <c r="P467" s="82" t="str">
        <f t="shared" si="38"/>
        <v/>
      </c>
      <c r="Q467" s="82" t="str">
        <f t="shared" si="39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6"/>
        <v/>
      </c>
      <c r="N468" s="82" t="str">
        <f t="shared" si="37"/>
        <v/>
      </c>
      <c r="O468" s="82">
        <f t="shared" si="35"/>
        <v>0</v>
      </c>
      <c r="P468" s="82" t="str">
        <f t="shared" si="38"/>
        <v/>
      </c>
      <c r="Q468" s="82" t="str">
        <f t="shared" si="39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6"/>
        <v/>
      </c>
      <c r="N469" s="82" t="str">
        <f t="shared" si="37"/>
        <v/>
      </c>
      <c r="O469" s="82">
        <f t="shared" si="35"/>
        <v>0</v>
      </c>
      <c r="P469" s="82" t="str">
        <f t="shared" si="38"/>
        <v/>
      </c>
      <c r="Q469" s="82" t="str">
        <f t="shared" si="39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6"/>
        <v/>
      </c>
      <c r="N470" s="82" t="str">
        <f t="shared" si="37"/>
        <v/>
      </c>
      <c r="O470" s="82">
        <f t="shared" si="35"/>
        <v>0</v>
      </c>
      <c r="P470" s="82" t="str">
        <f t="shared" si="38"/>
        <v/>
      </c>
      <c r="Q470" s="82" t="str">
        <f t="shared" si="39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6"/>
        <v/>
      </c>
      <c r="N471" s="82" t="str">
        <f t="shared" si="37"/>
        <v/>
      </c>
      <c r="O471" s="82">
        <f t="shared" si="35"/>
        <v>0</v>
      </c>
      <c r="P471" s="82" t="str">
        <f t="shared" si="38"/>
        <v/>
      </c>
      <c r="Q471" s="82" t="str">
        <f t="shared" si="39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6"/>
        <v/>
      </c>
      <c r="N472" s="82" t="str">
        <f t="shared" si="37"/>
        <v/>
      </c>
      <c r="O472" s="82">
        <f t="shared" si="35"/>
        <v>0</v>
      </c>
      <c r="P472" s="82" t="str">
        <f t="shared" si="38"/>
        <v/>
      </c>
      <c r="Q472" s="82" t="str">
        <f t="shared" si="39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6"/>
        <v/>
      </c>
      <c r="N473" s="82" t="str">
        <f t="shared" si="37"/>
        <v/>
      </c>
      <c r="O473" s="82">
        <f t="shared" si="35"/>
        <v>0</v>
      </c>
      <c r="P473" s="82" t="str">
        <f t="shared" si="38"/>
        <v/>
      </c>
      <c r="Q473" s="82" t="str">
        <f t="shared" si="39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6"/>
        <v/>
      </c>
      <c r="N474" s="82" t="str">
        <f t="shared" si="37"/>
        <v/>
      </c>
      <c r="O474" s="82">
        <f t="shared" si="35"/>
        <v>0</v>
      </c>
      <c r="P474" s="82" t="str">
        <f t="shared" si="38"/>
        <v/>
      </c>
      <c r="Q474" s="82" t="str">
        <f t="shared" si="39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6"/>
        <v/>
      </c>
      <c r="N475" s="82" t="str">
        <f t="shared" si="37"/>
        <v/>
      </c>
      <c r="O475" s="82">
        <f t="shared" si="35"/>
        <v>0</v>
      </c>
      <c r="P475" s="82" t="str">
        <f t="shared" si="38"/>
        <v/>
      </c>
      <c r="Q475" s="82" t="str">
        <f t="shared" si="39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6"/>
        <v/>
      </c>
      <c r="N476" s="82" t="str">
        <f t="shared" si="37"/>
        <v/>
      </c>
      <c r="O476" s="82">
        <f t="shared" si="35"/>
        <v>0</v>
      </c>
      <c r="P476" s="82" t="str">
        <f t="shared" si="38"/>
        <v/>
      </c>
      <c r="Q476" s="82" t="str">
        <f t="shared" si="39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6"/>
        <v/>
      </c>
      <c r="N477" s="82" t="str">
        <f t="shared" si="37"/>
        <v/>
      </c>
      <c r="O477" s="82">
        <f t="shared" si="35"/>
        <v>0</v>
      </c>
      <c r="P477" s="82" t="str">
        <f t="shared" si="38"/>
        <v/>
      </c>
      <c r="Q477" s="82" t="str">
        <f t="shared" si="39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6"/>
        <v/>
      </c>
      <c r="N478" s="82" t="str">
        <f t="shared" si="37"/>
        <v/>
      </c>
      <c r="O478" s="82">
        <f t="shared" si="35"/>
        <v>0</v>
      </c>
      <c r="P478" s="82" t="str">
        <f t="shared" si="38"/>
        <v/>
      </c>
      <c r="Q478" s="82" t="str">
        <f t="shared" si="39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6"/>
        <v/>
      </c>
      <c r="N479" s="82" t="str">
        <f t="shared" si="37"/>
        <v/>
      </c>
      <c r="O479" s="82">
        <f t="shared" si="35"/>
        <v>0</v>
      </c>
      <c r="P479" s="82" t="str">
        <f t="shared" si="38"/>
        <v/>
      </c>
      <c r="Q479" s="82" t="str">
        <f t="shared" si="39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6"/>
        <v/>
      </c>
      <c r="N480" s="82" t="str">
        <f t="shared" si="37"/>
        <v/>
      </c>
      <c r="O480" s="82">
        <f t="shared" si="35"/>
        <v>0</v>
      </c>
      <c r="P480" s="82" t="str">
        <f t="shared" si="38"/>
        <v/>
      </c>
      <c r="Q480" s="82" t="str">
        <f t="shared" si="39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6"/>
        <v/>
      </c>
      <c r="N481" s="82" t="str">
        <f t="shared" si="37"/>
        <v/>
      </c>
      <c r="O481" s="82">
        <f t="shared" si="35"/>
        <v>0</v>
      </c>
      <c r="P481" s="82" t="str">
        <f t="shared" si="38"/>
        <v/>
      </c>
      <c r="Q481" s="82" t="str">
        <f t="shared" si="39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6"/>
        <v/>
      </c>
      <c r="N482" s="82" t="str">
        <f t="shared" si="37"/>
        <v/>
      </c>
      <c r="O482" s="82">
        <f t="shared" si="35"/>
        <v>0</v>
      </c>
      <c r="P482" s="82" t="str">
        <f t="shared" si="38"/>
        <v/>
      </c>
      <c r="Q482" s="82" t="str">
        <f t="shared" si="39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6"/>
        <v/>
      </c>
      <c r="N483" s="82" t="str">
        <f t="shared" si="37"/>
        <v/>
      </c>
      <c r="O483" s="82">
        <f t="shared" si="35"/>
        <v>0</v>
      </c>
      <c r="P483" s="82" t="str">
        <f t="shared" si="38"/>
        <v/>
      </c>
      <c r="Q483" s="82" t="str">
        <f t="shared" si="39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6"/>
        <v/>
      </c>
      <c r="N484" s="82" t="str">
        <f t="shared" si="37"/>
        <v/>
      </c>
      <c r="O484" s="82">
        <f t="shared" si="35"/>
        <v>0</v>
      </c>
      <c r="P484" s="82" t="str">
        <f t="shared" si="38"/>
        <v/>
      </c>
      <c r="Q484" s="82" t="str">
        <f t="shared" si="39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6"/>
        <v/>
      </c>
      <c r="N485" s="82" t="str">
        <f t="shared" si="37"/>
        <v/>
      </c>
      <c r="O485" s="82">
        <f t="shared" si="35"/>
        <v>0</v>
      </c>
      <c r="P485" s="82" t="str">
        <f t="shared" si="38"/>
        <v/>
      </c>
      <c r="Q485" s="82" t="str">
        <f t="shared" si="39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6"/>
        <v/>
      </c>
      <c r="N486" s="82" t="str">
        <f t="shared" si="37"/>
        <v/>
      </c>
      <c r="O486" s="82">
        <f t="shared" si="35"/>
        <v>0</v>
      </c>
      <c r="P486" s="82" t="str">
        <f t="shared" si="38"/>
        <v/>
      </c>
      <c r="Q486" s="82" t="str">
        <f t="shared" si="39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6"/>
        <v/>
      </c>
      <c r="N487" s="82" t="str">
        <f t="shared" si="37"/>
        <v/>
      </c>
      <c r="O487" s="82">
        <f t="shared" si="35"/>
        <v>0</v>
      </c>
      <c r="P487" s="82" t="str">
        <f t="shared" si="38"/>
        <v/>
      </c>
      <c r="Q487" s="82" t="str">
        <f t="shared" si="39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6"/>
        <v/>
      </c>
      <c r="N488" s="82" t="str">
        <f t="shared" si="37"/>
        <v/>
      </c>
      <c r="O488" s="82">
        <f t="shared" si="35"/>
        <v>0</v>
      </c>
      <c r="P488" s="82" t="str">
        <f t="shared" si="38"/>
        <v/>
      </c>
      <c r="Q488" s="82" t="str">
        <f t="shared" si="39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6"/>
        <v/>
      </c>
      <c r="N489" s="82" t="str">
        <f t="shared" si="37"/>
        <v/>
      </c>
      <c r="O489" s="82">
        <f t="shared" si="35"/>
        <v>0</v>
      </c>
      <c r="P489" s="82" t="str">
        <f t="shared" si="38"/>
        <v/>
      </c>
      <c r="Q489" s="82" t="str">
        <f t="shared" si="39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6"/>
        <v/>
      </c>
      <c r="N490" s="82" t="str">
        <f t="shared" si="37"/>
        <v/>
      </c>
      <c r="O490" s="82">
        <f t="shared" si="35"/>
        <v>0</v>
      </c>
      <c r="P490" s="82" t="str">
        <f t="shared" si="38"/>
        <v/>
      </c>
      <c r="Q490" s="82" t="str">
        <f t="shared" si="39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6"/>
        <v/>
      </c>
      <c r="N491" s="82" t="str">
        <f t="shared" si="37"/>
        <v/>
      </c>
      <c r="O491" s="82">
        <f t="shared" si="35"/>
        <v>0</v>
      </c>
      <c r="P491" s="82" t="str">
        <f t="shared" si="38"/>
        <v/>
      </c>
      <c r="Q491" s="82" t="str">
        <f t="shared" si="39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6"/>
        <v/>
      </c>
      <c r="N492" s="82" t="str">
        <f t="shared" si="37"/>
        <v/>
      </c>
      <c r="O492" s="82">
        <f t="shared" si="35"/>
        <v>0</v>
      </c>
      <c r="P492" s="82" t="str">
        <f t="shared" si="38"/>
        <v/>
      </c>
      <c r="Q492" s="82" t="str">
        <f t="shared" si="39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6"/>
        <v/>
      </c>
      <c r="N493" s="82" t="str">
        <f t="shared" si="37"/>
        <v/>
      </c>
      <c r="O493" s="82">
        <f t="shared" si="35"/>
        <v>0</v>
      </c>
      <c r="P493" s="82" t="str">
        <f t="shared" si="38"/>
        <v/>
      </c>
      <c r="Q493" s="82" t="str">
        <f t="shared" si="39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6"/>
        <v/>
      </c>
      <c r="N494" s="82" t="str">
        <f t="shared" si="37"/>
        <v/>
      </c>
      <c r="O494" s="82">
        <f t="shared" si="35"/>
        <v>0</v>
      </c>
      <c r="P494" s="82" t="str">
        <f t="shared" si="38"/>
        <v/>
      </c>
      <c r="Q494" s="82" t="str">
        <f t="shared" si="39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6"/>
        <v/>
      </c>
      <c r="N495" s="82" t="str">
        <f t="shared" si="37"/>
        <v/>
      </c>
      <c r="O495" s="82">
        <f t="shared" si="35"/>
        <v>0</v>
      </c>
      <c r="P495" s="82" t="str">
        <f t="shared" si="38"/>
        <v/>
      </c>
      <c r="Q495" s="82" t="str">
        <f t="shared" si="39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6"/>
        <v/>
      </c>
      <c r="N496" s="82" t="str">
        <f t="shared" si="37"/>
        <v/>
      </c>
      <c r="O496" s="82">
        <f t="shared" si="35"/>
        <v>0</v>
      </c>
      <c r="P496" s="82" t="str">
        <f t="shared" si="38"/>
        <v/>
      </c>
      <c r="Q496" s="82" t="str">
        <f t="shared" si="39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6"/>
        <v/>
      </c>
      <c r="N497" s="82" t="str">
        <f t="shared" si="37"/>
        <v/>
      </c>
      <c r="O497" s="82">
        <f t="shared" si="35"/>
        <v>0</v>
      </c>
      <c r="P497" s="82" t="str">
        <f t="shared" si="38"/>
        <v/>
      </c>
      <c r="Q497" s="82" t="str">
        <f t="shared" si="39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6"/>
        <v/>
      </c>
      <c r="N498" s="82" t="str">
        <f t="shared" si="37"/>
        <v/>
      </c>
      <c r="O498" s="82">
        <f t="shared" si="35"/>
        <v>0</v>
      </c>
      <c r="P498" s="82" t="str">
        <f t="shared" si="38"/>
        <v/>
      </c>
      <c r="Q498" s="82" t="str">
        <f t="shared" si="39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6"/>
        <v/>
      </c>
      <c r="N499" s="82" t="str">
        <f t="shared" si="37"/>
        <v/>
      </c>
      <c r="O499" s="82">
        <f t="shared" si="35"/>
        <v>0</v>
      </c>
      <c r="P499" s="82" t="str">
        <f t="shared" si="38"/>
        <v/>
      </c>
      <c r="Q499" s="82" t="str">
        <f t="shared" si="39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6"/>
        <v/>
      </c>
      <c r="N500" s="82" t="str">
        <f t="shared" si="37"/>
        <v/>
      </c>
      <c r="O500" s="82">
        <f t="shared" si="35"/>
        <v>0</v>
      </c>
      <c r="P500" s="82" t="str">
        <f t="shared" si="38"/>
        <v/>
      </c>
      <c r="Q500" s="82" t="str">
        <f t="shared" si="39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6"/>
        <v/>
      </c>
      <c r="N501" s="82" t="str">
        <f t="shared" si="37"/>
        <v/>
      </c>
      <c r="O501" s="82">
        <f t="shared" si="35"/>
        <v>0</v>
      </c>
      <c r="P501" s="82" t="str">
        <f t="shared" si="38"/>
        <v/>
      </c>
      <c r="Q501" s="82" t="str">
        <f t="shared" si="39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6"/>
        <v/>
      </c>
      <c r="N502" s="82" t="str">
        <f t="shared" si="37"/>
        <v/>
      </c>
      <c r="O502" s="82">
        <f t="shared" si="35"/>
        <v>0</v>
      </c>
      <c r="P502" s="82" t="str">
        <f t="shared" si="38"/>
        <v/>
      </c>
      <c r="Q502" s="82" t="str">
        <f t="shared" si="39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6"/>
        <v/>
      </c>
      <c r="N503" s="82" t="str">
        <f t="shared" si="37"/>
        <v/>
      </c>
      <c r="O503" s="82">
        <f t="shared" si="35"/>
        <v>0</v>
      </c>
      <c r="P503" s="82" t="str">
        <f t="shared" si="38"/>
        <v/>
      </c>
      <c r="Q503" s="82" t="str">
        <f t="shared" si="39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6"/>
        <v/>
      </c>
      <c r="N504" s="82" t="str">
        <f t="shared" si="37"/>
        <v/>
      </c>
      <c r="O504" s="82">
        <f t="shared" si="35"/>
        <v>0</v>
      </c>
      <c r="P504" s="82" t="str">
        <f t="shared" si="38"/>
        <v/>
      </c>
      <c r="Q504" s="82" t="str">
        <f t="shared" si="39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6"/>
        <v/>
      </c>
      <c r="N505" s="82" t="str">
        <f t="shared" si="37"/>
        <v/>
      </c>
      <c r="O505" s="82">
        <f t="shared" si="35"/>
        <v>0</v>
      </c>
      <c r="P505" s="82" t="str">
        <f t="shared" si="38"/>
        <v/>
      </c>
      <c r="Q505" s="82" t="str">
        <f t="shared" si="39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6"/>
        <v/>
      </c>
      <c r="N506" s="82" t="str">
        <f t="shared" si="37"/>
        <v/>
      </c>
      <c r="O506" s="82">
        <f t="shared" si="35"/>
        <v>0</v>
      </c>
      <c r="P506" s="82" t="str">
        <f t="shared" si="38"/>
        <v/>
      </c>
      <c r="Q506" s="82" t="str">
        <f t="shared" si="39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6"/>
        <v/>
      </c>
      <c r="N507" s="82" t="str">
        <f t="shared" si="37"/>
        <v/>
      </c>
      <c r="O507" s="82">
        <f t="shared" si="35"/>
        <v>0</v>
      </c>
      <c r="P507" s="82" t="str">
        <f t="shared" si="38"/>
        <v/>
      </c>
      <c r="Q507" s="82" t="str">
        <f t="shared" si="39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6"/>
        <v/>
      </c>
      <c r="N508" s="82" t="str">
        <f t="shared" si="37"/>
        <v/>
      </c>
      <c r="O508" s="82">
        <f t="shared" si="35"/>
        <v>0</v>
      </c>
      <c r="P508" s="82" t="str">
        <f t="shared" si="38"/>
        <v/>
      </c>
      <c r="Q508" s="82" t="str">
        <f t="shared" si="39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6"/>
        <v/>
      </c>
      <c r="N509" s="82" t="str">
        <f t="shared" si="37"/>
        <v/>
      </c>
      <c r="O509" s="82">
        <f t="shared" si="35"/>
        <v>0</v>
      </c>
      <c r="P509" s="82" t="str">
        <f t="shared" si="38"/>
        <v/>
      </c>
      <c r="Q509" s="82" t="str">
        <f t="shared" si="39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6"/>
        <v/>
      </c>
      <c r="N510" s="82" t="str">
        <f t="shared" si="37"/>
        <v/>
      </c>
      <c r="O510" s="82">
        <f t="shared" si="35"/>
        <v>0</v>
      </c>
      <c r="P510" s="82" t="str">
        <f t="shared" si="38"/>
        <v/>
      </c>
      <c r="Q510" s="82" t="str">
        <f t="shared" si="39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6"/>
        <v/>
      </c>
      <c r="N511" s="82" t="str">
        <f t="shared" si="37"/>
        <v/>
      </c>
      <c r="O511" s="82">
        <f t="shared" si="35"/>
        <v>0</v>
      </c>
      <c r="P511" s="82" t="str">
        <f t="shared" si="38"/>
        <v/>
      </c>
      <c r="Q511" s="82" t="str">
        <f t="shared" si="39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6"/>
        <v/>
      </c>
      <c r="N512" s="82" t="str">
        <f t="shared" si="37"/>
        <v/>
      </c>
      <c r="O512" s="82">
        <f t="shared" si="35"/>
        <v>0</v>
      </c>
      <c r="P512" s="82" t="str">
        <f t="shared" si="38"/>
        <v/>
      </c>
      <c r="Q512" s="82" t="str">
        <f t="shared" si="39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6"/>
        <v/>
      </c>
      <c r="N513" s="82" t="str">
        <f t="shared" si="37"/>
        <v/>
      </c>
      <c r="O513" s="82">
        <f t="shared" si="35"/>
        <v>0</v>
      </c>
      <c r="P513" s="82" t="str">
        <f t="shared" si="38"/>
        <v/>
      </c>
      <c r="Q513" s="82" t="str">
        <f t="shared" si="39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6"/>
        <v/>
      </c>
      <c r="N514" s="82" t="str">
        <f t="shared" si="37"/>
        <v/>
      </c>
      <c r="O514" s="82">
        <f t="shared" si="35"/>
        <v>0</v>
      </c>
      <c r="P514" s="82" t="str">
        <f t="shared" si="38"/>
        <v/>
      </c>
      <c r="Q514" s="82" t="str">
        <f t="shared" si="39"/>
        <v/>
      </c>
    </row>
  </sheetData>
  <sheetProtection algorithmName="SHA-512" hashValue="LSr3Ch4aGzVscDdVQJ3iPeAQIWsGEcwuedYut8krkVuhhbgztidPaxcuFVhP95asG1l6iVdUnnbqzfq43DnMLg==" saltValue="d6MWN0ogEr3UZ+EjZ1TxtA==" spinCount="100000" sheet="1" formatColumns="0" formatRows="0" autoFilter="0"/>
  <autoFilter ref="K14:L14" xr:uid="{00000000-0009-0000-0000-000028000000}"/>
  <mergeCells count="19">
    <mergeCell ref="A15:A16"/>
    <mergeCell ref="A1:A4"/>
    <mergeCell ref="A5:A6"/>
    <mergeCell ref="K6:K7"/>
    <mergeCell ref="I6:I7"/>
    <mergeCell ref="J1:L1"/>
    <mergeCell ref="J4:L4"/>
    <mergeCell ref="F6:F7"/>
    <mergeCell ref="H6:H7"/>
    <mergeCell ref="E6:E7"/>
    <mergeCell ref="G6:G7"/>
    <mergeCell ref="L6:L7"/>
    <mergeCell ref="J6:J7"/>
    <mergeCell ref="N6:N7"/>
    <mergeCell ref="O6:O7"/>
    <mergeCell ref="P6:P7"/>
    <mergeCell ref="Q6:Q7"/>
    <mergeCell ref="C6:C7"/>
    <mergeCell ref="D6:D7"/>
  </mergeCells>
  <phoneticPr fontId="0" type="noConversion"/>
  <dataValidations count="1">
    <dataValidation type="list" allowBlank="1" showInputMessage="1" showErrorMessage="1" sqref="G15:G514" xr:uid="{DD25AB58-5151-4F2A-9CEC-90472FFF25B1}">
      <formula1>"E, 0%, 8%, 16%"</formula1>
    </dataValidation>
  </dataValidations>
  <hyperlinks>
    <hyperlink ref="A15:A16" location="CONTACTO!A1" display="Contacto" xr:uid="{2BA87A5D-B1B7-459A-8EF2-548B3E8B892B}"/>
    <hyperlink ref="A5:A6" location="MENU!A1" display="M e n ú" xr:uid="{4194EB51-0175-4962-B537-0A5B662F7A1F}"/>
    <hyperlink ref="A8" location="'INGRESOS Y EGRESOS'!A1" display="Ingresos y Egresos" xr:uid="{2892451E-8941-49A5-BB71-FF4EB9F5BF85}"/>
    <hyperlink ref="A7" location="DATOS!A1" display="Datos de la Empresa" xr:uid="{EA806CC9-0511-4021-802A-2B696904F779}"/>
    <hyperlink ref="A10" location="TARIFAS!A1" display="Tablas y Tarifas de ISR" xr:uid="{90C22448-9326-485D-AE80-0CA1F30AF3C6}"/>
    <hyperlink ref="A9" location="IMPUESTOS!A1" display="Impuestos" xr:uid="{F4048D9C-1B21-4016-A218-9EE295914F25}"/>
    <hyperlink ref="A1:A4" location="MENU!A1" display="PROGRAMA REGIMEN SIMPLIFICADO DE CONFIANZA" xr:uid="{DF4BD746-8C60-4F62-9B61-368794B60E41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11" customWidth="1"/>
    <col min="4" max="4" width="8.7109375" style="11" customWidth="1"/>
    <col min="5" max="5" width="40.7109375" style="11" customWidth="1"/>
    <col min="6" max="6" width="12.28515625" style="11" customWidth="1"/>
    <col min="7" max="7" width="4.7109375" style="11" customWidth="1"/>
    <col min="8" max="12" width="12.28515625" style="11" customWidth="1"/>
    <col min="13" max="13" width="0.85546875" style="11" customWidth="1"/>
    <col min="14" max="17" width="11.7109375" style="11" customWidth="1"/>
    <col min="18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03"/>
      <c r="F1" s="29"/>
      <c r="G1" s="17"/>
      <c r="H1" s="17"/>
      <c r="I1" s="17"/>
      <c r="J1" s="161" t="s">
        <v>107</v>
      </c>
      <c r="K1" s="161"/>
      <c r="L1" s="161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03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</row>
    <row r="3" spans="1:17" ht="17.45" customHeight="1" x14ac:dyDescent="0.2">
      <c r="A3" s="118"/>
      <c r="C3" s="104"/>
      <c r="D3" s="103"/>
      <c r="E3" s="103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</row>
    <row r="4" spans="1:17" ht="17.45" customHeight="1" x14ac:dyDescent="0.3">
      <c r="A4" s="119"/>
      <c r="C4" s="46" t="s">
        <v>87</v>
      </c>
      <c r="D4" s="103"/>
      <c r="E4" s="103"/>
      <c r="F4" s="17"/>
      <c r="G4" s="17"/>
      <c r="H4" s="17"/>
      <c r="I4" s="17"/>
      <c r="J4" s="162" t="str">
        <f>"NOVIEMBRE "&amp;DATOS!$E$10</f>
        <v>NOVIEMBRE 2023</v>
      </c>
      <c r="K4" s="162"/>
      <c r="L4" s="162"/>
      <c r="M4" s="35"/>
      <c r="N4" s="34"/>
      <c r="O4" s="34"/>
      <c r="P4" s="34"/>
      <c r="Q4" s="34"/>
    </row>
    <row r="5" spans="1:17" ht="17.45" customHeight="1" x14ac:dyDescent="0.4">
      <c r="A5" s="120" t="s">
        <v>1</v>
      </c>
      <c r="C5" s="1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</row>
    <row r="6" spans="1:17" ht="17.45" customHeight="1" x14ac:dyDescent="0.2">
      <c r="A6" s="120"/>
      <c r="C6" s="143" t="s">
        <v>69</v>
      </c>
      <c r="D6" s="143" t="s">
        <v>70</v>
      </c>
      <c r="E6" s="143" t="s">
        <v>71</v>
      </c>
      <c r="F6" s="158" t="s">
        <v>72</v>
      </c>
      <c r="G6" s="143" t="s">
        <v>73</v>
      </c>
      <c r="H6" s="143" t="s">
        <v>52</v>
      </c>
      <c r="I6" s="143" t="s">
        <v>74</v>
      </c>
      <c r="J6" s="158" t="s">
        <v>75</v>
      </c>
      <c r="K6" s="158" t="s">
        <v>76</v>
      </c>
      <c r="L6" s="143" t="s">
        <v>77</v>
      </c>
      <c r="M6" s="17"/>
      <c r="N6" s="158" t="s">
        <v>78</v>
      </c>
      <c r="O6" s="158" t="s">
        <v>79</v>
      </c>
      <c r="P6" s="158" t="s">
        <v>80</v>
      </c>
      <c r="Q6" s="158" t="s">
        <v>81</v>
      </c>
    </row>
    <row r="7" spans="1:17" ht="17.45" customHeight="1" x14ac:dyDescent="0.2">
      <c r="A7" s="53" t="s">
        <v>5</v>
      </c>
      <c r="C7" s="143"/>
      <c r="D7" s="143"/>
      <c r="E7" s="143"/>
      <c r="F7" s="158"/>
      <c r="G7" s="143"/>
      <c r="H7" s="143"/>
      <c r="I7" s="160"/>
      <c r="J7" s="158"/>
      <c r="K7" s="158"/>
      <c r="L7" s="143"/>
      <c r="M7" s="17"/>
      <c r="N7" s="159"/>
      <c r="O7" s="159"/>
      <c r="P7" s="159"/>
      <c r="Q7" s="159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17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166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M9" s="17"/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M10" s="17"/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'EG-OCT'!F11+'EG-NOV'!F9</f>
        <v>0</v>
      </c>
      <c r="G11" s="69"/>
      <c r="H11" s="69">
        <f>'EG-OCT'!H11+'EG-NOV'!H9</f>
        <v>0</v>
      </c>
      <c r="I11" s="69">
        <f>'EG-OCT'!I11+'EG-NOV'!I9</f>
        <v>0</v>
      </c>
      <c r="J11" s="69">
        <f>'EG-OCT'!J11+'EG-NOV'!J9</f>
        <v>0</v>
      </c>
      <c r="K11" s="69">
        <f>'EG-OCT'!K11+'EG-NOV'!K9</f>
        <v>0</v>
      </c>
      <c r="L11" s="69">
        <f>F11+H11+I11-J11-K11</f>
        <v>0</v>
      </c>
      <c r="M11" s="17"/>
      <c r="N11" s="69">
        <f>'EG-OCT'!N11+'EG-NOV'!N9</f>
        <v>0</v>
      </c>
      <c r="O11" s="69">
        <f>'EG-OCT'!O11+'EG-NOV'!O9</f>
        <v>0</v>
      </c>
      <c r="P11" s="69">
        <f>'EG-OCT'!P11+'EG-NOV'!P9</f>
        <v>0</v>
      </c>
      <c r="Q11" s="69">
        <f>'EG-OCT'!Q11+'EG-NOV'!Q9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M12" s="17"/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17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102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7"/>
      <c r="N15" s="82" t="str">
        <f t="shared" ref="N15:N20" si="0">IF($G15="E",F15,"")</f>
        <v/>
      </c>
      <c r="O15" s="82">
        <f t="shared" ref="O15:O20" si="1">IF($G15=0%,F15,"")</f>
        <v>0</v>
      </c>
      <c r="P15" s="82" t="str">
        <f t="shared" ref="P15:P80" si="2">IF(OR($G15=8%,$G15=11%),$H15/$G15,"")</f>
        <v/>
      </c>
      <c r="Q15" s="82" t="str">
        <f t="shared" ref="Q15:Q80" si="3">IF(OR($G15=15%,$G15=16%),$H15/$G15,"")</f>
        <v/>
      </c>
    </row>
    <row r="16" spans="1:17" ht="17.45" customHeight="1" x14ac:dyDescent="0.2">
      <c r="A16" s="117"/>
      <c r="C16" s="102"/>
      <c r="D16" s="100"/>
      <c r="E16" s="90"/>
      <c r="F16" s="90"/>
      <c r="G16" s="101"/>
      <c r="H16" s="90"/>
      <c r="I16" s="90"/>
      <c r="J16" s="90"/>
      <c r="K16" s="90"/>
      <c r="L16" s="82" t="str">
        <f>IF(F16&amp;H16&amp;I16&amp;J16&amp;K16="","",F16+H16+I16-J16-K16)</f>
        <v/>
      </c>
      <c r="M16" s="17"/>
      <c r="N16" s="82" t="str">
        <f t="shared" si="0"/>
        <v/>
      </c>
      <c r="O16" s="82">
        <f t="shared" si="1"/>
        <v>0</v>
      </c>
      <c r="P16" s="82" t="str">
        <f t="shared" si="2"/>
        <v/>
      </c>
      <c r="Q16" s="82" t="str">
        <f t="shared" si="3"/>
        <v/>
      </c>
    </row>
    <row r="17" spans="1:17" ht="17.45" customHeight="1" x14ac:dyDescent="0.2">
      <c r="A17" s="49"/>
      <c r="C17" s="102"/>
      <c r="D17" s="100"/>
      <c r="E17" s="90"/>
      <c r="F17" s="90"/>
      <c r="G17" s="101"/>
      <c r="H17" s="90"/>
      <c r="I17" s="90"/>
      <c r="J17" s="90"/>
      <c r="K17" s="90"/>
      <c r="L17" s="82" t="str">
        <f t="shared" ref="L17" si="4">IF(F17&amp;H17&amp;I17&amp;J17&amp;K17="","",F17+H17+I17-J17-K17)</f>
        <v/>
      </c>
      <c r="M17" s="17"/>
      <c r="N17" s="82" t="str">
        <f t="shared" si="0"/>
        <v/>
      </c>
      <c r="O17" s="82">
        <f t="shared" si="1"/>
        <v>0</v>
      </c>
      <c r="P17" s="82" t="str">
        <f t="shared" si="2"/>
        <v/>
      </c>
      <c r="Q17" s="82" t="str">
        <f t="shared" si="3"/>
        <v/>
      </c>
    </row>
    <row r="18" spans="1:17" ht="17.45" customHeight="1" x14ac:dyDescent="0.2">
      <c r="A18" s="49"/>
      <c r="C18" s="102"/>
      <c r="D18" s="100"/>
      <c r="E18" s="90"/>
      <c r="F18" s="90"/>
      <c r="G18" s="101"/>
      <c r="H18" s="90"/>
      <c r="I18" s="90"/>
      <c r="J18" s="90"/>
      <c r="K18" s="90"/>
      <c r="L18" s="82" t="str">
        <f t="shared" ref="L18:L79" si="5">IF(F18&amp;H18&amp;I18&amp;J18&amp;K18="","",F18+H18+I18-J18-K18)</f>
        <v/>
      </c>
      <c r="M18" s="17"/>
      <c r="N18" s="82" t="str">
        <f t="shared" si="0"/>
        <v/>
      </c>
      <c r="O18" s="82">
        <f t="shared" si="1"/>
        <v>0</v>
      </c>
      <c r="P18" s="82" t="str">
        <f t="shared" si="2"/>
        <v/>
      </c>
      <c r="Q18" s="82" t="str">
        <f t="shared" si="3"/>
        <v/>
      </c>
    </row>
    <row r="19" spans="1:17" ht="17.45" customHeight="1" x14ac:dyDescent="0.2">
      <c r="A19" s="49"/>
      <c r="C19" s="102"/>
      <c r="D19" s="100"/>
      <c r="E19" s="90"/>
      <c r="F19" s="90"/>
      <c r="G19" s="101"/>
      <c r="H19" s="90"/>
      <c r="I19" s="90"/>
      <c r="J19" s="90"/>
      <c r="K19" s="90"/>
      <c r="L19" s="82" t="str">
        <f t="shared" si="5"/>
        <v/>
      </c>
      <c r="M19" s="17"/>
      <c r="N19" s="82" t="str">
        <f t="shared" si="0"/>
        <v/>
      </c>
      <c r="O19" s="82">
        <f t="shared" si="1"/>
        <v>0</v>
      </c>
      <c r="P19" s="82" t="str">
        <f t="shared" si="2"/>
        <v/>
      </c>
      <c r="Q19" s="82" t="str">
        <f t="shared" si="3"/>
        <v/>
      </c>
    </row>
    <row r="20" spans="1:17" ht="17.45" customHeight="1" x14ac:dyDescent="0.2">
      <c r="A20" s="49"/>
      <c r="C20" s="102"/>
      <c r="D20" s="100"/>
      <c r="E20" s="90"/>
      <c r="F20" s="90"/>
      <c r="G20" s="101"/>
      <c r="H20" s="90"/>
      <c r="I20" s="90"/>
      <c r="J20" s="90"/>
      <c r="K20" s="90"/>
      <c r="L20" s="82" t="str">
        <f t="shared" si="5"/>
        <v/>
      </c>
      <c r="M20" s="17"/>
      <c r="N20" s="82" t="str">
        <f t="shared" si="0"/>
        <v/>
      </c>
      <c r="O20" s="82">
        <f t="shared" si="1"/>
        <v>0</v>
      </c>
      <c r="P20" s="82" t="str">
        <f t="shared" si="2"/>
        <v/>
      </c>
      <c r="Q20" s="82" t="str">
        <f t="shared" si="3"/>
        <v/>
      </c>
    </row>
    <row r="21" spans="1:17" ht="17.45" customHeight="1" x14ac:dyDescent="0.2">
      <c r="A21" s="49"/>
      <c r="C21" s="102"/>
      <c r="D21" s="100"/>
      <c r="E21" s="90"/>
      <c r="F21" s="90"/>
      <c r="G21" s="101"/>
      <c r="H21" s="90"/>
      <c r="I21" s="90"/>
      <c r="J21" s="90"/>
      <c r="K21" s="90"/>
      <c r="L21" s="82" t="str">
        <f t="shared" si="5"/>
        <v/>
      </c>
      <c r="M21" s="17"/>
      <c r="N21" s="82" t="str">
        <f t="shared" ref="N21:N79" si="6">IF($G21="E",F21,"")</f>
        <v/>
      </c>
      <c r="O21" s="82">
        <f t="shared" ref="O21:O80" si="7">IF($G21=0%,F21,"")</f>
        <v>0</v>
      </c>
      <c r="P21" s="82" t="str">
        <f t="shared" si="2"/>
        <v/>
      </c>
      <c r="Q21" s="82" t="str">
        <f t="shared" si="3"/>
        <v/>
      </c>
    </row>
    <row r="22" spans="1:17" ht="17.45" customHeight="1" x14ac:dyDescent="0.2">
      <c r="A22" s="49"/>
      <c r="C22" s="102"/>
      <c r="D22" s="100"/>
      <c r="E22" s="90"/>
      <c r="F22" s="90"/>
      <c r="G22" s="101"/>
      <c r="H22" s="90"/>
      <c r="I22" s="90"/>
      <c r="J22" s="90"/>
      <c r="K22" s="90"/>
      <c r="L22" s="82" t="str">
        <f t="shared" si="5"/>
        <v/>
      </c>
      <c r="M22" s="17"/>
      <c r="N22" s="82" t="str">
        <f t="shared" si="6"/>
        <v/>
      </c>
      <c r="O22" s="82">
        <f t="shared" si="7"/>
        <v>0</v>
      </c>
      <c r="P22" s="82" t="str">
        <f t="shared" si="2"/>
        <v/>
      </c>
      <c r="Q22" s="82" t="str">
        <f t="shared" si="3"/>
        <v/>
      </c>
    </row>
    <row r="23" spans="1:17" ht="17.45" customHeight="1" x14ac:dyDescent="0.2">
      <c r="A23" s="49"/>
      <c r="C23" s="102"/>
      <c r="D23" s="100"/>
      <c r="E23" s="90"/>
      <c r="F23" s="90"/>
      <c r="G23" s="101"/>
      <c r="H23" s="90"/>
      <c r="I23" s="90"/>
      <c r="J23" s="90"/>
      <c r="K23" s="90"/>
      <c r="L23" s="82" t="str">
        <f t="shared" si="5"/>
        <v/>
      </c>
      <c r="M23" s="17"/>
      <c r="N23" s="82" t="str">
        <f t="shared" si="6"/>
        <v/>
      </c>
      <c r="O23" s="82">
        <f t="shared" si="7"/>
        <v>0</v>
      </c>
      <c r="P23" s="82" t="str">
        <f t="shared" si="2"/>
        <v/>
      </c>
      <c r="Q23" s="82" t="str">
        <f t="shared" si="3"/>
        <v/>
      </c>
    </row>
    <row r="24" spans="1:17" ht="17.45" customHeight="1" x14ac:dyDescent="0.2">
      <c r="A24" s="49"/>
      <c r="C24" s="102"/>
      <c r="D24" s="100"/>
      <c r="E24" s="90"/>
      <c r="F24" s="90"/>
      <c r="G24" s="101"/>
      <c r="H24" s="90"/>
      <c r="I24" s="90"/>
      <c r="J24" s="90"/>
      <c r="K24" s="90"/>
      <c r="L24" s="82" t="str">
        <f t="shared" si="5"/>
        <v/>
      </c>
      <c r="M24" s="17"/>
      <c r="N24" s="82" t="str">
        <f t="shared" si="6"/>
        <v/>
      </c>
      <c r="O24" s="82">
        <f t="shared" si="7"/>
        <v>0</v>
      </c>
      <c r="P24" s="82" t="str">
        <f t="shared" si="2"/>
        <v/>
      </c>
      <c r="Q24" s="82" t="str">
        <f t="shared" si="3"/>
        <v/>
      </c>
    </row>
    <row r="25" spans="1:17" ht="17.45" customHeight="1" x14ac:dyDescent="0.2">
      <c r="A25" s="49"/>
      <c r="C25" s="102"/>
      <c r="D25" s="100"/>
      <c r="E25" s="90"/>
      <c r="F25" s="90"/>
      <c r="G25" s="101"/>
      <c r="H25" s="90"/>
      <c r="I25" s="90"/>
      <c r="J25" s="90"/>
      <c r="K25" s="90"/>
      <c r="L25" s="82" t="str">
        <f t="shared" si="5"/>
        <v/>
      </c>
      <c r="M25" s="17"/>
      <c r="N25" s="82" t="str">
        <f t="shared" si="6"/>
        <v/>
      </c>
      <c r="O25" s="82">
        <f t="shared" si="7"/>
        <v>0</v>
      </c>
      <c r="P25" s="82" t="str">
        <f t="shared" si="2"/>
        <v/>
      </c>
      <c r="Q25" s="82" t="str">
        <f t="shared" si="3"/>
        <v/>
      </c>
    </row>
    <row r="26" spans="1:17" ht="17.45" customHeight="1" x14ac:dyDescent="0.2">
      <c r="A26" s="50"/>
      <c r="C26" s="102"/>
      <c r="D26" s="100"/>
      <c r="E26" s="90"/>
      <c r="F26" s="90"/>
      <c r="G26" s="101"/>
      <c r="H26" s="90"/>
      <c r="I26" s="90"/>
      <c r="J26" s="90"/>
      <c r="K26" s="90"/>
      <c r="L26" s="82" t="str">
        <f t="shared" si="5"/>
        <v/>
      </c>
      <c r="M26" s="17"/>
      <c r="N26" s="82" t="str">
        <f t="shared" si="6"/>
        <v/>
      </c>
      <c r="O26" s="82">
        <f t="shared" si="7"/>
        <v>0</v>
      </c>
      <c r="P26" s="82" t="str">
        <f t="shared" si="2"/>
        <v/>
      </c>
      <c r="Q26" s="82" t="str">
        <f t="shared" si="3"/>
        <v/>
      </c>
    </row>
    <row r="27" spans="1:17" ht="17.45" customHeight="1" x14ac:dyDescent="0.2">
      <c r="A27" s="50"/>
      <c r="C27" s="102"/>
      <c r="D27" s="100"/>
      <c r="E27" s="90"/>
      <c r="F27" s="90"/>
      <c r="G27" s="101"/>
      <c r="H27" s="90"/>
      <c r="I27" s="90"/>
      <c r="J27" s="90"/>
      <c r="K27" s="90"/>
      <c r="L27" s="82" t="str">
        <f t="shared" si="5"/>
        <v/>
      </c>
      <c r="M27" s="17"/>
      <c r="N27" s="82" t="str">
        <f t="shared" si="6"/>
        <v/>
      </c>
      <c r="O27" s="82">
        <f t="shared" si="7"/>
        <v>0</v>
      </c>
      <c r="P27" s="82" t="str">
        <f t="shared" si="2"/>
        <v/>
      </c>
      <c r="Q27" s="82" t="str">
        <f t="shared" si="3"/>
        <v/>
      </c>
    </row>
    <row r="28" spans="1:17" ht="17.45" customHeight="1" x14ac:dyDescent="0.2">
      <c r="A28" s="50"/>
      <c r="C28" s="102"/>
      <c r="D28" s="100"/>
      <c r="E28" s="90"/>
      <c r="F28" s="90"/>
      <c r="G28" s="101"/>
      <c r="H28" s="90"/>
      <c r="I28" s="90"/>
      <c r="J28" s="90"/>
      <c r="K28" s="90"/>
      <c r="L28" s="82" t="str">
        <f t="shared" si="5"/>
        <v/>
      </c>
      <c r="M28" s="17"/>
      <c r="N28" s="82" t="str">
        <f t="shared" si="6"/>
        <v/>
      </c>
      <c r="O28" s="82">
        <f t="shared" si="7"/>
        <v>0</v>
      </c>
      <c r="P28" s="82" t="str">
        <f t="shared" si="2"/>
        <v/>
      </c>
      <c r="Q28" s="82" t="str">
        <f t="shared" si="3"/>
        <v/>
      </c>
    </row>
    <row r="29" spans="1:17" ht="17.45" customHeight="1" x14ac:dyDescent="0.2">
      <c r="A29" s="50"/>
      <c r="C29" s="102"/>
      <c r="D29" s="100"/>
      <c r="E29" s="90"/>
      <c r="F29" s="90"/>
      <c r="G29" s="101"/>
      <c r="H29" s="90"/>
      <c r="I29" s="90"/>
      <c r="J29" s="90"/>
      <c r="K29" s="90"/>
      <c r="L29" s="82" t="str">
        <f t="shared" si="5"/>
        <v/>
      </c>
      <c r="M29" s="17"/>
      <c r="N29" s="82" t="str">
        <f t="shared" si="6"/>
        <v/>
      </c>
      <c r="O29" s="82">
        <f t="shared" si="7"/>
        <v>0</v>
      </c>
      <c r="P29" s="82" t="str">
        <f t="shared" si="2"/>
        <v/>
      </c>
      <c r="Q29" s="82" t="str">
        <f t="shared" si="3"/>
        <v/>
      </c>
    </row>
    <row r="30" spans="1:17" ht="17.45" customHeight="1" x14ac:dyDescent="0.2">
      <c r="A30" s="50"/>
      <c r="C30" s="102"/>
      <c r="D30" s="100"/>
      <c r="E30" s="90"/>
      <c r="F30" s="90"/>
      <c r="G30" s="101"/>
      <c r="H30" s="90"/>
      <c r="I30" s="90"/>
      <c r="J30" s="90"/>
      <c r="K30" s="90"/>
      <c r="L30" s="82" t="str">
        <f t="shared" si="5"/>
        <v/>
      </c>
      <c r="M30" s="17"/>
      <c r="N30" s="82" t="str">
        <f t="shared" si="6"/>
        <v/>
      </c>
      <c r="O30" s="82">
        <f t="shared" si="7"/>
        <v>0</v>
      </c>
      <c r="P30" s="82" t="str">
        <f t="shared" si="2"/>
        <v/>
      </c>
      <c r="Q30" s="82" t="str">
        <f t="shared" si="3"/>
        <v/>
      </c>
    </row>
    <row r="31" spans="1:17" ht="17.45" customHeight="1" x14ac:dyDescent="0.2">
      <c r="A31" s="50"/>
      <c r="C31" s="102"/>
      <c r="D31" s="100"/>
      <c r="E31" s="90"/>
      <c r="F31" s="90"/>
      <c r="G31" s="101"/>
      <c r="H31" s="90"/>
      <c r="I31" s="90"/>
      <c r="J31" s="90"/>
      <c r="K31" s="90"/>
      <c r="L31" s="82" t="str">
        <f t="shared" si="5"/>
        <v/>
      </c>
      <c r="M31" s="17"/>
      <c r="N31" s="82" t="str">
        <f t="shared" si="6"/>
        <v/>
      </c>
      <c r="O31" s="82">
        <f t="shared" si="7"/>
        <v>0</v>
      </c>
      <c r="P31" s="82" t="str">
        <f t="shared" si="2"/>
        <v/>
      </c>
      <c r="Q31" s="82" t="str">
        <f t="shared" si="3"/>
        <v/>
      </c>
    </row>
    <row r="32" spans="1:17" ht="17.45" customHeight="1" x14ac:dyDescent="0.2">
      <c r="A32" s="50"/>
      <c r="C32" s="102"/>
      <c r="D32" s="100"/>
      <c r="E32" s="90"/>
      <c r="F32" s="90"/>
      <c r="G32" s="101"/>
      <c r="H32" s="90"/>
      <c r="I32" s="90"/>
      <c r="J32" s="90"/>
      <c r="K32" s="90"/>
      <c r="L32" s="82" t="str">
        <f t="shared" si="5"/>
        <v/>
      </c>
      <c r="M32" s="17"/>
      <c r="N32" s="82" t="str">
        <f t="shared" si="6"/>
        <v/>
      </c>
      <c r="O32" s="82">
        <f t="shared" si="7"/>
        <v>0</v>
      </c>
      <c r="P32" s="82" t="str">
        <f t="shared" si="2"/>
        <v/>
      </c>
      <c r="Q32" s="82" t="str">
        <f t="shared" si="3"/>
        <v/>
      </c>
    </row>
    <row r="33" spans="1:17" ht="17.45" customHeight="1" x14ac:dyDescent="0.2">
      <c r="A33" s="50"/>
      <c r="C33" s="102"/>
      <c r="D33" s="100"/>
      <c r="E33" s="90"/>
      <c r="F33" s="90"/>
      <c r="G33" s="101"/>
      <c r="H33" s="90"/>
      <c r="I33" s="90"/>
      <c r="J33" s="90"/>
      <c r="K33" s="90"/>
      <c r="L33" s="82" t="str">
        <f t="shared" si="5"/>
        <v/>
      </c>
      <c r="M33" s="17"/>
      <c r="N33" s="82" t="str">
        <f t="shared" si="6"/>
        <v/>
      </c>
      <c r="O33" s="82">
        <f t="shared" si="7"/>
        <v>0</v>
      </c>
      <c r="P33" s="82" t="str">
        <f t="shared" si="2"/>
        <v/>
      </c>
      <c r="Q33" s="82" t="str">
        <f t="shared" si="3"/>
        <v/>
      </c>
    </row>
    <row r="34" spans="1:17" ht="17.45" customHeight="1" x14ac:dyDescent="0.2">
      <c r="A34" s="50"/>
      <c r="C34" s="102"/>
      <c r="D34" s="100"/>
      <c r="E34" s="90"/>
      <c r="F34" s="90"/>
      <c r="G34" s="101"/>
      <c r="H34" s="90"/>
      <c r="I34" s="90"/>
      <c r="J34" s="90"/>
      <c r="K34" s="90"/>
      <c r="L34" s="82" t="str">
        <f t="shared" si="5"/>
        <v/>
      </c>
      <c r="M34" s="17"/>
      <c r="N34" s="82" t="str">
        <f t="shared" si="6"/>
        <v/>
      </c>
      <c r="O34" s="82">
        <f t="shared" si="7"/>
        <v>0</v>
      </c>
      <c r="P34" s="82" t="str">
        <f t="shared" si="2"/>
        <v/>
      </c>
      <c r="Q34" s="82" t="str">
        <f t="shared" si="3"/>
        <v/>
      </c>
    </row>
    <row r="35" spans="1:17" ht="17.45" customHeight="1" x14ac:dyDescent="0.2">
      <c r="A35" s="50"/>
      <c r="C35" s="102"/>
      <c r="D35" s="100"/>
      <c r="E35" s="90"/>
      <c r="F35" s="90"/>
      <c r="G35" s="101"/>
      <c r="H35" s="90"/>
      <c r="I35" s="90"/>
      <c r="J35" s="90"/>
      <c r="K35" s="90"/>
      <c r="L35" s="82" t="str">
        <f t="shared" si="5"/>
        <v/>
      </c>
      <c r="M35" s="17"/>
      <c r="N35" s="82" t="str">
        <f t="shared" si="6"/>
        <v/>
      </c>
      <c r="O35" s="82">
        <f t="shared" si="7"/>
        <v>0</v>
      </c>
      <c r="P35" s="82" t="str">
        <f t="shared" si="2"/>
        <v/>
      </c>
      <c r="Q35" s="82" t="str">
        <f t="shared" si="3"/>
        <v/>
      </c>
    </row>
    <row r="36" spans="1:17" ht="17.45" customHeight="1" x14ac:dyDescent="0.2">
      <c r="A36" s="50"/>
      <c r="C36" s="102"/>
      <c r="D36" s="100"/>
      <c r="E36" s="90"/>
      <c r="F36" s="90"/>
      <c r="G36" s="101"/>
      <c r="H36" s="90"/>
      <c r="I36" s="90"/>
      <c r="J36" s="90"/>
      <c r="K36" s="90"/>
      <c r="L36" s="82" t="str">
        <f t="shared" si="5"/>
        <v/>
      </c>
      <c r="M36" s="17"/>
      <c r="N36" s="82" t="str">
        <f t="shared" si="6"/>
        <v/>
      </c>
      <c r="O36" s="82">
        <f t="shared" si="7"/>
        <v>0</v>
      </c>
      <c r="P36" s="82" t="str">
        <f t="shared" si="2"/>
        <v/>
      </c>
      <c r="Q36" s="82" t="str">
        <f t="shared" si="3"/>
        <v/>
      </c>
    </row>
    <row r="37" spans="1:17" ht="17.45" customHeight="1" x14ac:dyDescent="0.2">
      <c r="A37" s="50"/>
      <c r="C37" s="102"/>
      <c r="D37" s="100"/>
      <c r="E37" s="90"/>
      <c r="F37" s="90"/>
      <c r="G37" s="101"/>
      <c r="H37" s="90"/>
      <c r="I37" s="90"/>
      <c r="J37" s="90"/>
      <c r="K37" s="90"/>
      <c r="L37" s="82" t="str">
        <f t="shared" si="5"/>
        <v/>
      </c>
      <c r="M37" s="17"/>
      <c r="N37" s="82" t="str">
        <f t="shared" si="6"/>
        <v/>
      </c>
      <c r="O37" s="82">
        <f t="shared" si="7"/>
        <v>0</v>
      </c>
      <c r="P37" s="82" t="str">
        <f t="shared" si="2"/>
        <v/>
      </c>
      <c r="Q37" s="82" t="str">
        <f t="shared" si="3"/>
        <v/>
      </c>
    </row>
    <row r="38" spans="1:17" ht="17.45" customHeight="1" x14ac:dyDescent="0.2">
      <c r="A38" s="50"/>
      <c r="C38" s="102"/>
      <c r="D38" s="100"/>
      <c r="E38" s="90"/>
      <c r="F38" s="90"/>
      <c r="G38" s="101"/>
      <c r="H38" s="90"/>
      <c r="I38" s="90"/>
      <c r="J38" s="90"/>
      <c r="K38" s="90"/>
      <c r="L38" s="82" t="str">
        <f t="shared" si="5"/>
        <v/>
      </c>
      <c r="M38" s="17"/>
      <c r="N38" s="82" t="str">
        <f t="shared" si="6"/>
        <v/>
      </c>
      <c r="O38" s="82">
        <f t="shared" si="7"/>
        <v>0</v>
      </c>
      <c r="P38" s="82" t="str">
        <f t="shared" si="2"/>
        <v/>
      </c>
      <c r="Q38" s="82" t="str">
        <f t="shared" si="3"/>
        <v/>
      </c>
    </row>
    <row r="39" spans="1:17" ht="17.45" customHeight="1" x14ac:dyDescent="0.2">
      <c r="A39" s="50"/>
      <c r="C39" s="102"/>
      <c r="D39" s="100"/>
      <c r="E39" s="90"/>
      <c r="F39" s="90"/>
      <c r="G39" s="101"/>
      <c r="H39" s="90"/>
      <c r="I39" s="90"/>
      <c r="J39" s="90"/>
      <c r="K39" s="90"/>
      <c r="L39" s="82" t="str">
        <f t="shared" si="5"/>
        <v/>
      </c>
      <c r="M39" s="17"/>
      <c r="N39" s="82" t="str">
        <f t="shared" si="6"/>
        <v/>
      </c>
      <c r="O39" s="82">
        <f t="shared" si="7"/>
        <v>0</v>
      </c>
      <c r="P39" s="82" t="str">
        <f t="shared" si="2"/>
        <v/>
      </c>
      <c r="Q39" s="82" t="str">
        <f t="shared" si="3"/>
        <v/>
      </c>
    </row>
    <row r="40" spans="1:17" ht="17.45" customHeight="1" x14ac:dyDescent="0.2">
      <c r="A40" s="50"/>
      <c r="C40" s="102"/>
      <c r="D40" s="100"/>
      <c r="E40" s="90"/>
      <c r="F40" s="90"/>
      <c r="G40" s="101"/>
      <c r="H40" s="90"/>
      <c r="I40" s="90"/>
      <c r="J40" s="90"/>
      <c r="K40" s="90"/>
      <c r="L40" s="82" t="str">
        <f t="shared" si="5"/>
        <v/>
      </c>
      <c r="M40" s="17"/>
      <c r="N40" s="82" t="str">
        <f t="shared" si="6"/>
        <v/>
      </c>
      <c r="O40" s="82">
        <f t="shared" si="7"/>
        <v>0</v>
      </c>
      <c r="P40" s="82" t="str">
        <f t="shared" si="2"/>
        <v/>
      </c>
      <c r="Q40" s="82" t="str">
        <f t="shared" si="3"/>
        <v/>
      </c>
    </row>
    <row r="41" spans="1:17" ht="17.45" customHeight="1" x14ac:dyDescent="0.2">
      <c r="A41" s="50"/>
      <c r="C41" s="102"/>
      <c r="D41" s="100"/>
      <c r="E41" s="90"/>
      <c r="F41" s="90"/>
      <c r="G41" s="101"/>
      <c r="H41" s="90"/>
      <c r="I41" s="90"/>
      <c r="J41" s="90"/>
      <c r="K41" s="90"/>
      <c r="L41" s="82" t="str">
        <f t="shared" si="5"/>
        <v/>
      </c>
      <c r="M41" s="17"/>
      <c r="N41" s="82" t="str">
        <f t="shared" si="6"/>
        <v/>
      </c>
      <c r="O41" s="82">
        <f t="shared" si="7"/>
        <v>0</v>
      </c>
      <c r="P41" s="82" t="str">
        <f t="shared" si="2"/>
        <v/>
      </c>
      <c r="Q41" s="82" t="str">
        <f t="shared" si="3"/>
        <v/>
      </c>
    </row>
    <row r="42" spans="1:17" ht="17.45" customHeight="1" x14ac:dyDescent="0.2">
      <c r="A42" s="50"/>
      <c r="C42" s="102"/>
      <c r="D42" s="100"/>
      <c r="E42" s="90"/>
      <c r="F42" s="90"/>
      <c r="G42" s="101"/>
      <c r="H42" s="90"/>
      <c r="I42" s="90"/>
      <c r="J42" s="90"/>
      <c r="K42" s="90"/>
      <c r="L42" s="82" t="str">
        <f t="shared" si="5"/>
        <v/>
      </c>
      <c r="M42" s="17"/>
      <c r="N42" s="82" t="str">
        <f t="shared" si="6"/>
        <v/>
      </c>
      <c r="O42" s="82">
        <f t="shared" si="7"/>
        <v>0</v>
      </c>
      <c r="P42" s="82" t="str">
        <f t="shared" si="2"/>
        <v/>
      </c>
      <c r="Q42" s="82" t="str">
        <f t="shared" si="3"/>
        <v/>
      </c>
    </row>
    <row r="43" spans="1:17" ht="17.45" customHeight="1" x14ac:dyDescent="0.2">
      <c r="A43" s="50"/>
      <c r="C43" s="102"/>
      <c r="D43" s="100"/>
      <c r="E43" s="90"/>
      <c r="F43" s="90"/>
      <c r="G43" s="101"/>
      <c r="H43" s="90"/>
      <c r="I43" s="90"/>
      <c r="J43" s="90"/>
      <c r="K43" s="90"/>
      <c r="L43" s="82" t="str">
        <f t="shared" si="5"/>
        <v/>
      </c>
      <c r="M43" s="17"/>
      <c r="N43" s="82" t="str">
        <f t="shared" si="6"/>
        <v/>
      </c>
      <c r="O43" s="82">
        <f t="shared" si="7"/>
        <v>0</v>
      </c>
      <c r="P43" s="82" t="str">
        <f t="shared" si="2"/>
        <v/>
      </c>
      <c r="Q43" s="82" t="str">
        <f t="shared" si="3"/>
        <v/>
      </c>
    </row>
    <row r="44" spans="1:17" ht="17.45" customHeight="1" x14ac:dyDescent="0.2">
      <c r="C44" s="102"/>
      <c r="D44" s="100"/>
      <c r="E44" s="90"/>
      <c r="F44" s="90"/>
      <c r="G44" s="101"/>
      <c r="H44" s="90"/>
      <c r="I44" s="90"/>
      <c r="J44" s="90"/>
      <c r="K44" s="90"/>
      <c r="L44" s="82" t="str">
        <f t="shared" si="5"/>
        <v/>
      </c>
      <c r="M44" s="17"/>
      <c r="N44" s="82" t="str">
        <f t="shared" si="6"/>
        <v/>
      </c>
      <c r="O44" s="82">
        <f t="shared" si="7"/>
        <v>0</v>
      </c>
      <c r="P44" s="82" t="str">
        <f t="shared" si="2"/>
        <v/>
      </c>
      <c r="Q44" s="82" t="str">
        <f t="shared" si="3"/>
        <v/>
      </c>
    </row>
    <row r="45" spans="1:17" ht="17.45" customHeight="1" x14ac:dyDescent="0.2">
      <c r="C45" s="102"/>
      <c r="D45" s="100"/>
      <c r="E45" s="90"/>
      <c r="F45" s="90"/>
      <c r="G45" s="101"/>
      <c r="H45" s="90"/>
      <c r="I45" s="90"/>
      <c r="J45" s="90"/>
      <c r="K45" s="90"/>
      <c r="L45" s="82" t="str">
        <f t="shared" si="5"/>
        <v/>
      </c>
      <c r="M45" s="17"/>
      <c r="N45" s="82" t="str">
        <f t="shared" si="6"/>
        <v/>
      </c>
      <c r="O45" s="82">
        <f t="shared" si="7"/>
        <v>0</v>
      </c>
      <c r="P45" s="82" t="str">
        <f t="shared" si="2"/>
        <v/>
      </c>
      <c r="Q45" s="82" t="str">
        <f t="shared" si="3"/>
        <v/>
      </c>
    </row>
    <row r="46" spans="1:17" ht="17.45" customHeight="1" x14ac:dyDescent="0.2">
      <c r="C46" s="102"/>
      <c r="D46" s="100"/>
      <c r="E46" s="90"/>
      <c r="F46" s="90"/>
      <c r="G46" s="101"/>
      <c r="H46" s="90"/>
      <c r="I46" s="90"/>
      <c r="J46" s="90"/>
      <c r="K46" s="90"/>
      <c r="L46" s="82" t="str">
        <f t="shared" si="5"/>
        <v/>
      </c>
      <c r="M46" s="17"/>
      <c r="N46" s="82" t="str">
        <f t="shared" si="6"/>
        <v/>
      </c>
      <c r="O46" s="82">
        <f t="shared" si="7"/>
        <v>0</v>
      </c>
      <c r="P46" s="82" t="str">
        <f t="shared" si="2"/>
        <v/>
      </c>
      <c r="Q46" s="82" t="str">
        <f t="shared" si="3"/>
        <v/>
      </c>
    </row>
    <row r="47" spans="1:17" ht="17.45" customHeight="1" x14ac:dyDescent="0.2">
      <c r="C47" s="102"/>
      <c r="D47" s="100"/>
      <c r="E47" s="90"/>
      <c r="F47" s="90"/>
      <c r="G47" s="101"/>
      <c r="H47" s="90"/>
      <c r="I47" s="90"/>
      <c r="J47" s="90"/>
      <c r="K47" s="90"/>
      <c r="L47" s="82" t="str">
        <f t="shared" si="5"/>
        <v/>
      </c>
      <c r="M47" s="17"/>
      <c r="N47" s="82" t="str">
        <f t="shared" si="6"/>
        <v/>
      </c>
      <c r="O47" s="82">
        <f t="shared" si="7"/>
        <v>0</v>
      </c>
      <c r="P47" s="82" t="str">
        <f t="shared" si="2"/>
        <v/>
      </c>
      <c r="Q47" s="82" t="str">
        <f t="shared" si="3"/>
        <v/>
      </c>
    </row>
    <row r="48" spans="1:17" ht="17.45" customHeight="1" x14ac:dyDescent="0.2">
      <c r="C48" s="102"/>
      <c r="D48" s="100"/>
      <c r="E48" s="90"/>
      <c r="F48" s="90"/>
      <c r="G48" s="101"/>
      <c r="H48" s="90"/>
      <c r="I48" s="90"/>
      <c r="J48" s="90"/>
      <c r="K48" s="90"/>
      <c r="L48" s="82" t="str">
        <f t="shared" si="5"/>
        <v/>
      </c>
      <c r="M48" s="17"/>
      <c r="N48" s="82" t="str">
        <f t="shared" si="6"/>
        <v/>
      </c>
      <c r="O48" s="82">
        <f t="shared" si="7"/>
        <v>0</v>
      </c>
      <c r="P48" s="82" t="str">
        <f t="shared" si="2"/>
        <v/>
      </c>
      <c r="Q48" s="82" t="str">
        <f t="shared" si="3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5"/>
        <v/>
      </c>
      <c r="M49" s="17"/>
      <c r="N49" s="82" t="str">
        <f t="shared" si="6"/>
        <v/>
      </c>
      <c r="O49" s="82">
        <f t="shared" si="7"/>
        <v>0</v>
      </c>
      <c r="P49" s="82" t="str">
        <f t="shared" si="2"/>
        <v/>
      </c>
      <c r="Q49" s="82" t="str">
        <f t="shared" si="3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5"/>
        <v/>
      </c>
      <c r="M50" s="17"/>
      <c r="N50" s="82" t="str">
        <f t="shared" si="6"/>
        <v/>
      </c>
      <c r="O50" s="82">
        <f t="shared" si="7"/>
        <v>0</v>
      </c>
      <c r="P50" s="82" t="str">
        <f t="shared" si="2"/>
        <v/>
      </c>
      <c r="Q50" s="82" t="str">
        <f t="shared" si="3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5"/>
        <v/>
      </c>
      <c r="M51" s="17"/>
      <c r="N51" s="82" t="str">
        <f t="shared" si="6"/>
        <v/>
      </c>
      <c r="O51" s="82">
        <f t="shared" si="7"/>
        <v>0</v>
      </c>
      <c r="P51" s="82" t="str">
        <f t="shared" si="2"/>
        <v/>
      </c>
      <c r="Q51" s="82" t="str">
        <f t="shared" si="3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5"/>
        <v/>
      </c>
      <c r="M52" s="17"/>
      <c r="N52" s="82" t="str">
        <f t="shared" si="6"/>
        <v/>
      </c>
      <c r="O52" s="82">
        <f t="shared" si="7"/>
        <v>0</v>
      </c>
      <c r="P52" s="82" t="str">
        <f t="shared" si="2"/>
        <v/>
      </c>
      <c r="Q52" s="82" t="str">
        <f t="shared" si="3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5"/>
        <v/>
      </c>
      <c r="M53" s="17"/>
      <c r="N53" s="82" t="str">
        <f t="shared" si="6"/>
        <v/>
      </c>
      <c r="O53" s="82">
        <f t="shared" si="7"/>
        <v>0</v>
      </c>
      <c r="P53" s="82" t="str">
        <f t="shared" si="2"/>
        <v/>
      </c>
      <c r="Q53" s="82" t="str">
        <f t="shared" si="3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5"/>
        <v/>
      </c>
      <c r="M54" s="17"/>
      <c r="N54" s="82" t="str">
        <f t="shared" si="6"/>
        <v/>
      </c>
      <c r="O54" s="82">
        <f t="shared" si="7"/>
        <v>0</v>
      </c>
      <c r="P54" s="82" t="str">
        <f t="shared" si="2"/>
        <v/>
      </c>
      <c r="Q54" s="82" t="str">
        <f t="shared" si="3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5"/>
        <v/>
      </c>
      <c r="M55" s="17"/>
      <c r="N55" s="82" t="str">
        <f t="shared" si="6"/>
        <v/>
      </c>
      <c r="O55" s="82">
        <f t="shared" si="7"/>
        <v>0</v>
      </c>
      <c r="P55" s="82" t="str">
        <f t="shared" si="2"/>
        <v/>
      </c>
      <c r="Q55" s="82" t="str">
        <f t="shared" si="3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5"/>
        <v/>
      </c>
      <c r="M56" s="17"/>
      <c r="N56" s="82" t="str">
        <f t="shared" si="6"/>
        <v/>
      </c>
      <c r="O56" s="82">
        <f t="shared" si="7"/>
        <v>0</v>
      </c>
      <c r="P56" s="82" t="str">
        <f t="shared" si="2"/>
        <v/>
      </c>
      <c r="Q56" s="82" t="str">
        <f t="shared" si="3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5"/>
        <v/>
      </c>
      <c r="M57" s="17"/>
      <c r="N57" s="82" t="str">
        <f t="shared" si="6"/>
        <v/>
      </c>
      <c r="O57" s="82">
        <f t="shared" si="7"/>
        <v>0</v>
      </c>
      <c r="P57" s="82" t="str">
        <f t="shared" si="2"/>
        <v/>
      </c>
      <c r="Q57" s="82" t="str">
        <f t="shared" si="3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5"/>
        <v/>
      </c>
      <c r="M58" s="17"/>
      <c r="N58" s="82" t="str">
        <f t="shared" si="6"/>
        <v/>
      </c>
      <c r="O58" s="82">
        <f t="shared" si="7"/>
        <v>0</v>
      </c>
      <c r="P58" s="82" t="str">
        <f t="shared" si="2"/>
        <v/>
      </c>
      <c r="Q58" s="82" t="str">
        <f t="shared" si="3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5"/>
        <v/>
      </c>
      <c r="M59" s="17"/>
      <c r="N59" s="82" t="str">
        <f t="shared" si="6"/>
        <v/>
      </c>
      <c r="O59" s="82">
        <f t="shared" si="7"/>
        <v>0</v>
      </c>
      <c r="P59" s="82" t="str">
        <f t="shared" si="2"/>
        <v/>
      </c>
      <c r="Q59" s="82" t="str">
        <f t="shared" si="3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5"/>
        <v/>
      </c>
      <c r="M60" s="17"/>
      <c r="N60" s="82" t="str">
        <f t="shared" si="6"/>
        <v/>
      </c>
      <c r="O60" s="82">
        <f t="shared" si="7"/>
        <v>0</v>
      </c>
      <c r="P60" s="82" t="str">
        <f t="shared" si="2"/>
        <v/>
      </c>
      <c r="Q60" s="82" t="str">
        <f t="shared" si="3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5"/>
        <v/>
      </c>
      <c r="M61" s="17"/>
      <c r="N61" s="82" t="str">
        <f t="shared" si="6"/>
        <v/>
      </c>
      <c r="O61" s="82">
        <f t="shared" si="7"/>
        <v>0</v>
      </c>
      <c r="P61" s="82" t="str">
        <f t="shared" si="2"/>
        <v/>
      </c>
      <c r="Q61" s="82" t="str">
        <f t="shared" si="3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5"/>
        <v/>
      </c>
      <c r="M62" s="17"/>
      <c r="N62" s="82" t="str">
        <f t="shared" si="6"/>
        <v/>
      </c>
      <c r="O62" s="82">
        <f t="shared" si="7"/>
        <v>0</v>
      </c>
      <c r="P62" s="82" t="str">
        <f t="shared" si="2"/>
        <v/>
      </c>
      <c r="Q62" s="82" t="str">
        <f t="shared" si="3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5"/>
        <v/>
      </c>
      <c r="M63" s="17"/>
      <c r="N63" s="82" t="str">
        <f t="shared" si="6"/>
        <v/>
      </c>
      <c r="O63" s="82">
        <f t="shared" si="7"/>
        <v>0</v>
      </c>
      <c r="P63" s="82" t="str">
        <f t="shared" si="2"/>
        <v/>
      </c>
      <c r="Q63" s="82" t="str">
        <f t="shared" si="3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5"/>
        <v/>
      </c>
      <c r="M64" s="17"/>
      <c r="N64" s="82" t="str">
        <f t="shared" si="6"/>
        <v/>
      </c>
      <c r="O64" s="82">
        <f t="shared" si="7"/>
        <v>0</v>
      </c>
      <c r="P64" s="82" t="str">
        <f t="shared" si="2"/>
        <v/>
      </c>
      <c r="Q64" s="82" t="str">
        <f t="shared" si="3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5"/>
        <v/>
      </c>
      <c r="M65" s="17"/>
      <c r="N65" s="82" t="str">
        <f t="shared" si="6"/>
        <v/>
      </c>
      <c r="O65" s="82">
        <f t="shared" si="7"/>
        <v>0</v>
      </c>
      <c r="P65" s="82" t="str">
        <f t="shared" si="2"/>
        <v/>
      </c>
      <c r="Q65" s="82" t="str">
        <f t="shared" si="3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5"/>
        <v/>
      </c>
      <c r="M66" s="17"/>
      <c r="N66" s="82" t="str">
        <f t="shared" si="6"/>
        <v/>
      </c>
      <c r="O66" s="82">
        <f t="shared" si="7"/>
        <v>0</v>
      </c>
      <c r="P66" s="82" t="str">
        <f t="shared" si="2"/>
        <v/>
      </c>
      <c r="Q66" s="82" t="str">
        <f t="shared" si="3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5"/>
        <v/>
      </c>
      <c r="M67" s="17"/>
      <c r="N67" s="82" t="str">
        <f t="shared" si="6"/>
        <v/>
      </c>
      <c r="O67" s="82">
        <f t="shared" si="7"/>
        <v>0</v>
      </c>
      <c r="P67" s="82" t="str">
        <f t="shared" si="2"/>
        <v/>
      </c>
      <c r="Q67" s="82" t="str">
        <f t="shared" si="3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5"/>
        <v/>
      </c>
      <c r="M68" s="17"/>
      <c r="N68" s="82" t="str">
        <f t="shared" si="6"/>
        <v/>
      </c>
      <c r="O68" s="82">
        <f t="shared" si="7"/>
        <v>0</v>
      </c>
      <c r="P68" s="82" t="str">
        <f t="shared" si="2"/>
        <v/>
      </c>
      <c r="Q68" s="82" t="str">
        <f t="shared" si="3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5"/>
        <v/>
      </c>
      <c r="M69" s="17"/>
      <c r="N69" s="82" t="str">
        <f t="shared" si="6"/>
        <v/>
      </c>
      <c r="O69" s="82">
        <f t="shared" si="7"/>
        <v>0</v>
      </c>
      <c r="P69" s="82" t="str">
        <f t="shared" si="2"/>
        <v/>
      </c>
      <c r="Q69" s="82" t="str">
        <f t="shared" si="3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5"/>
        <v/>
      </c>
      <c r="M70" s="17"/>
      <c r="N70" s="82" t="str">
        <f t="shared" si="6"/>
        <v/>
      </c>
      <c r="O70" s="82">
        <f t="shared" si="7"/>
        <v>0</v>
      </c>
      <c r="P70" s="82" t="str">
        <f t="shared" si="2"/>
        <v/>
      </c>
      <c r="Q70" s="82" t="str">
        <f t="shared" si="3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5"/>
        <v/>
      </c>
      <c r="M71" s="17"/>
      <c r="N71" s="82" t="str">
        <f t="shared" si="6"/>
        <v/>
      </c>
      <c r="O71" s="82">
        <f t="shared" si="7"/>
        <v>0</v>
      </c>
      <c r="P71" s="82" t="str">
        <f t="shared" si="2"/>
        <v/>
      </c>
      <c r="Q71" s="82" t="str">
        <f t="shared" si="3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5"/>
        <v/>
      </c>
      <c r="M72" s="17"/>
      <c r="N72" s="82" t="str">
        <f t="shared" si="6"/>
        <v/>
      </c>
      <c r="O72" s="82">
        <f t="shared" si="7"/>
        <v>0</v>
      </c>
      <c r="P72" s="82" t="str">
        <f t="shared" si="2"/>
        <v/>
      </c>
      <c r="Q72" s="82" t="str">
        <f t="shared" si="3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5"/>
        <v/>
      </c>
      <c r="M73" s="17"/>
      <c r="N73" s="82" t="str">
        <f t="shared" si="6"/>
        <v/>
      </c>
      <c r="O73" s="82">
        <f t="shared" si="7"/>
        <v>0</v>
      </c>
      <c r="P73" s="82" t="str">
        <f t="shared" si="2"/>
        <v/>
      </c>
      <c r="Q73" s="82" t="str">
        <f t="shared" si="3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5"/>
        <v/>
      </c>
      <c r="M74" s="17"/>
      <c r="N74" s="82" t="str">
        <f t="shared" si="6"/>
        <v/>
      </c>
      <c r="O74" s="82">
        <f t="shared" si="7"/>
        <v>0</v>
      </c>
      <c r="P74" s="82" t="str">
        <f t="shared" si="2"/>
        <v/>
      </c>
      <c r="Q74" s="82" t="str">
        <f t="shared" si="3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5"/>
        <v/>
      </c>
      <c r="M75" s="17"/>
      <c r="N75" s="82" t="str">
        <f t="shared" si="6"/>
        <v/>
      </c>
      <c r="O75" s="82">
        <f t="shared" si="7"/>
        <v>0</v>
      </c>
      <c r="P75" s="82" t="str">
        <f t="shared" si="2"/>
        <v/>
      </c>
      <c r="Q75" s="82" t="str">
        <f t="shared" si="3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5"/>
        <v/>
      </c>
      <c r="M76" s="17"/>
      <c r="N76" s="82" t="str">
        <f t="shared" si="6"/>
        <v/>
      </c>
      <c r="O76" s="82">
        <f t="shared" si="7"/>
        <v>0</v>
      </c>
      <c r="P76" s="82" t="str">
        <f t="shared" si="2"/>
        <v/>
      </c>
      <c r="Q76" s="82" t="str">
        <f t="shared" si="3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5"/>
        <v/>
      </c>
      <c r="M77" s="17"/>
      <c r="N77" s="82" t="str">
        <f t="shared" si="6"/>
        <v/>
      </c>
      <c r="O77" s="82">
        <f t="shared" si="7"/>
        <v>0</v>
      </c>
      <c r="P77" s="82" t="str">
        <f t="shared" si="2"/>
        <v/>
      </c>
      <c r="Q77" s="82" t="str">
        <f t="shared" si="3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5"/>
        <v/>
      </c>
      <c r="M78" s="17"/>
      <c r="N78" s="82" t="str">
        <f t="shared" si="6"/>
        <v/>
      </c>
      <c r="O78" s="82">
        <f t="shared" si="7"/>
        <v>0</v>
      </c>
      <c r="P78" s="82" t="str">
        <f t="shared" si="2"/>
        <v/>
      </c>
      <c r="Q78" s="82" t="str">
        <f t="shared" si="3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5"/>
        <v/>
      </c>
      <c r="M79" s="17"/>
      <c r="N79" s="82" t="str">
        <f t="shared" si="6"/>
        <v/>
      </c>
      <c r="O79" s="82">
        <f t="shared" si="7"/>
        <v>0</v>
      </c>
      <c r="P79" s="82" t="str">
        <f t="shared" si="2"/>
        <v/>
      </c>
      <c r="Q79" s="82" t="str">
        <f t="shared" si="3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8">IF(F80&amp;H80&amp;I80&amp;J80&amp;K80="","",F80+H80+I80-J80-K80)</f>
        <v/>
      </c>
      <c r="M80" s="17"/>
      <c r="N80" s="82" t="str">
        <f t="shared" ref="N80:N143" si="9">IF($G80="E",F80,"")</f>
        <v/>
      </c>
      <c r="O80" s="82">
        <f t="shared" si="7"/>
        <v>0</v>
      </c>
      <c r="P80" s="82" t="str">
        <f t="shared" si="2"/>
        <v/>
      </c>
      <c r="Q80" s="82" t="str">
        <f t="shared" si="3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8"/>
        <v/>
      </c>
      <c r="M81" s="17"/>
      <c r="N81" s="82" t="str">
        <f t="shared" si="9"/>
        <v/>
      </c>
      <c r="O81" s="82">
        <f t="shared" ref="O81:O144" si="10">IF($G81=0%,F81,"")</f>
        <v>0</v>
      </c>
      <c r="P81" s="82" t="str">
        <f t="shared" ref="P81:P144" si="11">IF(OR($G81=8%,$G81=11%),$H81/$G81,"")</f>
        <v/>
      </c>
      <c r="Q81" s="82" t="str">
        <f t="shared" ref="Q81:Q144" si="12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8"/>
        <v/>
      </c>
      <c r="M82" s="17"/>
      <c r="N82" s="82" t="str">
        <f t="shared" si="9"/>
        <v/>
      </c>
      <c r="O82" s="82">
        <f t="shared" si="10"/>
        <v>0</v>
      </c>
      <c r="P82" s="82" t="str">
        <f t="shared" si="11"/>
        <v/>
      </c>
      <c r="Q82" s="82" t="str">
        <f t="shared" si="12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8"/>
        <v/>
      </c>
      <c r="M83" s="17"/>
      <c r="N83" s="82" t="str">
        <f t="shared" si="9"/>
        <v/>
      </c>
      <c r="O83" s="82">
        <f t="shared" si="10"/>
        <v>0</v>
      </c>
      <c r="P83" s="82" t="str">
        <f t="shared" si="11"/>
        <v/>
      </c>
      <c r="Q83" s="82" t="str">
        <f t="shared" si="12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8"/>
        <v/>
      </c>
      <c r="M84" s="17"/>
      <c r="N84" s="82" t="str">
        <f t="shared" si="9"/>
        <v/>
      </c>
      <c r="O84" s="82">
        <f t="shared" si="10"/>
        <v>0</v>
      </c>
      <c r="P84" s="82" t="str">
        <f t="shared" si="11"/>
        <v/>
      </c>
      <c r="Q84" s="82" t="str">
        <f t="shared" si="12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8"/>
        <v/>
      </c>
      <c r="M85" s="17"/>
      <c r="N85" s="82" t="str">
        <f t="shared" si="9"/>
        <v/>
      </c>
      <c r="O85" s="82">
        <f t="shared" si="10"/>
        <v>0</v>
      </c>
      <c r="P85" s="82" t="str">
        <f t="shared" si="11"/>
        <v/>
      </c>
      <c r="Q85" s="82" t="str">
        <f t="shared" si="12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8"/>
        <v/>
      </c>
      <c r="M86" s="17"/>
      <c r="N86" s="82" t="str">
        <f t="shared" si="9"/>
        <v/>
      </c>
      <c r="O86" s="82">
        <f t="shared" si="10"/>
        <v>0</v>
      </c>
      <c r="P86" s="82" t="str">
        <f t="shared" si="11"/>
        <v/>
      </c>
      <c r="Q86" s="82" t="str">
        <f t="shared" si="12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8"/>
        <v/>
      </c>
      <c r="M87" s="17"/>
      <c r="N87" s="82" t="str">
        <f t="shared" si="9"/>
        <v/>
      </c>
      <c r="O87" s="82">
        <f t="shared" si="10"/>
        <v>0</v>
      </c>
      <c r="P87" s="82" t="str">
        <f t="shared" si="11"/>
        <v/>
      </c>
      <c r="Q87" s="82" t="str">
        <f t="shared" si="12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8"/>
        <v/>
      </c>
      <c r="M88" s="17"/>
      <c r="N88" s="82" t="str">
        <f t="shared" si="9"/>
        <v/>
      </c>
      <c r="O88" s="82">
        <f t="shared" si="10"/>
        <v>0</v>
      </c>
      <c r="P88" s="82" t="str">
        <f t="shared" si="11"/>
        <v/>
      </c>
      <c r="Q88" s="82" t="str">
        <f t="shared" si="12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8"/>
        <v/>
      </c>
      <c r="M89" s="17"/>
      <c r="N89" s="82" t="str">
        <f t="shared" si="9"/>
        <v/>
      </c>
      <c r="O89" s="82">
        <f t="shared" si="10"/>
        <v>0</v>
      </c>
      <c r="P89" s="82" t="str">
        <f t="shared" si="11"/>
        <v/>
      </c>
      <c r="Q89" s="82" t="str">
        <f t="shared" si="12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8"/>
        <v/>
      </c>
      <c r="M90" s="17"/>
      <c r="N90" s="82" t="str">
        <f t="shared" si="9"/>
        <v/>
      </c>
      <c r="O90" s="82">
        <f t="shared" si="10"/>
        <v>0</v>
      </c>
      <c r="P90" s="82" t="str">
        <f t="shared" si="11"/>
        <v/>
      </c>
      <c r="Q90" s="82" t="str">
        <f t="shared" si="12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8"/>
        <v/>
      </c>
      <c r="M91" s="17"/>
      <c r="N91" s="82" t="str">
        <f t="shared" si="9"/>
        <v/>
      </c>
      <c r="O91" s="82">
        <f t="shared" si="10"/>
        <v>0</v>
      </c>
      <c r="P91" s="82" t="str">
        <f t="shared" si="11"/>
        <v/>
      </c>
      <c r="Q91" s="82" t="str">
        <f t="shared" si="12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8"/>
        <v/>
      </c>
      <c r="M92" s="17"/>
      <c r="N92" s="82" t="str">
        <f t="shared" si="9"/>
        <v/>
      </c>
      <c r="O92" s="82">
        <f t="shared" si="10"/>
        <v>0</v>
      </c>
      <c r="P92" s="82" t="str">
        <f t="shared" si="11"/>
        <v/>
      </c>
      <c r="Q92" s="82" t="str">
        <f t="shared" si="12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8"/>
        <v/>
      </c>
      <c r="M93" s="17"/>
      <c r="N93" s="82" t="str">
        <f t="shared" si="9"/>
        <v/>
      </c>
      <c r="O93" s="82">
        <f t="shared" si="10"/>
        <v>0</v>
      </c>
      <c r="P93" s="82" t="str">
        <f t="shared" si="11"/>
        <v/>
      </c>
      <c r="Q93" s="82" t="str">
        <f t="shared" si="12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8"/>
        <v/>
      </c>
      <c r="M94" s="17"/>
      <c r="N94" s="82" t="str">
        <f t="shared" si="9"/>
        <v/>
      </c>
      <c r="O94" s="82">
        <f t="shared" si="10"/>
        <v>0</v>
      </c>
      <c r="P94" s="82" t="str">
        <f t="shared" si="11"/>
        <v/>
      </c>
      <c r="Q94" s="82" t="str">
        <f t="shared" si="12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8"/>
        <v/>
      </c>
      <c r="M95" s="17"/>
      <c r="N95" s="82" t="str">
        <f t="shared" si="9"/>
        <v/>
      </c>
      <c r="O95" s="82">
        <f t="shared" si="10"/>
        <v>0</v>
      </c>
      <c r="P95" s="82" t="str">
        <f t="shared" si="11"/>
        <v/>
      </c>
      <c r="Q95" s="82" t="str">
        <f t="shared" si="12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8"/>
        <v/>
      </c>
      <c r="M96" s="17"/>
      <c r="N96" s="82" t="str">
        <f t="shared" si="9"/>
        <v/>
      </c>
      <c r="O96" s="82">
        <f t="shared" si="10"/>
        <v>0</v>
      </c>
      <c r="P96" s="82" t="str">
        <f t="shared" si="11"/>
        <v/>
      </c>
      <c r="Q96" s="82" t="str">
        <f t="shared" si="12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8"/>
        <v/>
      </c>
      <c r="M97" s="17"/>
      <c r="N97" s="82" t="str">
        <f t="shared" si="9"/>
        <v/>
      </c>
      <c r="O97" s="82">
        <f t="shared" si="10"/>
        <v>0</v>
      </c>
      <c r="P97" s="82" t="str">
        <f t="shared" si="11"/>
        <v/>
      </c>
      <c r="Q97" s="82" t="str">
        <f t="shared" si="12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8"/>
        <v/>
      </c>
      <c r="M98" s="17"/>
      <c r="N98" s="82" t="str">
        <f t="shared" si="9"/>
        <v/>
      </c>
      <c r="O98" s="82">
        <f t="shared" si="10"/>
        <v>0</v>
      </c>
      <c r="P98" s="82" t="str">
        <f t="shared" si="11"/>
        <v/>
      </c>
      <c r="Q98" s="82" t="str">
        <f t="shared" si="12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8"/>
        <v/>
      </c>
      <c r="M99" s="17"/>
      <c r="N99" s="82" t="str">
        <f t="shared" si="9"/>
        <v/>
      </c>
      <c r="O99" s="82">
        <f t="shared" si="10"/>
        <v>0</v>
      </c>
      <c r="P99" s="82" t="str">
        <f t="shared" si="11"/>
        <v/>
      </c>
      <c r="Q99" s="82" t="str">
        <f t="shared" si="12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8"/>
        <v/>
      </c>
      <c r="M100" s="17"/>
      <c r="N100" s="82" t="str">
        <f t="shared" si="9"/>
        <v/>
      </c>
      <c r="O100" s="82">
        <f t="shared" si="10"/>
        <v>0</v>
      </c>
      <c r="P100" s="82" t="str">
        <f t="shared" si="11"/>
        <v/>
      </c>
      <c r="Q100" s="82" t="str">
        <f t="shared" si="12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8"/>
        <v/>
      </c>
      <c r="M101" s="17"/>
      <c r="N101" s="82" t="str">
        <f t="shared" si="9"/>
        <v/>
      </c>
      <c r="O101" s="82">
        <f t="shared" si="10"/>
        <v>0</v>
      </c>
      <c r="P101" s="82" t="str">
        <f t="shared" si="11"/>
        <v/>
      </c>
      <c r="Q101" s="82" t="str">
        <f t="shared" si="12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8"/>
        <v/>
      </c>
      <c r="M102" s="17"/>
      <c r="N102" s="82" t="str">
        <f t="shared" si="9"/>
        <v/>
      </c>
      <c r="O102" s="82">
        <f t="shared" si="10"/>
        <v>0</v>
      </c>
      <c r="P102" s="82" t="str">
        <f t="shared" si="11"/>
        <v/>
      </c>
      <c r="Q102" s="82" t="str">
        <f t="shared" si="12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8"/>
        <v/>
      </c>
      <c r="M103" s="17"/>
      <c r="N103" s="82" t="str">
        <f t="shared" si="9"/>
        <v/>
      </c>
      <c r="O103" s="82">
        <f t="shared" si="10"/>
        <v>0</v>
      </c>
      <c r="P103" s="82" t="str">
        <f t="shared" si="11"/>
        <v/>
      </c>
      <c r="Q103" s="82" t="str">
        <f t="shared" si="12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8"/>
        <v/>
      </c>
      <c r="M104" s="17"/>
      <c r="N104" s="82" t="str">
        <f t="shared" si="9"/>
        <v/>
      </c>
      <c r="O104" s="82">
        <f t="shared" si="10"/>
        <v>0</v>
      </c>
      <c r="P104" s="82" t="str">
        <f t="shared" si="11"/>
        <v/>
      </c>
      <c r="Q104" s="82" t="str">
        <f t="shared" si="12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8"/>
        <v/>
      </c>
      <c r="M105" s="17"/>
      <c r="N105" s="82" t="str">
        <f t="shared" si="9"/>
        <v/>
      </c>
      <c r="O105" s="82">
        <f t="shared" si="10"/>
        <v>0</v>
      </c>
      <c r="P105" s="82" t="str">
        <f t="shared" si="11"/>
        <v/>
      </c>
      <c r="Q105" s="82" t="str">
        <f t="shared" si="12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8"/>
        <v/>
      </c>
      <c r="M106" s="17"/>
      <c r="N106" s="82" t="str">
        <f t="shared" si="9"/>
        <v/>
      </c>
      <c r="O106" s="82">
        <f t="shared" si="10"/>
        <v>0</v>
      </c>
      <c r="P106" s="82" t="str">
        <f t="shared" si="11"/>
        <v/>
      </c>
      <c r="Q106" s="82" t="str">
        <f t="shared" si="12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8"/>
        <v/>
      </c>
      <c r="M107" s="17"/>
      <c r="N107" s="82" t="str">
        <f t="shared" si="9"/>
        <v/>
      </c>
      <c r="O107" s="82">
        <f t="shared" si="10"/>
        <v>0</v>
      </c>
      <c r="P107" s="82" t="str">
        <f t="shared" si="11"/>
        <v/>
      </c>
      <c r="Q107" s="82" t="str">
        <f t="shared" si="12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8"/>
        <v/>
      </c>
      <c r="M108" s="17"/>
      <c r="N108" s="82" t="str">
        <f t="shared" si="9"/>
        <v/>
      </c>
      <c r="O108" s="82">
        <f t="shared" si="10"/>
        <v>0</v>
      </c>
      <c r="P108" s="82" t="str">
        <f t="shared" si="11"/>
        <v/>
      </c>
      <c r="Q108" s="82" t="str">
        <f t="shared" si="12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8"/>
        <v/>
      </c>
      <c r="M109" s="17"/>
      <c r="N109" s="82" t="str">
        <f t="shared" si="9"/>
        <v/>
      </c>
      <c r="O109" s="82">
        <f t="shared" si="10"/>
        <v>0</v>
      </c>
      <c r="P109" s="82" t="str">
        <f t="shared" si="11"/>
        <v/>
      </c>
      <c r="Q109" s="82" t="str">
        <f t="shared" si="12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8"/>
        <v/>
      </c>
      <c r="M110" s="17"/>
      <c r="N110" s="82" t="str">
        <f t="shared" si="9"/>
        <v/>
      </c>
      <c r="O110" s="82">
        <f t="shared" si="10"/>
        <v>0</v>
      </c>
      <c r="P110" s="82" t="str">
        <f t="shared" si="11"/>
        <v/>
      </c>
      <c r="Q110" s="82" t="str">
        <f t="shared" si="12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8"/>
        <v/>
      </c>
      <c r="M111" s="17"/>
      <c r="N111" s="82" t="str">
        <f t="shared" si="9"/>
        <v/>
      </c>
      <c r="O111" s="82">
        <f t="shared" si="10"/>
        <v>0</v>
      </c>
      <c r="P111" s="82" t="str">
        <f t="shared" si="11"/>
        <v/>
      </c>
      <c r="Q111" s="82" t="str">
        <f t="shared" si="12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8"/>
        <v/>
      </c>
      <c r="M112" s="17"/>
      <c r="N112" s="82" t="str">
        <f t="shared" si="9"/>
        <v/>
      </c>
      <c r="O112" s="82">
        <f t="shared" si="10"/>
        <v>0</v>
      </c>
      <c r="P112" s="82" t="str">
        <f t="shared" si="11"/>
        <v/>
      </c>
      <c r="Q112" s="82" t="str">
        <f t="shared" si="12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8"/>
        <v/>
      </c>
      <c r="M113" s="17"/>
      <c r="N113" s="82" t="str">
        <f t="shared" si="9"/>
        <v/>
      </c>
      <c r="O113" s="82">
        <f t="shared" si="10"/>
        <v>0</v>
      </c>
      <c r="P113" s="82" t="str">
        <f t="shared" si="11"/>
        <v/>
      </c>
      <c r="Q113" s="82" t="str">
        <f t="shared" si="12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8"/>
        <v/>
      </c>
      <c r="M114" s="17"/>
      <c r="N114" s="82" t="str">
        <f t="shared" si="9"/>
        <v/>
      </c>
      <c r="O114" s="82">
        <f t="shared" si="10"/>
        <v>0</v>
      </c>
      <c r="P114" s="82" t="str">
        <f t="shared" si="11"/>
        <v/>
      </c>
      <c r="Q114" s="82" t="str">
        <f t="shared" si="12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8"/>
        <v/>
      </c>
      <c r="M115" s="17"/>
      <c r="N115" s="82" t="str">
        <f t="shared" si="9"/>
        <v/>
      </c>
      <c r="O115" s="82">
        <f t="shared" si="10"/>
        <v>0</v>
      </c>
      <c r="P115" s="82" t="str">
        <f t="shared" si="11"/>
        <v/>
      </c>
      <c r="Q115" s="82" t="str">
        <f t="shared" si="12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8"/>
        <v/>
      </c>
      <c r="M116" s="17"/>
      <c r="N116" s="82" t="str">
        <f t="shared" si="9"/>
        <v/>
      </c>
      <c r="O116" s="82">
        <f t="shared" si="10"/>
        <v>0</v>
      </c>
      <c r="P116" s="82" t="str">
        <f t="shared" si="11"/>
        <v/>
      </c>
      <c r="Q116" s="82" t="str">
        <f t="shared" si="12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8"/>
        <v/>
      </c>
      <c r="M117" s="17"/>
      <c r="N117" s="82" t="str">
        <f t="shared" si="9"/>
        <v/>
      </c>
      <c r="O117" s="82">
        <f t="shared" si="10"/>
        <v>0</v>
      </c>
      <c r="P117" s="82" t="str">
        <f t="shared" si="11"/>
        <v/>
      </c>
      <c r="Q117" s="82" t="str">
        <f t="shared" si="12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8"/>
        <v/>
      </c>
      <c r="M118" s="17"/>
      <c r="N118" s="82" t="str">
        <f t="shared" si="9"/>
        <v/>
      </c>
      <c r="O118" s="82">
        <f t="shared" si="10"/>
        <v>0</v>
      </c>
      <c r="P118" s="82" t="str">
        <f t="shared" si="11"/>
        <v/>
      </c>
      <c r="Q118" s="82" t="str">
        <f t="shared" si="12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8"/>
        <v/>
      </c>
      <c r="M119" s="17"/>
      <c r="N119" s="82" t="str">
        <f t="shared" si="9"/>
        <v/>
      </c>
      <c r="O119" s="82">
        <f t="shared" si="10"/>
        <v>0</v>
      </c>
      <c r="P119" s="82" t="str">
        <f t="shared" si="11"/>
        <v/>
      </c>
      <c r="Q119" s="82" t="str">
        <f t="shared" si="12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8"/>
        <v/>
      </c>
      <c r="M120" s="17"/>
      <c r="N120" s="82" t="str">
        <f t="shared" si="9"/>
        <v/>
      </c>
      <c r="O120" s="82">
        <f t="shared" si="10"/>
        <v>0</v>
      </c>
      <c r="P120" s="82" t="str">
        <f t="shared" si="11"/>
        <v/>
      </c>
      <c r="Q120" s="82" t="str">
        <f t="shared" si="12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8"/>
        <v/>
      </c>
      <c r="M121" s="17"/>
      <c r="N121" s="82" t="str">
        <f t="shared" si="9"/>
        <v/>
      </c>
      <c r="O121" s="82">
        <f t="shared" si="10"/>
        <v>0</v>
      </c>
      <c r="P121" s="82" t="str">
        <f t="shared" si="11"/>
        <v/>
      </c>
      <c r="Q121" s="82" t="str">
        <f t="shared" si="12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8"/>
        <v/>
      </c>
      <c r="M122" s="17"/>
      <c r="N122" s="82" t="str">
        <f t="shared" si="9"/>
        <v/>
      </c>
      <c r="O122" s="82">
        <f t="shared" si="10"/>
        <v>0</v>
      </c>
      <c r="P122" s="82" t="str">
        <f t="shared" si="11"/>
        <v/>
      </c>
      <c r="Q122" s="82" t="str">
        <f t="shared" si="12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8"/>
        <v/>
      </c>
      <c r="M123" s="17"/>
      <c r="N123" s="82" t="str">
        <f t="shared" si="9"/>
        <v/>
      </c>
      <c r="O123" s="82">
        <f t="shared" si="10"/>
        <v>0</v>
      </c>
      <c r="P123" s="82" t="str">
        <f t="shared" si="11"/>
        <v/>
      </c>
      <c r="Q123" s="82" t="str">
        <f t="shared" si="12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8"/>
        <v/>
      </c>
      <c r="M124" s="17"/>
      <c r="N124" s="82" t="str">
        <f t="shared" si="9"/>
        <v/>
      </c>
      <c r="O124" s="82">
        <f t="shared" si="10"/>
        <v>0</v>
      </c>
      <c r="P124" s="82" t="str">
        <f t="shared" si="11"/>
        <v/>
      </c>
      <c r="Q124" s="82" t="str">
        <f t="shared" si="12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8"/>
        <v/>
      </c>
      <c r="M125" s="17"/>
      <c r="N125" s="82" t="str">
        <f t="shared" si="9"/>
        <v/>
      </c>
      <c r="O125" s="82">
        <f t="shared" si="10"/>
        <v>0</v>
      </c>
      <c r="P125" s="82" t="str">
        <f t="shared" si="11"/>
        <v/>
      </c>
      <c r="Q125" s="82" t="str">
        <f t="shared" si="12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8"/>
        <v/>
      </c>
      <c r="M126" s="17"/>
      <c r="N126" s="82" t="str">
        <f t="shared" si="9"/>
        <v/>
      </c>
      <c r="O126" s="82">
        <f t="shared" si="10"/>
        <v>0</v>
      </c>
      <c r="P126" s="82" t="str">
        <f t="shared" si="11"/>
        <v/>
      </c>
      <c r="Q126" s="82" t="str">
        <f t="shared" si="12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8"/>
        <v/>
      </c>
      <c r="M127" s="17"/>
      <c r="N127" s="82" t="str">
        <f t="shared" si="9"/>
        <v/>
      </c>
      <c r="O127" s="82">
        <f t="shared" si="10"/>
        <v>0</v>
      </c>
      <c r="P127" s="82" t="str">
        <f t="shared" si="11"/>
        <v/>
      </c>
      <c r="Q127" s="82" t="str">
        <f t="shared" si="12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8"/>
        <v/>
      </c>
      <c r="M128" s="17"/>
      <c r="N128" s="82" t="str">
        <f t="shared" si="9"/>
        <v/>
      </c>
      <c r="O128" s="82">
        <f t="shared" si="10"/>
        <v>0</v>
      </c>
      <c r="P128" s="82" t="str">
        <f t="shared" si="11"/>
        <v/>
      </c>
      <c r="Q128" s="82" t="str">
        <f t="shared" si="12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8"/>
        <v/>
      </c>
      <c r="M129" s="17"/>
      <c r="N129" s="82" t="str">
        <f t="shared" si="9"/>
        <v/>
      </c>
      <c r="O129" s="82">
        <f t="shared" si="10"/>
        <v>0</v>
      </c>
      <c r="P129" s="82" t="str">
        <f t="shared" si="11"/>
        <v/>
      </c>
      <c r="Q129" s="82" t="str">
        <f t="shared" si="12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8"/>
        <v/>
      </c>
      <c r="M130" s="17"/>
      <c r="N130" s="82" t="str">
        <f t="shared" si="9"/>
        <v/>
      </c>
      <c r="O130" s="82">
        <f t="shared" si="10"/>
        <v>0</v>
      </c>
      <c r="P130" s="82" t="str">
        <f t="shared" si="11"/>
        <v/>
      </c>
      <c r="Q130" s="82" t="str">
        <f t="shared" si="12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8"/>
        <v/>
      </c>
      <c r="M131" s="17"/>
      <c r="N131" s="82" t="str">
        <f t="shared" si="9"/>
        <v/>
      </c>
      <c r="O131" s="82">
        <f t="shared" si="10"/>
        <v>0</v>
      </c>
      <c r="P131" s="82" t="str">
        <f t="shared" si="11"/>
        <v/>
      </c>
      <c r="Q131" s="82" t="str">
        <f t="shared" si="12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8"/>
        <v/>
      </c>
      <c r="M132" s="17"/>
      <c r="N132" s="82" t="str">
        <f t="shared" si="9"/>
        <v/>
      </c>
      <c r="O132" s="82">
        <f t="shared" si="10"/>
        <v>0</v>
      </c>
      <c r="P132" s="82" t="str">
        <f t="shared" si="11"/>
        <v/>
      </c>
      <c r="Q132" s="82" t="str">
        <f t="shared" si="12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8"/>
        <v/>
      </c>
      <c r="M133" s="17"/>
      <c r="N133" s="82" t="str">
        <f t="shared" si="9"/>
        <v/>
      </c>
      <c r="O133" s="82">
        <f t="shared" si="10"/>
        <v>0</v>
      </c>
      <c r="P133" s="82" t="str">
        <f t="shared" si="11"/>
        <v/>
      </c>
      <c r="Q133" s="82" t="str">
        <f t="shared" si="12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8"/>
        <v/>
      </c>
      <c r="M134" s="17"/>
      <c r="N134" s="82" t="str">
        <f t="shared" si="9"/>
        <v/>
      </c>
      <c r="O134" s="82">
        <f t="shared" si="10"/>
        <v>0</v>
      </c>
      <c r="P134" s="82" t="str">
        <f t="shared" si="11"/>
        <v/>
      </c>
      <c r="Q134" s="82" t="str">
        <f t="shared" si="12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8"/>
        <v/>
      </c>
      <c r="M135" s="17"/>
      <c r="N135" s="82" t="str">
        <f t="shared" si="9"/>
        <v/>
      </c>
      <c r="O135" s="82">
        <f t="shared" si="10"/>
        <v>0</v>
      </c>
      <c r="P135" s="82" t="str">
        <f t="shared" si="11"/>
        <v/>
      </c>
      <c r="Q135" s="82" t="str">
        <f t="shared" si="12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8"/>
        <v/>
      </c>
      <c r="M136" s="17"/>
      <c r="N136" s="82" t="str">
        <f t="shared" si="9"/>
        <v/>
      </c>
      <c r="O136" s="82">
        <f t="shared" si="10"/>
        <v>0</v>
      </c>
      <c r="P136" s="82" t="str">
        <f t="shared" si="11"/>
        <v/>
      </c>
      <c r="Q136" s="82" t="str">
        <f t="shared" si="12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8"/>
        <v/>
      </c>
      <c r="M137" s="17"/>
      <c r="N137" s="82" t="str">
        <f t="shared" si="9"/>
        <v/>
      </c>
      <c r="O137" s="82">
        <f t="shared" si="10"/>
        <v>0</v>
      </c>
      <c r="P137" s="82" t="str">
        <f t="shared" si="11"/>
        <v/>
      </c>
      <c r="Q137" s="82" t="str">
        <f t="shared" si="12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8"/>
        <v/>
      </c>
      <c r="M138" s="17"/>
      <c r="N138" s="82" t="str">
        <f t="shared" si="9"/>
        <v/>
      </c>
      <c r="O138" s="82">
        <f t="shared" si="10"/>
        <v>0</v>
      </c>
      <c r="P138" s="82" t="str">
        <f t="shared" si="11"/>
        <v/>
      </c>
      <c r="Q138" s="82" t="str">
        <f t="shared" si="12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8"/>
        <v/>
      </c>
      <c r="M139" s="17"/>
      <c r="N139" s="82" t="str">
        <f t="shared" si="9"/>
        <v/>
      </c>
      <c r="O139" s="82">
        <f t="shared" si="10"/>
        <v>0</v>
      </c>
      <c r="P139" s="82" t="str">
        <f t="shared" si="11"/>
        <v/>
      </c>
      <c r="Q139" s="82" t="str">
        <f t="shared" si="12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8"/>
        <v/>
      </c>
      <c r="M140" s="17"/>
      <c r="N140" s="82" t="str">
        <f t="shared" si="9"/>
        <v/>
      </c>
      <c r="O140" s="82">
        <f t="shared" si="10"/>
        <v>0</v>
      </c>
      <c r="P140" s="82" t="str">
        <f t="shared" si="11"/>
        <v/>
      </c>
      <c r="Q140" s="82" t="str">
        <f t="shared" si="12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8"/>
        <v/>
      </c>
      <c r="M141" s="17"/>
      <c r="N141" s="82" t="str">
        <f t="shared" si="9"/>
        <v/>
      </c>
      <c r="O141" s="82">
        <f t="shared" si="10"/>
        <v>0</v>
      </c>
      <c r="P141" s="82" t="str">
        <f t="shared" si="11"/>
        <v/>
      </c>
      <c r="Q141" s="82" t="str">
        <f t="shared" si="12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8"/>
        <v/>
      </c>
      <c r="M142" s="17"/>
      <c r="N142" s="82" t="str">
        <f t="shared" si="9"/>
        <v/>
      </c>
      <c r="O142" s="82">
        <f t="shared" si="10"/>
        <v>0</v>
      </c>
      <c r="P142" s="82" t="str">
        <f t="shared" si="11"/>
        <v/>
      </c>
      <c r="Q142" s="82" t="str">
        <f t="shared" si="12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8"/>
        <v/>
      </c>
      <c r="M143" s="17"/>
      <c r="N143" s="82" t="str">
        <f t="shared" si="9"/>
        <v/>
      </c>
      <c r="O143" s="82">
        <f t="shared" si="10"/>
        <v>0</v>
      </c>
      <c r="P143" s="82" t="str">
        <f t="shared" si="11"/>
        <v/>
      </c>
      <c r="Q143" s="82" t="str">
        <f t="shared" si="12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3">IF(F144&amp;H144&amp;I144&amp;J144&amp;K144="","",F144+H144+I144-J144-K144)</f>
        <v/>
      </c>
      <c r="M144" s="17"/>
      <c r="N144" s="82" t="str">
        <f t="shared" ref="N144:N207" si="14">IF($G144="E",F144,"")</f>
        <v/>
      </c>
      <c r="O144" s="82">
        <f t="shared" si="10"/>
        <v>0</v>
      </c>
      <c r="P144" s="82" t="str">
        <f t="shared" si="11"/>
        <v/>
      </c>
      <c r="Q144" s="82" t="str">
        <f t="shared" si="12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3"/>
        <v/>
      </c>
      <c r="M145" s="17"/>
      <c r="N145" s="82" t="str">
        <f t="shared" si="14"/>
        <v/>
      </c>
      <c r="O145" s="82">
        <f t="shared" ref="O145:O208" si="15">IF($G145=0%,F145,"")</f>
        <v>0</v>
      </c>
      <c r="P145" s="82" t="str">
        <f t="shared" ref="P145:P208" si="16">IF(OR($G145=8%,$G145=11%),$H145/$G145,"")</f>
        <v/>
      </c>
      <c r="Q145" s="82" t="str">
        <f t="shared" ref="Q145:Q208" si="17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3"/>
        <v/>
      </c>
      <c r="M146" s="17"/>
      <c r="N146" s="82" t="str">
        <f t="shared" si="14"/>
        <v/>
      </c>
      <c r="O146" s="82">
        <f t="shared" si="15"/>
        <v>0</v>
      </c>
      <c r="P146" s="82" t="str">
        <f t="shared" si="16"/>
        <v/>
      </c>
      <c r="Q146" s="82" t="str">
        <f t="shared" si="17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3"/>
        <v/>
      </c>
      <c r="M147" s="17"/>
      <c r="N147" s="82" t="str">
        <f t="shared" si="14"/>
        <v/>
      </c>
      <c r="O147" s="82">
        <f t="shared" si="15"/>
        <v>0</v>
      </c>
      <c r="P147" s="82" t="str">
        <f t="shared" si="16"/>
        <v/>
      </c>
      <c r="Q147" s="82" t="str">
        <f t="shared" si="17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3"/>
        <v/>
      </c>
      <c r="M148" s="17"/>
      <c r="N148" s="82" t="str">
        <f t="shared" si="14"/>
        <v/>
      </c>
      <c r="O148" s="82">
        <f t="shared" si="15"/>
        <v>0</v>
      </c>
      <c r="P148" s="82" t="str">
        <f t="shared" si="16"/>
        <v/>
      </c>
      <c r="Q148" s="82" t="str">
        <f t="shared" si="17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3"/>
        <v/>
      </c>
      <c r="M149" s="17"/>
      <c r="N149" s="82" t="str">
        <f t="shared" si="14"/>
        <v/>
      </c>
      <c r="O149" s="82">
        <f t="shared" si="15"/>
        <v>0</v>
      </c>
      <c r="P149" s="82" t="str">
        <f t="shared" si="16"/>
        <v/>
      </c>
      <c r="Q149" s="82" t="str">
        <f t="shared" si="17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3"/>
        <v/>
      </c>
      <c r="M150" s="17"/>
      <c r="N150" s="82" t="str">
        <f t="shared" si="14"/>
        <v/>
      </c>
      <c r="O150" s="82">
        <f t="shared" si="15"/>
        <v>0</v>
      </c>
      <c r="P150" s="82" t="str">
        <f t="shared" si="16"/>
        <v/>
      </c>
      <c r="Q150" s="82" t="str">
        <f t="shared" si="17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3"/>
        <v/>
      </c>
      <c r="M151" s="17"/>
      <c r="N151" s="82" t="str">
        <f t="shared" si="14"/>
        <v/>
      </c>
      <c r="O151" s="82">
        <f t="shared" si="15"/>
        <v>0</v>
      </c>
      <c r="P151" s="82" t="str">
        <f t="shared" si="16"/>
        <v/>
      </c>
      <c r="Q151" s="82" t="str">
        <f t="shared" si="17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3"/>
        <v/>
      </c>
      <c r="M152" s="17"/>
      <c r="N152" s="82" t="str">
        <f t="shared" si="14"/>
        <v/>
      </c>
      <c r="O152" s="82">
        <f t="shared" si="15"/>
        <v>0</v>
      </c>
      <c r="P152" s="82" t="str">
        <f t="shared" si="16"/>
        <v/>
      </c>
      <c r="Q152" s="82" t="str">
        <f t="shared" si="17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3"/>
        <v/>
      </c>
      <c r="M153" s="17"/>
      <c r="N153" s="82" t="str">
        <f t="shared" si="14"/>
        <v/>
      </c>
      <c r="O153" s="82">
        <f t="shared" si="15"/>
        <v>0</v>
      </c>
      <c r="P153" s="82" t="str">
        <f t="shared" si="16"/>
        <v/>
      </c>
      <c r="Q153" s="82" t="str">
        <f t="shared" si="17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3"/>
        <v/>
      </c>
      <c r="M154" s="17"/>
      <c r="N154" s="82" t="str">
        <f t="shared" si="14"/>
        <v/>
      </c>
      <c r="O154" s="82">
        <f t="shared" si="15"/>
        <v>0</v>
      </c>
      <c r="P154" s="82" t="str">
        <f t="shared" si="16"/>
        <v/>
      </c>
      <c r="Q154" s="82" t="str">
        <f t="shared" si="17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3"/>
        <v/>
      </c>
      <c r="M155" s="17"/>
      <c r="N155" s="82" t="str">
        <f t="shared" si="14"/>
        <v/>
      </c>
      <c r="O155" s="82">
        <f t="shared" si="15"/>
        <v>0</v>
      </c>
      <c r="P155" s="82" t="str">
        <f t="shared" si="16"/>
        <v/>
      </c>
      <c r="Q155" s="82" t="str">
        <f t="shared" si="17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3"/>
        <v/>
      </c>
      <c r="M156" s="17"/>
      <c r="N156" s="82" t="str">
        <f t="shared" si="14"/>
        <v/>
      </c>
      <c r="O156" s="82">
        <f t="shared" si="15"/>
        <v>0</v>
      </c>
      <c r="P156" s="82" t="str">
        <f t="shared" si="16"/>
        <v/>
      </c>
      <c r="Q156" s="82" t="str">
        <f t="shared" si="17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3"/>
        <v/>
      </c>
      <c r="M157" s="17"/>
      <c r="N157" s="82" t="str">
        <f t="shared" si="14"/>
        <v/>
      </c>
      <c r="O157" s="82">
        <f t="shared" si="15"/>
        <v>0</v>
      </c>
      <c r="P157" s="82" t="str">
        <f t="shared" si="16"/>
        <v/>
      </c>
      <c r="Q157" s="82" t="str">
        <f t="shared" si="17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3"/>
        <v/>
      </c>
      <c r="M158" s="17"/>
      <c r="N158" s="82" t="str">
        <f t="shared" si="14"/>
        <v/>
      </c>
      <c r="O158" s="82">
        <f t="shared" si="15"/>
        <v>0</v>
      </c>
      <c r="P158" s="82" t="str">
        <f t="shared" si="16"/>
        <v/>
      </c>
      <c r="Q158" s="82" t="str">
        <f t="shared" si="17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3"/>
        <v/>
      </c>
      <c r="M159" s="17"/>
      <c r="N159" s="82" t="str">
        <f t="shared" si="14"/>
        <v/>
      </c>
      <c r="O159" s="82">
        <f t="shared" si="15"/>
        <v>0</v>
      </c>
      <c r="P159" s="82" t="str">
        <f t="shared" si="16"/>
        <v/>
      </c>
      <c r="Q159" s="82" t="str">
        <f t="shared" si="17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3"/>
        <v/>
      </c>
      <c r="M160" s="17"/>
      <c r="N160" s="82" t="str">
        <f t="shared" si="14"/>
        <v/>
      </c>
      <c r="O160" s="82">
        <f t="shared" si="15"/>
        <v>0</v>
      </c>
      <c r="P160" s="82" t="str">
        <f t="shared" si="16"/>
        <v/>
      </c>
      <c r="Q160" s="82" t="str">
        <f t="shared" si="17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3"/>
        <v/>
      </c>
      <c r="M161" s="17"/>
      <c r="N161" s="82" t="str">
        <f t="shared" si="14"/>
        <v/>
      </c>
      <c r="O161" s="82">
        <f t="shared" si="15"/>
        <v>0</v>
      </c>
      <c r="P161" s="82" t="str">
        <f t="shared" si="16"/>
        <v/>
      </c>
      <c r="Q161" s="82" t="str">
        <f t="shared" si="17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3"/>
        <v/>
      </c>
      <c r="M162" s="17"/>
      <c r="N162" s="82" t="str">
        <f t="shared" si="14"/>
        <v/>
      </c>
      <c r="O162" s="82">
        <f t="shared" si="15"/>
        <v>0</v>
      </c>
      <c r="P162" s="82" t="str">
        <f t="shared" si="16"/>
        <v/>
      </c>
      <c r="Q162" s="82" t="str">
        <f t="shared" si="17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3"/>
        <v/>
      </c>
      <c r="M163" s="17"/>
      <c r="N163" s="82" t="str">
        <f t="shared" si="14"/>
        <v/>
      </c>
      <c r="O163" s="82">
        <f t="shared" si="15"/>
        <v>0</v>
      </c>
      <c r="P163" s="82" t="str">
        <f t="shared" si="16"/>
        <v/>
      </c>
      <c r="Q163" s="82" t="str">
        <f t="shared" si="17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3"/>
        <v/>
      </c>
      <c r="M164" s="17"/>
      <c r="N164" s="82" t="str">
        <f t="shared" si="14"/>
        <v/>
      </c>
      <c r="O164" s="82">
        <f t="shared" si="15"/>
        <v>0</v>
      </c>
      <c r="P164" s="82" t="str">
        <f t="shared" si="16"/>
        <v/>
      </c>
      <c r="Q164" s="82" t="str">
        <f t="shared" si="17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3"/>
        <v/>
      </c>
      <c r="M165" s="17"/>
      <c r="N165" s="82" t="str">
        <f t="shared" si="14"/>
        <v/>
      </c>
      <c r="O165" s="82">
        <f t="shared" si="15"/>
        <v>0</v>
      </c>
      <c r="P165" s="82" t="str">
        <f t="shared" si="16"/>
        <v/>
      </c>
      <c r="Q165" s="82" t="str">
        <f t="shared" si="17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3"/>
        <v/>
      </c>
      <c r="M166" s="17"/>
      <c r="N166" s="82" t="str">
        <f t="shared" si="14"/>
        <v/>
      </c>
      <c r="O166" s="82">
        <f t="shared" si="15"/>
        <v>0</v>
      </c>
      <c r="P166" s="82" t="str">
        <f t="shared" si="16"/>
        <v/>
      </c>
      <c r="Q166" s="82" t="str">
        <f t="shared" si="17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3"/>
        <v/>
      </c>
      <c r="M167" s="17"/>
      <c r="N167" s="82" t="str">
        <f t="shared" si="14"/>
        <v/>
      </c>
      <c r="O167" s="82">
        <f t="shared" si="15"/>
        <v>0</v>
      </c>
      <c r="P167" s="82" t="str">
        <f t="shared" si="16"/>
        <v/>
      </c>
      <c r="Q167" s="82" t="str">
        <f t="shared" si="17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3"/>
        <v/>
      </c>
      <c r="M168" s="17"/>
      <c r="N168" s="82" t="str">
        <f t="shared" si="14"/>
        <v/>
      </c>
      <c r="O168" s="82">
        <f t="shared" si="15"/>
        <v>0</v>
      </c>
      <c r="P168" s="82" t="str">
        <f t="shared" si="16"/>
        <v/>
      </c>
      <c r="Q168" s="82" t="str">
        <f t="shared" si="17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3"/>
        <v/>
      </c>
      <c r="M169" s="17"/>
      <c r="N169" s="82" t="str">
        <f t="shared" si="14"/>
        <v/>
      </c>
      <c r="O169" s="82">
        <f t="shared" si="15"/>
        <v>0</v>
      </c>
      <c r="P169" s="82" t="str">
        <f t="shared" si="16"/>
        <v/>
      </c>
      <c r="Q169" s="82" t="str">
        <f t="shared" si="17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3"/>
        <v/>
      </c>
      <c r="M170" s="17"/>
      <c r="N170" s="82" t="str">
        <f t="shared" si="14"/>
        <v/>
      </c>
      <c r="O170" s="82">
        <f t="shared" si="15"/>
        <v>0</v>
      </c>
      <c r="P170" s="82" t="str">
        <f t="shared" si="16"/>
        <v/>
      </c>
      <c r="Q170" s="82" t="str">
        <f t="shared" si="17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3"/>
        <v/>
      </c>
      <c r="M171" s="17"/>
      <c r="N171" s="82" t="str">
        <f t="shared" si="14"/>
        <v/>
      </c>
      <c r="O171" s="82">
        <f t="shared" si="15"/>
        <v>0</v>
      </c>
      <c r="P171" s="82" t="str">
        <f t="shared" si="16"/>
        <v/>
      </c>
      <c r="Q171" s="82" t="str">
        <f t="shared" si="17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3"/>
        <v/>
      </c>
      <c r="M172" s="17"/>
      <c r="N172" s="82" t="str">
        <f t="shared" si="14"/>
        <v/>
      </c>
      <c r="O172" s="82">
        <f t="shared" si="15"/>
        <v>0</v>
      </c>
      <c r="P172" s="82" t="str">
        <f t="shared" si="16"/>
        <v/>
      </c>
      <c r="Q172" s="82" t="str">
        <f t="shared" si="17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3"/>
        <v/>
      </c>
      <c r="M173" s="17"/>
      <c r="N173" s="82" t="str">
        <f t="shared" si="14"/>
        <v/>
      </c>
      <c r="O173" s="82">
        <f t="shared" si="15"/>
        <v>0</v>
      </c>
      <c r="P173" s="82" t="str">
        <f t="shared" si="16"/>
        <v/>
      </c>
      <c r="Q173" s="82" t="str">
        <f t="shared" si="17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3"/>
        <v/>
      </c>
      <c r="M174" s="17"/>
      <c r="N174" s="82" t="str">
        <f t="shared" si="14"/>
        <v/>
      </c>
      <c r="O174" s="82">
        <f t="shared" si="15"/>
        <v>0</v>
      </c>
      <c r="P174" s="82" t="str">
        <f t="shared" si="16"/>
        <v/>
      </c>
      <c r="Q174" s="82" t="str">
        <f t="shared" si="17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3"/>
        <v/>
      </c>
      <c r="M175" s="17"/>
      <c r="N175" s="82" t="str">
        <f t="shared" si="14"/>
        <v/>
      </c>
      <c r="O175" s="82">
        <f t="shared" si="15"/>
        <v>0</v>
      </c>
      <c r="P175" s="82" t="str">
        <f t="shared" si="16"/>
        <v/>
      </c>
      <c r="Q175" s="82" t="str">
        <f t="shared" si="17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3"/>
        <v/>
      </c>
      <c r="M176" s="17"/>
      <c r="N176" s="82" t="str">
        <f t="shared" si="14"/>
        <v/>
      </c>
      <c r="O176" s="82">
        <f t="shared" si="15"/>
        <v>0</v>
      </c>
      <c r="P176" s="82" t="str">
        <f t="shared" si="16"/>
        <v/>
      </c>
      <c r="Q176" s="82" t="str">
        <f t="shared" si="17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3"/>
        <v/>
      </c>
      <c r="M177" s="17"/>
      <c r="N177" s="82" t="str">
        <f t="shared" si="14"/>
        <v/>
      </c>
      <c r="O177" s="82">
        <f t="shared" si="15"/>
        <v>0</v>
      </c>
      <c r="P177" s="82" t="str">
        <f t="shared" si="16"/>
        <v/>
      </c>
      <c r="Q177" s="82" t="str">
        <f t="shared" si="17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3"/>
        <v/>
      </c>
      <c r="M178" s="17"/>
      <c r="N178" s="82" t="str">
        <f t="shared" si="14"/>
        <v/>
      </c>
      <c r="O178" s="82">
        <f t="shared" si="15"/>
        <v>0</v>
      </c>
      <c r="P178" s="82" t="str">
        <f t="shared" si="16"/>
        <v/>
      </c>
      <c r="Q178" s="82" t="str">
        <f t="shared" si="17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3"/>
        <v/>
      </c>
      <c r="M179" s="17"/>
      <c r="N179" s="82" t="str">
        <f t="shared" si="14"/>
        <v/>
      </c>
      <c r="O179" s="82">
        <f t="shared" si="15"/>
        <v>0</v>
      </c>
      <c r="P179" s="82" t="str">
        <f t="shared" si="16"/>
        <v/>
      </c>
      <c r="Q179" s="82" t="str">
        <f t="shared" si="17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3"/>
        <v/>
      </c>
      <c r="M180" s="17"/>
      <c r="N180" s="82" t="str">
        <f t="shared" si="14"/>
        <v/>
      </c>
      <c r="O180" s="82">
        <f t="shared" si="15"/>
        <v>0</v>
      </c>
      <c r="P180" s="82" t="str">
        <f t="shared" si="16"/>
        <v/>
      </c>
      <c r="Q180" s="82" t="str">
        <f t="shared" si="17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3"/>
        <v/>
      </c>
      <c r="M181" s="17"/>
      <c r="N181" s="82" t="str">
        <f t="shared" si="14"/>
        <v/>
      </c>
      <c r="O181" s="82">
        <f t="shared" si="15"/>
        <v>0</v>
      </c>
      <c r="P181" s="82" t="str">
        <f t="shared" si="16"/>
        <v/>
      </c>
      <c r="Q181" s="82" t="str">
        <f t="shared" si="17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3"/>
        <v/>
      </c>
      <c r="M182" s="17"/>
      <c r="N182" s="82" t="str">
        <f t="shared" si="14"/>
        <v/>
      </c>
      <c r="O182" s="82">
        <f t="shared" si="15"/>
        <v>0</v>
      </c>
      <c r="P182" s="82" t="str">
        <f t="shared" si="16"/>
        <v/>
      </c>
      <c r="Q182" s="82" t="str">
        <f t="shared" si="17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3"/>
        <v/>
      </c>
      <c r="M183" s="17"/>
      <c r="N183" s="82" t="str">
        <f t="shared" si="14"/>
        <v/>
      </c>
      <c r="O183" s="82">
        <f t="shared" si="15"/>
        <v>0</v>
      </c>
      <c r="P183" s="82" t="str">
        <f t="shared" si="16"/>
        <v/>
      </c>
      <c r="Q183" s="82" t="str">
        <f t="shared" si="17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3"/>
        <v/>
      </c>
      <c r="M184" s="17"/>
      <c r="N184" s="82" t="str">
        <f t="shared" si="14"/>
        <v/>
      </c>
      <c r="O184" s="82">
        <f t="shared" si="15"/>
        <v>0</v>
      </c>
      <c r="P184" s="82" t="str">
        <f t="shared" si="16"/>
        <v/>
      </c>
      <c r="Q184" s="82" t="str">
        <f t="shared" si="17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3"/>
        <v/>
      </c>
      <c r="M185" s="17"/>
      <c r="N185" s="82" t="str">
        <f t="shared" si="14"/>
        <v/>
      </c>
      <c r="O185" s="82">
        <f t="shared" si="15"/>
        <v>0</v>
      </c>
      <c r="P185" s="82" t="str">
        <f t="shared" si="16"/>
        <v/>
      </c>
      <c r="Q185" s="82" t="str">
        <f t="shared" si="17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3"/>
        <v/>
      </c>
      <c r="M186" s="17"/>
      <c r="N186" s="82" t="str">
        <f t="shared" si="14"/>
        <v/>
      </c>
      <c r="O186" s="82">
        <f t="shared" si="15"/>
        <v>0</v>
      </c>
      <c r="P186" s="82" t="str">
        <f t="shared" si="16"/>
        <v/>
      </c>
      <c r="Q186" s="82" t="str">
        <f t="shared" si="17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3"/>
        <v/>
      </c>
      <c r="M187" s="17"/>
      <c r="N187" s="82" t="str">
        <f t="shared" si="14"/>
        <v/>
      </c>
      <c r="O187" s="82">
        <f t="shared" si="15"/>
        <v>0</v>
      </c>
      <c r="P187" s="82" t="str">
        <f t="shared" si="16"/>
        <v/>
      </c>
      <c r="Q187" s="82" t="str">
        <f t="shared" si="17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3"/>
        <v/>
      </c>
      <c r="M188" s="17"/>
      <c r="N188" s="82" t="str">
        <f t="shared" si="14"/>
        <v/>
      </c>
      <c r="O188" s="82">
        <f t="shared" si="15"/>
        <v>0</v>
      </c>
      <c r="P188" s="82" t="str">
        <f t="shared" si="16"/>
        <v/>
      </c>
      <c r="Q188" s="82" t="str">
        <f t="shared" si="17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3"/>
        <v/>
      </c>
      <c r="M189" s="17"/>
      <c r="N189" s="82" t="str">
        <f t="shared" si="14"/>
        <v/>
      </c>
      <c r="O189" s="82">
        <f t="shared" si="15"/>
        <v>0</v>
      </c>
      <c r="P189" s="82" t="str">
        <f t="shared" si="16"/>
        <v/>
      </c>
      <c r="Q189" s="82" t="str">
        <f t="shared" si="17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3"/>
        <v/>
      </c>
      <c r="M190" s="17"/>
      <c r="N190" s="82" t="str">
        <f t="shared" si="14"/>
        <v/>
      </c>
      <c r="O190" s="82">
        <f t="shared" si="15"/>
        <v>0</v>
      </c>
      <c r="P190" s="82" t="str">
        <f t="shared" si="16"/>
        <v/>
      </c>
      <c r="Q190" s="82" t="str">
        <f t="shared" si="17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3"/>
        <v/>
      </c>
      <c r="M191" s="17"/>
      <c r="N191" s="82" t="str">
        <f t="shared" si="14"/>
        <v/>
      </c>
      <c r="O191" s="82">
        <f t="shared" si="15"/>
        <v>0</v>
      </c>
      <c r="P191" s="82" t="str">
        <f t="shared" si="16"/>
        <v/>
      </c>
      <c r="Q191" s="82" t="str">
        <f t="shared" si="17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3"/>
        <v/>
      </c>
      <c r="M192" s="17"/>
      <c r="N192" s="82" t="str">
        <f t="shared" si="14"/>
        <v/>
      </c>
      <c r="O192" s="82">
        <f t="shared" si="15"/>
        <v>0</v>
      </c>
      <c r="P192" s="82" t="str">
        <f t="shared" si="16"/>
        <v/>
      </c>
      <c r="Q192" s="82" t="str">
        <f t="shared" si="17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3"/>
        <v/>
      </c>
      <c r="M193" s="17"/>
      <c r="N193" s="82" t="str">
        <f t="shared" si="14"/>
        <v/>
      </c>
      <c r="O193" s="82">
        <f t="shared" si="15"/>
        <v>0</v>
      </c>
      <c r="P193" s="82" t="str">
        <f t="shared" si="16"/>
        <v/>
      </c>
      <c r="Q193" s="82" t="str">
        <f t="shared" si="17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3"/>
        <v/>
      </c>
      <c r="M194" s="17"/>
      <c r="N194" s="82" t="str">
        <f t="shared" si="14"/>
        <v/>
      </c>
      <c r="O194" s="82">
        <f t="shared" si="15"/>
        <v>0</v>
      </c>
      <c r="P194" s="82" t="str">
        <f t="shared" si="16"/>
        <v/>
      </c>
      <c r="Q194" s="82" t="str">
        <f t="shared" si="17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3"/>
        <v/>
      </c>
      <c r="M195" s="17"/>
      <c r="N195" s="82" t="str">
        <f t="shared" si="14"/>
        <v/>
      </c>
      <c r="O195" s="82">
        <f t="shared" si="15"/>
        <v>0</v>
      </c>
      <c r="P195" s="82" t="str">
        <f t="shared" si="16"/>
        <v/>
      </c>
      <c r="Q195" s="82" t="str">
        <f t="shared" si="17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3"/>
        <v/>
      </c>
      <c r="M196" s="17"/>
      <c r="N196" s="82" t="str">
        <f t="shared" si="14"/>
        <v/>
      </c>
      <c r="O196" s="82">
        <f t="shared" si="15"/>
        <v>0</v>
      </c>
      <c r="P196" s="82" t="str">
        <f t="shared" si="16"/>
        <v/>
      </c>
      <c r="Q196" s="82" t="str">
        <f t="shared" si="17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3"/>
        <v/>
      </c>
      <c r="M197" s="17"/>
      <c r="N197" s="82" t="str">
        <f t="shared" si="14"/>
        <v/>
      </c>
      <c r="O197" s="82">
        <f t="shared" si="15"/>
        <v>0</v>
      </c>
      <c r="P197" s="82" t="str">
        <f t="shared" si="16"/>
        <v/>
      </c>
      <c r="Q197" s="82" t="str">
        <f t="shared" si="17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3"/>
        <v/>
      </c>
      <c r="M198" s="17"/>
      <c r="N198" s="82" t="str">
        <f t="shared" si="14"/>
        <v/>
      </c>
      <c r="O198" s="82">
        <f t="shared" si="15"/>
        <v>0</v>
      </c>
      <c r="P198" s="82" t="str">
        <f t="shared" si="16"/>
        <v/>
      </c>
      <c r="Q198" s="82" t="str">
        <f t="shared" si="17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3"/>
        <v/>
      </c>
      <c r="M199" s="17"/>
      <c r="N199" s="82" t="str">
        <f t="shared" si="14"/>
        <v/>
      </c>
      <c r="O199" s="82">
        <f t="shared" si="15"/>
        <v>0</v>
      </c>
      <c r="P199" s="82" t="str">
        <f t="shared" si="16"/>
        <v/>
      </c>
      <c r="Q199" s="82" t="str">
        <f t="shared" si="17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3"/>
        <v/>
      </c>
      <c r="M200" s="17"/>
      <c r="N200" s="82" t="str">
        <f t="shared" si="14"/>
        <v/>
      </c>
      <c r="O200" s="82">
        <f t="shared" si="15"/>
        <v>0</v>
      </c>
      <c r="P200" s="82" t="str">
        <f t="shared" si="16"/>
        <v/>
      </c>
      <c r="Q200" s="82" t="str">
        <f t="shared" si="17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3"/>
        <v/>
      </c>
      <c r="M201" s="17"/>
      <c r="N201" s="82" t="str">
        <f t="shared" si="14"/>
        <v/>
      </c>
      <c r="O201" s="82">
        <f t="shared" si="15"/>
        <v>0</v>
      </c>
      <c r="P201" s="82" t="str">
        <f t="shared" si="16"/>
        <v/>
      </c>
      <c r="Q201" s="82" t="str">
        <f t="shared" si="17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3"/>
        <v/>
      </c>
      <c r="M202" s="17"/>
      <c r="N202" s="82" t="str">
        <f t="shared" si="14"/>
        <v/>
      </c>
      <c r="O202" s="82">
        <f t="shared" si="15"/>
        <v>0</v>
      </c>
      <c r="P202" s="82" t="str">
        <f t="shared" si="16"/>
        <v/>
      </c>
      <c r="Q202" s="82" t="str">
        <f t="shared" si="17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3"/>
        <v/>
      </c>
      <c r="M203" s="17"/>
      <c r="N203" s="82" t="str">
        <f t="shared" si="14"/>
        <v/>
      </c>
      <c r="O203" s="82">
        <f t="shared" si="15"/>
        <v>0</v>
      </c>
      <c r="P203" s="82" t="str">
        <f t="shared" si="16"/>
        <v/>
      </c>
      <c r="Q203" s="82" t="str">
        <f t="shared" si="17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3"/>
        <v/>
      </c>
      <c r="M204" s="17"/>
      <c r="N204" s="82" t="str">
        <f t="shared" si="14"/>
        <v/>
      </c>
      <c r="O204" s="82">
        <f t="shared" si="15"/>
        <v>0</v>
      </c>
      <c r="P204" s="82" t="str">
        <f t="shared" si="16"/>
        <v/>
      </c>
      <c r="Q204" s="82" t="str">
        <f t="shared" si="17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3"/>
        <v/>
      </c>
      <c r="M205" s="17"/>
      <c r="N205" s="82" t="str">
        <f t="shared" si="14"/>
        <v/>
      </c>
      <c r="O205" s="82">
        <f t="shared" si="15"/>
        <v>0</v>
      </c>
      <c r="P205" s="82" t="str">
        <f t="shared" si="16"/>
        <v/>
      </c>
      <c r="Q205" s="82" t="str">
        <f t="shared" si="17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3"/>
        <v/>
      </c>
      <c r="M206" s="17"/>
      <c r="N206" s="82" t="str">
        <f t="shared" si="14"/>
        <v/>
      </c>
      <c r="O206" s="82">
        <f t="shared" si="15"/>
        <v>0</v>
      </c>
      <c r="P206" s="82" t="str">
        <f t="shared" si="16"/>
        <v/>
      </c>
      <c r="Q206" s="82" t="str">
        <f t="shared" si="17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3"/>
        <v/>
      </c>
      <c r="M207" s="17"/>
      <c r="N207" s="82" t="str">
        <f t="shared" si="14"/>
        <v/>
      </c>
      <c r="O207" s="82">
        <f t="shared" si="15"/>
        <v>0</v>
      </c>
      <c r="P207" s="82" t="str">
        <f t="shared" si="16"/>
        <v/>
      </c>
      <c r="Q207" s="82" t="str">
        <f t="shared" si="17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8">IF(F208&amp;H208&amp;I208&amp;J208&amp;K208="","",F208+H208+I208-J208-K208)</f>
        <v/>
      </c>
      <c r="M208" s="17"/>
      <c r="N208" s="82" t="str">
        <f t="shared" ref="N208:N271" si="19">IF($G208="E",F208,"")</f>
        <v/>
      </c>
      <c r="O208" s="82">
        <f t="shared" si="15"/>
        <v>0</v>
      </c>
      <c r="P208" s="82" t="str">
        <f t="shared" si="16"/>
        <v/>
      </c>
      <c r="Q208" s="82" t="str">
        <f t="shared" si="17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8"/>
        <v/>
      </c>
      <c r="M209" s="17"/>
      <c r="N209" s="82" t="str">
        <f t="shared" si="19"/>
        <v/>
      </c>
      <c r="O209" s="82">
        <f t="shared" ref="O209:O272" si="20">IF($G209=0%,F209,"")</f>
        <v>0</v>
      </c>
      <c r="P209" s="82" t="str">
        <f t="shared" ref="P209:P272" si="21">IF(OR($G209=8%,$G209=11%),$H209/$G209,"")</f>
        <v/>
      </c>
      <c r="Q209" s="82" t="str">
        <f t="shared" ref="Q209:Q272" si="22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8"/>
        <v/>
      </c>
      <c r="M210" s="17"/>
      <c r="N210" s="82" t="str">
        <f t="shared" si="19"/>
        <v/>
      </c>
      <c r="O210" s="82">
        <f t="shared" si="20"/>
        <v>0</v>
      </c>
      <c r="P210" s="82" t="str">
        <f t="shared" si="21"/>
        <v/>
      </c>
      <c r="Q210" s="82" t="str">
        <f t="shared" si="22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8"/>
        <v/>
      </c>
      <c r="M211" s="17"/>
      <c r="N211" s="82" t="str">
        <f t="shared" si="19"/>
        <v/>
      </c>
      <c r="O211" s="82">
        <f t="shared" si="20"/>
        <v>0</v>
      </c>
      <c r="P211" s="82" t="str">
        <f t="shared" si="21"/>
        <v/>
      </c>
      <c r="Q211" s="82" t="str">
        <f t="shared" si="22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8"/>
        <v/>
      </c>
      <c r="M212" s="17"/>
      <c r="N212" s="82" t="str">
        <f t="shared" si="19"/>
        <v/>
      </c>
      <c r="O212" s="82">
        <f t="shared" si="20"/>
        <v>0</v>
      </c>
      <c r="P212" s="82" t="str">
        <f t="shared" si="21"/>
        <v/>
      </c>
      <c r="Q212" s="82" t="str">
        <f t="shared" si="22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8"/>
        <v/>
      </c>
      <c r="M213" s="17"/>
      <c r="N213" s="82" t="str">
        <f t="shared" si="19"/>
        <v/>
      </c>
      <c r="O213" s="82">
        <f t="shared" si="20"/>
        <v>0</v>
      </c>
      <c r="P213" s="82" t="str">
        <f t="shared" si="21"/>
        <v/>
      </c>
      <c r="Q213" s="82" t="str">
        <f t="shared" si="22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8"/>
        <v/>
      </c>
      <c r="M214" s="17"/>
      <c r="N214" s="82" t="str">
        <f t="shared" si="19"/>
        <v/>
      </c>
      <c r="O214" s="82">
        <f t="shared" si="20"/>
        <v>0</v>
      </c>
      <c r="P214" s="82" t="str">
        <f t="shared" si="21"/>
        <v/>
      </c>
      <c r="Q214" s="82" t="str">
        <f t="shared" si="22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8"/>
        <v/>
      </c>
      <c r="M215" s="17"/>
      <c r="N215" s="82" t="str">
        <f t="shared" si="19"/>
        <v/>
      </c>
      <c r="O215" s="82">
        <f t="shared" si="20"/>
        <v>0</v>
      </c>
      <c r="P215" s="82" t="str">
        <f t="shared" si="21"/>
        <v/>
      </c>
      <c r="Q215" s="82" t="str">
        <f t="shared" si="22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8"/>
        <v/>
      </c>
      <c r="M216" s="17"/>
      <c r="N216" s="82" t="str">
        <f t="shared" si="19"/>
        <v/>
      </c>
      <c r="O216" s="82">
        <f t="shared" si="20"/>
        <v>0</v>
      </c>
      <c r="P216" s="82" t="str">
        <f t="shared" si="21"/>
        <v/>
      </c>
      <c r="Q216" s="82" t="str">
        <f t="shared" si="22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8"/>
        <v/>
      </c>
      <c r="M217" s="17"/>
      <c r="N217" s="82" t="str">
        <f t="shared" si="19"/>
        <v/>
      </c>
      <c r="O217" s="82">
        <f t="shared" si="20"/>
        <v>0</v>
      </c>
      <c r="P217" s="82" t="str">
        <f t="shared" si="21"/>
        <v/>
      </c>
      <c r="Q217" s="82" t="str">
        <f t="shared" si="22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8"/>
        <v/>
      </c>
      <c r="M218" s="17"/>
      <c r="N218" s="82" t="str">
        <f t="shared" si="19"/>
        <v/>
      </c>
      <c r="O218" s="82">
        <f t="shared" si="20"/>
        <v>0</v>
      </c>
      <c r="P218" s="82" t="str">
        <f t="shared" si="21"/>
        <v/>
      </c>
      <c r="Q218" s="82" t="str">
        <f t="shared" si="22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8"/>
        <v/>
      </c>
      <c r="M219" s="17"/>
      <c r="N219" s="82" t="str">
        <f t="shared" si="19"/>
        <v/>
      </c>
      <c r="O219" s="82">
        <f t="shared" si="20"/>
        <v>0</v>
      </c>
      <c r="P219" s="82" t="str">
        <f t="shared" si="21"/>
        <v/>
      </c>
      <c r="Q219" s="82" t="str">
        <f t="shared" si="22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8"/>
        <v/>
      </c>
      <c r="M220" s="17"/>
      <c r="N220" s="82" t="str">
        <f t="shared" si="19"/>
        <v/>
      </c>
      <c r="O220" s="82">
        <f t="shared" si="20"/>
        <v>0</v>
      </c>
      <c r="P220" s="82" t="str">
        <f t="shared" si="21"/>
        <v/>
      </c>
      <c r="Q220" s="82" t="str">
        <f t="shared" si="22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8"/>
        <v/>
      </c>
      <c r="M221" s="17"/>
      <c r="N221" s="82" t="str">
        <f t="shared" si="19"/>
        <v/>
      </c>
      <c r="O221" s="82">
        <f t="shared" si="20"/>
        <v>0</v>
      </c>
      <c r="P221" s="82" t="str">
        <f t="shared" si="21"/>
        <v/>
      </c>
      <c r="Q221" s="82" t="str">
        <f t="shared" si="22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8"/>
        <v/>
      </c>
      <c r="M222" s="17"/>
      <c r="N222" s="82" t="str">
        <f t="shared" si="19"/>
        <v/>
      </c>
      <c r="O222" s="82">
        <f t="shared" si="20"/>
        <v>0</v>
      </c>
      <c r="P222" s="82" t="str">
        <f t="shared" si="21"/>
        <v/>
      </c>
      <c r="Q222" s="82" t="str">
        <f t="shared" si="22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8"/>
        <v/>
      </c>
      <c r="M223" s="17"/>
      <c r="N223" s="82" t="str">
        <f t="shared" si="19"/>
        <v/>
      </c>
      <c r="O223" s="82">
        <f t="shared" si="20"/>
        <v>0</v>
      </c>
      <c r="P223" s="82" t="str">
        <f t="shared" si="21"/>
        <v/>
      </c>
      <c r="Q223" s="82" t="str">
        <f t="shared" si="22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8"/>
        <v/>
      </c>
      <c r="M224" s="17"/>
      <c r="N224" s="82" t="str">
        <f t="shared" si="19"/>
        <v/>
      </c>
      <c r="O224" s="82">
        <f t="shared" si="20"/>
        <v>0</v>
      </c>
      <c r="P224" s="82" t="str">
        <f t="shared" si="21"/>
        <v/>
      </c>
      <c r="Q224" s="82" t="str">
        <f t="shared" si="22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8"/>
        <v/>
      </c>
      <c r="M225" s="17"/>
      <c r="N225" s="82" t="str">
        <f t="shared" si="19"/>
        <v/>
      </c>
      <c r="O225" s="82">
        <f t="shared" si="20"/>
        <v>0</v>
      </c>
      <c r="P225" s="82" t="str">
        <f t="shared" si="21"/>
        <v/>
      </c>
      <c r="Q225" s="82" t="str">
        <f t="shared" si="22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8"/>
        <v/>
      </c>
      <c r="M226" s="17"/>
      <c r="N226" s="82" t="str">
        <f t="shared" si="19"/>
        <v/>
      </c>
      <c r="O226" s="82">
        <f t="shared" si="20"/>
        <v>0</v>
      </c>
      <c r="P226" s="82" t="str">
        <f t="shared" si="21"/>
        <v/>
      </c>
      <c r="Q226" s="82" t="str">
        <f t="shared" si="22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8"/>
        <v/>
      </c>
      <c r="M227" s="17"/>
      <c r="N227" s="82" t="str">
        <f t="shared" si="19"/>
        <v/>
      </c>
      <c r="O227" s="82">
        <f t="shared" si="20"/>
        <v>0</v>
      </c>
      <c r="P227" s="82" t="str">
        <f t="shared" si="21"/>
        <v/>
      </c>
      <c r="Q227" s="82" t="str">
        <f t="shared" si="22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8"/>
        <v/>
      </c>
      <c r="M228" s="17"/>
      <c r="N228" s="82" t="str">
        <f t="shared" si="19"/>
        <v/>
      </c>
      <c r="O228" s="82">
        <f t="shared" si="20"/>
        <v>0</v>
      </c>
      <c r="P228" s="82" t="str">
        <f t="shared" si="21"/>
        <v/>
      </c>
      <c r="Q228" s="82" t="str">
        <f t="shared" si="22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8"/>
        <v/>
      </c>
      <c r="M229" s="17"/>
      <c r="N229" s="82" t="str">
        <f t="shared" si="19"/>
        <v/>
      </c>
      <c r="O229" s="82">
        <f t="shared" si="20"/>
        <v>0</v>
      </c>
      <c r="P229" s="82" t="str">
        <f t="shared" si="21"/>
        <v/>
      </c>
      <c r="Q229" s="82" t="str">
        <f t="shared" si="22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8"/>
        <v/>
      </c>
      <c r="M230" s="17"/>
      <c r="N230" s="82" t="str">
        <f t="shared" si="19"/>
        <v/>
      </c>
      <c r="O230" s="82">
        <f t="shared" si="20"/>
        <v>0</v>
      </c>
      <c r="P230" s="82" t="str">
        <f t="shared" si="21"/>
        <v/>
      </c>
      <c r="Q230" s="82" t="str">
        <f t="shared" si="22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8"/>
        <v/>
      </c>
      <c r="M231" s="17"/>
      <c r="N231" s="82" t="str">
        <f t="shared" si="19"/>
        <v/>
      </c>
      <c r="O231" s="82">
        <f t="shared" si="20"/>
        <v>0</v>
      </c>
      <c r="P231" s="82" t="str">
        <f t="shared" si="21"/>
        <v/>
      </c>
      <c r="Q231" s="82" t="str">
        <f t="shared" si="22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8"/>
        <v/>
      </c>
      <c r="M232" s="17"/>
      <c r="N232" s="82" t="str">
        <f t="shared" si="19"/>
        <v/>
      </c>
      <c r="O232" s="82">
        <f t="shared" si="20"/>
        <v>0</v>
      </c>
      <c r="P232" s="82" t="str">
        <f t="shared" si="21"/>
        <v/>
      </c>
      <c r="Q232" s="82" t="str">
        <f t="shared" si="22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8"/>
        <v/>
      </c>
      <c r="M233" s="17"/>
      <c r="N233" s="82" t="str">
        <f t="shared" si="19"/>
        <v/>
      </c>
      <c r="O233" s="82">
        <f t="shared" si="20"/>
        <v>0</v>
      </c>
      <c r="P233" s="82" t="str">
        <f t="shared" si="21"/>
        <v/>
      </c>
      <c r="Q233" s="82" t="str">
        <f t="shared" si="22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8"/>
        <v/>
      </c>
      <c r="M234" s="17"/>
      <c r="N234" s="82" t="str">
        <f t="shared" si="19"/>
        <v/>
      </c>
      <c r="O234" s="82">
        <f t="shared" si="20"/>
        <v>0</v>
      </c>
      <c r="P234" s="82" t="str">
        <f t="shared" si="21"/>
        <v/>
      </c>
      <c r="Q234" s="82" t="str">
        <f t="shared" si="22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8"/>
        <v/>
      </c>
      <c r="M235" s="17"/>
      <c r="N235" s="82" t="str">
        <f t="shared" si="19"/>
        <v/>
      </c>
      <c r="O235" s="82">
        <f t="shared" si="20"/>
        <v>0</v>
      </c>
      <c r="P235" s="82" t="str">
        <f t="shared" si="21"/>
        <v/>
      </c>
      <c r="Q235" s="82" t="str">
        <f t="shared" si="22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8"/>
        <v/>
      </c>
      <c r="M236" s="17"/>
      <c r="N236" s="82" t="str">
        <f t="shared" si="19"/>
        <v/>
      </c>
      <c r="O236" s="82">
        <f t="shared" si="20"/>
        <v>0</v>
      </c>
      <c r="P236" s="82" t="str">
        <f t="shared" si="21"/>
        <v/>
      </c>
      <c r="Q236" s="82" t="str">
        <f t="shared" si="22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8"/>
        <v/>
      </c>
      <c r="M237" s="17"/>
      <c r="N237" s="82" t="str">
        <f t="shared" si="19"/>
        <v/>
      </c>
      <c r="O237" s="82">
        <f t="shared" si="20"/>
        <v>0</v>
      </c>
      <c r="P237" s="82" t="str">
        <f t="shared" si="21"/>
        <v/>
      </c>
      <c r="Q237" s="82" t="str">
        <f t="shared" si="22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8"/>
        <v/>
      </c>
      <c r="M238" s="17"/>
      <c r="N238" s="82" t="str">
        <f t="shared" si="19"/>
        <v/>
      </c>
      <c r="O238" s="82">
        <f t="shared" si="20"/>
        <v>0</v>
      </c>
      <c r="P238" s="82" t="str">
        <f t="shared" si="21"/>
        <v/>
      </c>
      <c r="Q238" s="82" t="str">
        <f t="shared" si="22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8"/>
        <v/>
      </c>
      <c r="M239" s="17"/>
      <c r="N239" s="82" t="str">
        <f t="shared" si="19"/>
        <v/>
      </c>
      <c r="O239" s="82">
        <f t="shared" si="20"/>
        <v>0</v>
      </c>
      <c r="P239" s="82" t="str">
        <f t="shared" si="21"/>
        <v/>
      </c>
      <c r="Q239" s="82" t="str">
        <f t="shared" si="22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8"/>
        <v/>
      </c>
      <c r="M240" s="17"/>
      <c r="N240" s="82" t="str">
        <f t="shared" si="19"/>
        <v/>
      </c>
      <c r="O240" s="82">
        <f t="shared" si="20"/>
        <v>0</v>
      </c>
      <c r="P240" s="82" t="str">
        <f t="shared" si="21"/>
        <v/>
      </c>
      <c r="Q240" s="82" t="str">
        <f t="shared" si="22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8"/>
        <v/>
      </c>
      <c r="M241" s="17"/>
      <c r="N241" s="82" t="str">
        <f t="shared" si="19"/>
        <v/>
      </c>
      <c r="O241" s="82">
        <f t="shared" si="20"/>
        <v>0</v>
      </c>
      <c r="P241" s="82" t="str">
        <f t="shared" si="21"/>
        <v/>
      </c>
      <c r="Q241" s="82" t="str">
        <f t="shared" si="22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8"/>
        <v/>
      </c>
      <c r="M242" s="17"/>
      <c r="N242" s="82" t="str">
        <f t="shared" si="19"/>
        <v/>
      </c>
      <c r="O242" s="82">
        <f t="shared" si="20"/>
        <v>0</v>
      </c>
      <c r="P242" s="82" t="str">
        <f t="shared" si="21"/>
        <v/>
      </c>
      <c r="Q242" s="82" t="str">
        <f t="shared" si="22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8"/>
        <v/>
      </c>
      <c r="M243" s="17"/>
      <c r="N243" s="82" t="str">
        <f t="shared" si="19"/>
        <v/>
      </c>
      <c r="O243" s="82">
        <f t="shared" si="20"/>
        <v>0</v>
      </c>
      <c r="P243" s="82" t="str">
        <f t="shared" si="21"/>
        <v/>
      </c>
      <c r="Q243" s="82" t="str">
        <f t="shared" si="22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8"/>
        <v/>
      </c>
      <c r="M244" s="17"/>
      <c r="N244" s="82" t="str">
        <f t="shared" si="19"/>
        <v/>
      </c>
      <c r="O244" s="82">
        <f t="shared" si="20"/>
        <v>0</v>
      </c>
      <c r="P244" s="82" t="str">
        <f t="shared" si="21"/>
        <v/>
      </c>
      <c r="Q244" s="82" t="str">
        <f t="shared" si="22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8"/>
        <v/>
      </c>
      <c r="M245" s="17"/>
      <c r="N245" s="82" t="str">
        <f t="shared" si="19"/>
        <v/>
      </c>
      <c r="O245" s="82">
        <f t="shared" si="20"/>
        <v>0</v>
      </c>
      <c r="P245" s="82" t="str">
        <f t="shared" si="21"/>
        <v/>
      </c>
      <c r="Q245" s="82" t="str">
        <f t="shared" si="22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8"/>
        <v/>
      </c>
      <c r="M246" s="17"/>
      <c r="N246" s="82" t="str">
        <f t="shared" si="19"/>
        <v/>
      </c>
      <c r="O246" s="82">
        <f t="shared" si="20"/>
        <v>0</v>
      </c>
      <c r="P246" s="82" t="str">
        <f t="shared" si="21"/>
        <v/>
      </c>
      <c r="Q246" s="82" t="str">
        <f t="shared" si="22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8"/>
        <v/>
      </c>
      <c r="M247" s="17"/>
      <c r="N247" s="82" t="str">
        <f t="shared" si="19"/>
        <v/>
      </c>
      <c r="O247" s="82">
        <f t="shared" si="20"/>
        <v>0</v>
      </c>
      <c r="P247" s="82" t="str">
        <f t="shared" si="21"/>
        <v/>
      </c>
      <c r="Q247" s="82" t="str">
        <f t="shared" si="22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8"/>
        <v/>
      </c>
      <c r="M248" s="17"/>
      <c r="N248" s="82" t="str">
        <f t="shared" si="19"/>
        <v/>
      </c>
      <c r="O248" s="82">
        <f t="shared" si="20"/>
        <v>0</v>
      </c>
      <c r="P248" s="82" t="str">
        <f t="shared" si="21"/>
        <v/>
      </c>
      <c r="Q248" s="82" t="str">
        <f t="shared" si="22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8"/>
        <v/>
      </c>
      <c r="M249" s="17"/>
      <c r="N249" s="82" t="str">
        <f t="shared" si="19"/>
        <v/>
      </c>
      <c r="O249" s="82">
        <f t="shared" si="20"/>
        <v>0</v>
      </c>
      <c r="P249" s="82" t="str">
        <f t="shared" si="21"/>
        <v/>
      </c>
      <c r="Q249" s="82" t="str">
        <f t="shared" si="22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8"/>
        <v/>
      </c>
      <c r="M250" s="17"/>
      <c r="N250" s="82" t="str">
        <f t="shared" si="19"/>
        <v/>
      </c>
      <c r="O250" s="82">
        <f t="shared" si="20"/>
        <v>0</v>
      </c>
      <c r="P250" s="82" t="str">
        <f t="shared" si="21"/>
        <v/>
      </c>
      <c r="Q250" s="82" t="str">
        <f t="shared" si="22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8"/>
        <v/>
      </c>
      <c r="M251" s="17"/>
      <c r="N251" s="82" t="str">
        <f t="shared" si="19"/>
        <v/>
      </c>
      <c r="O251" s="82">
        <f t="shared" si="20"/>
        <v>0</v>
      </c>
      <c r="P251" s="82" t="str">
        <f t="shared" si="21"/>
        <v/>
      </c>
      <c r="Q251" s="82" t="str">
        <f t="shared" si="22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8"/>
        <v/>
      </c>
      <c r="M252" s="17"/>
      <c r="N252" s="82" t="str">
        <f t="shared" si="19"/>
        <v/>
      </c>
      <c r="O252" s="82">
        <f t="shared" si="20"/>
        <v>0</v>
      </c>
      <c r="P252" s="82" t="str">
        <f t="shared" si="21"/>
        <v/>
      </c>
      <c r="Q252" s="82" t="str">
        <f t="shared" si="22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8"/>
        <v/>
      </c>
      <c r="M253" s="17"/>
      <c r="N253" s="82" t="str">
        <f t="shared" si="19"/>
        <v/>
      </c>
      <c r="O253" s="82">
        <f t="shared" si="20"/>
        <v>0</v>
      </c>
      <c r="P253" s="82" t="str">
        <f t="shared" si="21"/>
        <v/>
      </c>
      <c r="Q253" s="82" t="str">
        <f t="shared" si="22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8"/>
        <v/>
      </c>
      <c r="M254" s="17"/>
      <c r="N254" s="82" t="str">
        <f t="shared" si="19"/>
        <v/>
      </c>
      <c r="O254" s="82">
        <f t="shared" si="20"/>
        <v>0</v>
      </c>
      <c r="P254" s="82" t="str">
        <f t="shared" si="21"/>
        <v/>
      </c>
      <c r="Q254" s="82" t="str">
        <f t="shared" si="22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8"/>
        <v/>
      </c>
      <c r="M255" s="17"/>
      <c r="N255" s="82" t="str">
        <f t="shared" si="19"/>
        <v/>
      </c>
      <c r="O255" s="82">
        <f t="shared" si="20"/>
        <v>0</v>
      </c>
      <c r="P255" s="82" t="str">
        <f t="shared" si="21"/>
        <v/>
      </c>
      <c r="Q255" s="82" t="str">
        <f t="shared" si="22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8"/>
        <v/>
      </c>
      <c r="M256" s="17"/>
      <c r="N256" s="82" t="str">
        <f t="shared" si="19"/>
        <v/>
      </c>
      <c r="O256" s="82">
        <f t="shared" si="20"/>
        <v>0</v>
      </c>
      <c r="P256" s="82" t="str">
        <f t="shared" si="21"/>
        <v/>
      </c>
      <c r="Q256" s="82" t="str">
        <f t="shared" si="22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8"/>
        <v/>
      </c>
      <c r="M257" s="17"/>
      <c r="N257" s="82" t="str">
        <f t="shared" si="19"/>
        <v/>
      </c>
      <c r="O257" s="82">
        <f t="shared" si="20"/>
        <v>0</v>
      </c>
      <c r="P257" s="82" t="str">
        <f t="shared" si="21"/>
        <v/>
      </c>
      <c r="Q257" s="82" t="str">
        <f t="shared" si="22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8"/>
        <v/>
      </c>
      <c r="M258" s="17"/>
      <c r="N258" s="82" t="str">
        <f t="shared" si="19"/>
        <v/>
      </c>
      <c r="O258" s="82">
        <f t="shared" si="20"/>
        <v>0</v>
      </c>
      <c r="P258" s="82" t="str">
        <f t="shared" si="21"/>
        <v/>
      </c>
      <c r="Q258" s="82" t="str">
        <f t="shared" si="22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8"/>
        <v/>
      </c>
      <c r="M259" s="17"/>
      <c r="N259" s="82" t="str">
        <f t="shared" si="19"/>
        <v/>
      </c>
      <c r="O259" s="82">
        <f t="shared" si="20"/>
        <v>0</v>
      </c>
      <c r="P259" s="82" t="str">
        <f t="shared" si="21"/>
        <v/>
      </c>
      <c r="Q259" s="82" t="str">
        <f t="shared" si="22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8"/>
        <v/>
      </c>
      <c r="M260" s="17"/>
      <c r="N260" s="82" t="str">
        <f t="shared" si="19"/>
        <v/>
      </c>
      <c r="O260" s="82">
        <f t="shared" si="20"/>
        <v>0</v>
      </c>
      <c r="P260" s="82" t="str">
        <f t="shared" si="21"/>
        <v/>
      </c>
      <c r="Q260" s="82" t="str">
        <f t="shared" si="22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8"/>
        <v/>
      </c>
      <c r="M261" s="17"/>
      <c r="N261" s="82" t="str">
        <f t="shared" si="19"/>
        <v/>
      </c>
      <c r="O261" s="82">
        <f t="shared" si="20"/>
        <v>0</v>
      </c>
      <c r="P261" s="82" t="str">
        <f t="shared" si="21"/>
        <v/>
      </c>
      <c r="Q261" s="82" t="str">
        <f t="shared" si="22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8"/>
        <v/>
      </c>
      <c r="M262" s="17"/>
      <c r="N262" s="82" t="str">
        <f t="shared" si="19"/>
        <v/>
      </c>
      <c r="O262" s="82">
        <f t="shared" si="20"/>
        <v>0</v>
      </c>
      <c r="P262" s="82" t="str">
        <f t="shared" si="21"/>
        <v/>
      </c>
      <c r="Q262" s="82" t="str">
        <f t="shared" si="22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8"/>
        <v/>
      </c>
      <c r="M263" s="17"/>
      <c r="N263" s="82" t="str">
        <f t="shared" si="19"/>
        <v/>
      </c>
      <c r="O263" s="82">
        <f t="shared" si="20"/>
        <v>0</v>
      </c>
      <c r="P263" s="82" t="str">
        <f t="shared" si="21"/>
        <v/>
      </c>
      <c r="Q263" s="82" t="str">
        <f t="shared" si="22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8"/>
        <v/>
      </c>
      <c r="M264" s="17"/>
      <c r="N264" s="82" t="str">
        <f t="shared" si="19"/>
        <v/>
      </c>
      <c r="O264" s="82">
        <f t="shared" si="20"/>
        <v>0</v>
      </c>
      <c r="P264" s="82" t="str">
        <f t="shared" si="21"/>
        <v/>
      </c>
      <c r="Q264" s="82" t="str">
        <f t="shared" si="22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8"/>
        <v/>
      </c>
      <c r="M265" s="17"/>
      <c r="N265" s="82" t="str">
        <f t="shared" si="19"/>
        <v/>
      </c>
      <c r="O265" s="82">
        <f t="shared" si="20"/>
        <v>0</v>
      </c>
      <c r="P265" s="82" t="str">
        <f t="shared" si="21"/>
        <v/>
      </c>
      <c r="Q265" s="82" t="str">
        <f t="shared" si="22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8"/>
        <v/>
      </c>
      <c r="M266" s="17"/>
      <c r="N266" s="82" t="str">
        <f t="shared" si="19"/>
        <v/>
      </c>
      <c r="O266" s="82">
        <f t="shared" si="20"/>
        <v>0</v>
      </c>
      <c r="P266" s="82" t="str">
        <f t="shared" si="21"/>
        <v/>
      </c>
      <c r="Q266" s="82" t="str">
        <f t="shared" si="22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8"/>
        <v/>
      </c>
      <c r="M267" s="17"/>
      <c r="N267" s="82" t="str">
        <f t="shared" si="19"/>
        <v/>
      </c>
      <c r="O267" s="82">
        <f t="shared" si="20"/>
        <v>0</v>
      </c>
      <c r="P267" s="82" t="str">
        <f t="shared" si="21"/>
        <v/>
      </c>
      <c r="Q267" s="82" t="str">
        <f t="shared" si="22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8"/>
        <v/>
      </c>
      <c r="M268" s="17"/>
      <c r="N268" s="82" t="str">
        <f t="shared" si="19"/>
        <v/>
      </c>
      <c r="O268" s="82">
        <f t="shared" si="20"/>
        <v>0</v>
      </c>
      <c r="P268" s="82" t="str">
        <f t="shared" si="21"/>
        <v/>
      </c>
      <c r="Q268" s="82" t="str">
        <f t="shared" si="22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8"/>
        <v/>
      </c>
      <c r="M269" s="17"/>
      <c r="N269" s="82" t="str">
        <f t="shared" si="19"/>
        <v/>
      </c>
      <c r="O269" s="82">
        <f t="shared" si="20"/>
        <v>0</v>
      </c>
      <c r="P269" s="82" t="str">
        <f t="shared" si="21"/>
        <v/>
      </c>
      <c r="Q269" s="82" t="str">
        <f t="shared" si="22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8"/>
        <v/>
      </c>
      <c r="M270" s="17"/>
      <c r="N270" s="82" t="str">
        <f t="shared" si="19"/>
        <v/>
      </c>
      <c r="O270" s="82">
        <f t="shared" si="20"/>
        <v>0</v>
      </c>
      <c r="P270" s="82" t="str">
        <f t="shared" si="21"/>
        <v/>
      </c>
      <c r="Q270" s="82" t="str">
        <f t="shared" si="22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8"/>
        <v/>
      </c>
      <c r="M271" s="17"/>
      <c r="N271" s="82" t="str">
        <f t="shared" si="19"/>
        <v/>
      </c>
      <c r="O271" s="82">
        <f t="shared" si="20"/>
        <v>0</v>
      </c>
      <c r="P271" s="82" t="str">
        <f t="shared" si="21"/>
        <v/>
      </c>
      <c r="Q271" s="82" t="str">
        <f t="shared" si="22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3">IF(F272&amp;H272&amp;I272&amp;J272&amp;K272="","",F272+H272+I272-J272-K272)</f>
        <v/>
      </c>
      <c r="M272" s="17"/>
      <c r="N272" s="82" t="str">
        <f t="shared" ref="N272:N335" si="24">IF($G272="E",F272,"")</f>
        <v/>
      </c>
      <c r="O272" s="82">
        <f t="shared" si="20"/>
        <v>0</v>
      </c>
      <c r="P272" s="82" t="str">
        <f t="shared" si="21"/>
        <v/>
      </c>
      <c r="Q272" s="82" t="str">
        <f t="shared" si="22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3"/>
        <v/>
      </c>
      <c r="M273" s="17"/>
      <c r="N273" s="82" t="str">
        <f t="shared" si="24"/>
        <v/>
      </c>
      <c r="O273" s="82">
        <f t="shared" ref="O273:O336" si="25">IF($G273=0%,F273,"")</f>
        <v>0</v>
      </c>
      <c r="P273" s="82" t="str">
        <f t="shared" ref="P273:P336" si="26">IF(OR($G273=8%,$G273=11%),$H273/$G273,"")</f>
        <v/>
      </c>
      <c r="Q273" s="82" t="str">
        <f t="shared" ref="Q273:Q336" si="27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3"/>
        <v/>
      </c>
      <c r="M274" s="17"/>
      <c r="N274" s="82" t="str">
        <f t="shared" si="24"/>
        <v/>
      </c>
      <c r="O274" s="82">
        <f t="shared" si="25"/>
        <v>0</v>
      </c>
      <c r="P274" s="82" t="str">
        <f t="shared" si="26"/>
        <v/>
      </c>
      <c r="Q274" s="82" t="str">
        <f t="shared" si="27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3"/>
        <v/>
      </c>
      <c r="M275" s="17"/>
      <c r="N275" s="82" t="str">
        <f t="shared" si="24"/>
        <v/>
      </c>
      <c r="O275" s="82">
        <f t="shared" si="25"/>
        <v>0</v>
      </c>
      <c r="P275" s="82" t="str">
        <f t="shared" si="26"/>
        <v/>
      </c>
      <c r="Q275" s="82" t="str">
        <f t="shared" si="27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3"/>
        <v/>
      </c>
      <c r="M276" s="17"/>
      <c r="N276" s="82" t="str">
        <f t="shared" si="24"/>
        <v/>
      </c>
      <c r="O276" s="82">
        <f t="shared" si="25"/>
        <v>0</v>
      </c>
      <c r="P276" s="82" t="str">
        <f t="shared" si="26"/>
        <v/>
      </c>
      <c r="Q276" s="82" t="str">
        <f t="shared" si="27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3"/>
        <v/>
      </c>
      <c r="M277" s="17"/>
      <c r="N277" s="82" t="str">
        <f t="shared" si="24"/>
        <v/>
      </c>
      <c r="O277" s="82">
        <f t="shared" si="25"/>
        <v>0</v>
      </c>
      <c r="P277" s="82" t="str">
        <f t="shared" si="26"/>
        <v/>
      </c>
      <c r="Q277" s="82" t="str">
        <f t="shared" si="27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3"/>
        <v/>
      </c>
      <c r="M278" s="17"/>
      <c r="N278" s="82" t="str">
        <f t="shared" si="24"/>
        <v/>
      </c>
      <c r="O278" s="82">
        <f t="shared" si="25"/>
        <v>0</v>
      </c>
      <c r="P278" s="82" t="str">
        <f t="shared" si="26"/>
        <v/>
      </c>
      <c r="Q278" s="82" t="str">
        <f t="shared" si="27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3"/>
        <v/>
      </c>
      <c r="M279" s="17"/>
      <c r="N279" s="82" t="str">
        <f t="shared" si="24"/>
        <v/>
      </c>
      <c r="O279" s="82">
        <f t="shared" si="25"/>
        <v>0</v>
      </c>
      <c r="P279" s="82" t="str">
        <f t="shared" si="26"/>
        <v/>
      </c>
      <c r="Q279" s="82" t="str">
        <f t="shared" si="27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3"/>
        <v/>
      </c>
      <c r="M280" s="17"/>
      <c r="N280" s="82" t="str">
        <f t="shared" si="24"/>
        <v/>
      </c>
      <c r="O280" s="82">
        <f t="shared" si="25"/>
        <v>0</v>
      </c>
      <c r="P280" s="82" t="str">
        <f t="shared" si="26"/>
        <v/>
      </c>
      <c r="Q280" s="82" t="str">
        <f t="shared" si="27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3"/>
        <v/>
      </c>
      <c r="M281" s="17"/>
      <c r="N281" s="82" t="str">
        <f t="shared" si="24"/>
        <v/>
      </c>
      <c r="O281" s="82">
        <f t="shared" si="25"/>
        <v>0</v>
      </c>
      <c r="P281" s="82" t="str">
        <f t="shared" si="26"/>
        <v/>
      </c>
      <c r="Q281" s="82" t="str">
        <f t="shared" si="27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3"/>
        <v/>
      </c>
      <c r="M282" s="17"/>
      <c r="N282" s="82" t="str">
        <f t="shared" si="24"/>
        <v/>
      </c>
      <c r="O282" s="82">
        <f t="shared" si="25"/>
        <v>0</v>
      </c>
      <c r="P282" s="82" t="str">
        <f t="shared" si="26"/>
        <v/>
      </c>
      <c r="Q282" s="82" t="str">
        <f t="shared" si="27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3"/>
        <v/>
      </c>
      <c r="M283" s="17"/>
      <c r="N283" s="82" t="str">
        <f t="shared" si="24"/>
        <v/>
      </c>
      <c r="O283" s="82">
        <f t="shared" si="25"/>
        <v>0</v>
      </c>
      <c r="P283" s="82" t="str">
        <f t="shared" si="26"/>
        <v/>
      </c>
      <c r="Q283" s="82" t="str">
        <f t="shared" si="27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3"/>
        <v/>
      </c>
      <c r="M284" s="17"/>
      <c r="N284" s="82" t="str">
        <f t="shared" si="24"/>
        <v/>
      </c>
      <c r="O284" s="82">
        <f t="shared" si="25"/>
        <v>0</v>
      </c>
      <c r="P284" s="82" t="str">
        <f t="shared" si="26"/>
        <v/>
      </c>
      <c r="Q284" s="82" t="str">
        <f t="shared" si="27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3"/>
        <v/>
      </c>
      <c r="M285" s="17"/>
      <c r="N285" s="82" t="str">
        <f t="shared" si="24"/>
        <v/>
      </c>
      <c r="O285" s="82">
        <f t="shared" si="25"/>
        <v>0</v>
      </c>
      <c r="P285" s="82" t="str">
        <f t="shared" si="26"/>
        <v/>
      </c>
      <c r="Q285" s="82" t="str">
        <f t="shared" si="27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3"/>
        <v/>
      </c>
      <c r="M286" s="17"/>
      <c r="N286" s="82" t="str">
        <f t="shared" si="24"/>
        <v/>
      </c>
      <c r="O286" s="82">
        <f t="shared" si="25"/>
        <v>0</v>
      </c>
      <c r="P286" s="82" t="str">
        <f t="shared" si="26"/>
        <v/>
      </c>
      <c r="Q286" s="82" t="str">
        <f t="shared" si="27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3"/>
        <v/>
      </c>
      <c r="M287" s="17"/>
      <c r="N287" s="82" t="str">
        <f t="shared" si="24"/>
        <v/>
      </c>
      <c r="O287" s="82">
        <f t="shared" si="25"/>
        <v>0</v>
      </c>
      <c r="P287" s="82" t="str">
        <f t="shared" si="26"/>
        <v/>
      </c>
      <c r="Q287" s="82" t="str">
        <f t="shared" si="27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3"/>
        <v/>
      </c>
      <c r="M288" s="17"/>
      <c r="N288" s="82" t="str">
        <f t="shared" si="24"/>
        <v/>
      </c>
      <c r="O288" s="82">
        <f t="shared" si="25"/>
        <v>0</v>
      </c>
      <c r="P288" s="82" t="str">
        <f t="shared" si="26"/>
        <v/>
      </c>
      <c r="Q288" s="82" t="str">
        <f t="shared" si="27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3"/>
        <v/>
      </c>
      <c r="M289" s="17"/>
      <c r="N289" s="82" t="str">
        <f t="shared" si="24"/>
        <v/>
      </c>
      <c r="O289" s="82">
        <f t="shared" si="25"/>
        <v>0</v>
      </c>
      <c r="P289" s="82" t="str">
        <f t="shared" si="26"/>
        <v/>
      </c>
      <c r="Q289" s="82" t="str">
        <f t="shared" si="27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3"/>
        <v/>
      </c>
      <c r="M290" s="17"/>
      <c r="N290" s="82" t="str">
        <f t="shared" si="24"/>
        <v/>
      </c>
      <c r="O290" s="82">
        <f t="shared" si="25"/>
        <v>0</v>
      </c>
      <c r="P290" s="82" t="str">
        <f t="shared" si="26"/>
        <v/>
      </c>
      <c r="Q290" s="82" t="str">
        <f t="shared" si="27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3"/>
        <v/>
      </c>
      <c r="M291" s="17"/>
      <c r="N291" s="82" t="str">
        <f t="shared" si="24"/>
        <v/>
      </c>
      <c r="O291" s="82">
        <f t="shared" si="25"/>
        <v>0</v>
      </c>
      <c r="P291" s="82" t="str">
        <f t="shared" si="26"/>
        <v/>
      </c>
      <c r="Q291" s="82" t="str">
        <f t="shared" si="27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3"/>
        <v/>
      </c>
      <c r="M292" s="17"/>
      <c r="N292" s="82" t="str">
        <f t="shared" si="24"/>
        <v/>
      </c>
      <c r="O292" s="82">
        <f t="shared" si="25"/>
        <v>0</v>
      </c>
      <c r="P292" s="82" t="str">
        <f t="shared" si="26"/>
        <v/>
      </c>
      <c r="Q292" s="82" t="str">
        <f t="shared" si="27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3"/>
        <v/>
      </c>
      <c r="M293" s="17"/>
      <c r="N293" s="82" t="str">
        <f t="shared" si="24"/>
        <v/>
      </c>
      <c r="O293" s="82">
        <f t="shared" si="25"/>
        <v>0</v>
      </c>
      <c r="P293" s="82" t="str">
        <f t="shared" si="26"/>
        <v/>
      </c>
      <c r="Q293" s="82" t="str">
        <f t="shared" si="27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3"/>
        <v/>
      </c>
      <c r="M294" s="17"/>
      <c r="N294" s="82" t="str">
        <f t="shared" si="24"/>
        <v/>
      </c>
      <c r="O294" s="82">
        <f t="shared" si="25"/>
        <v>0</v>
      </c>
      <c r="P294" s="82" t="str">
        <f t="shared" si="26"/>
        <v/>
      </c>
      <c r="Q294" s="82" t="str">
        <f t="shared" si="27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3"/>
        <v/>
      </c>
      <c r="M295" s="17"/>
      <c r="N295" s="82" t="str">
        <f t="shared" si="24"/>
        <v/>
      </c>
      <c r="O295" s="82">
        <f t="shared" si="25"/>
        <v>0</v>
      </c>
      <c r="P295" s="82" t="str">
        <f t="shared" si="26"/>
        <v/>
      </c>
      <c r="Q295" s="82" t="str">
        <f t="shared" si="27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3"/>
        <v/>
      </c>
      <c r="M296" s="17"/>
      <c r="N296" s="82" t="str">
        <f t="shared" si="24"/>
        <v/>
      </c>
      <c r="O296" s="82">
        <f t="shared" si="25"/>
        <v>0</v>
      </c>
      <c r="P296" s="82" t="str">
        <f t="shared" si="26"/>
        <v/>
      </c>
      <c r="Q296" s="82" t="str">
        <f t="shared" si="27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3"/>
        <v/>
      </c>
      <c r="M297" s="17"/>
      <c r="N297" s="82" t="str">
        <f t="shared" si="24"/>
        <v/>
      </c>
      <c r="O297" s="82">
        <f t="shared" si="25"/>
        <v>0</v>
      </c>
      <c r="P297" s="82" t="str">
        <f t="shared" si="26"/>
        <v/>
      </c>
      <c r="Q297" s="82" t="str">
        <f t="shared" si="27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3"/>
        <v/>
      </c>
      <c r="M298" s="17"/>
      <c r="N298" s="82" t="str">
        <f t="shared" si="24"/>
        <v/>
      </c>
      <c r="O298" s="82">
        <f t="shared" si="25"/>
        <v>0</v>
      </c>
      <c r="P298" s="82" t="str">
        <f t="shared" si="26"/>
        <v/>
      </c>
      <c r="Q298" s="82" t="str">
        <f t="shared" si="27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3"/>
        <v/>
      </c>
      <c r="M299" s="17"/>
      <c r="N299" s="82" t="str">
        <f t="shared" si="24"/>
        <v/>
      </c>
      <c r="O299" s="82">
        <f t="shared" si="25"/>
        <v>0</v>
      </c>
      <c r="P299" s="82" t="str">
        <f t="shared" si="26"/>
        <v/>
      </c>
      <c r="Q299" s="82" t="str">
        <f t="shared" si="27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3"/>
        <v/>
      </c>
      <c r="M300" s="17"/>
      <c r="N300" s="82" t="str">
        <f t="shared" si="24"/>
        <v/>
      </c>
      <c r="O300" s="82">
        <f t="shared" si="25"/>
        <v>0</v>
      </c>
      <c r="P300" s="82" t="str">
        <f t="shared" si="26"/>
        <v/>
      </c>
      <c r="Q300" s="82" t="str">
        <f t="shared" si="27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3"/>
        <v/>
      </c>
      <c r="M301" s="17"/>
      <c r="N301" s="82" t="str">
        <f t="shared" si="24"/>
        <v/>
      </c>
      <c r="O301" s="82">
        <f t="shared" si="25"/>
        <v>0</v>
      </c>
      <c r="P301" s="82" t="str">
        <f t="shared" si="26"/>
        <v/>
      </c>
      <c r="Q301" s="82" t="str">
        <f t="shared" si="27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3"/>
        <v/>
      </c>
      <c r="M302" s="17"/>
      <c r="N302" s="82" t="str">
        <f t="shared" si="24"/>
        <v/>
      </c>
      <c r="O302" s="82">
        <f t="shared" si="25"/>
        <v>0</v>
      </c>
      <c r="P302" s="82" t="str">
        <f t="shared" si="26"/>
        <v/>
      </c>
      <c r="Q302" s="82" t="str">
        <f t="shared" si="27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3"/>
        <v/>
      </c>
      <c r="M303" s="17"/>
      <c r="N303" s="82" t="str">
        <f t="shared" si="24"/>
        <v/>
      </c>
      <c r="O303" s="82">
        <f t="shared" si="25"/>
        <v>0</v>
      </c>
      <c r="P303" s="82" t="str">
        <f t="shared" si="26"/>
        <v/>
      </c>
      <c r="Q303" s="82" t="str">
        <f t="shared" si="27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3"/>
        <v/>
      </c>
      <c r="M304" s="17"/>
      <c r="N304" s="82" t="str">
        <f t="shared" si="24"/>
        <v/>
      </c>
      <c r="O304" s="82">
        <f t="shared" si="25"/>
        <v>0</v>
      </c>
      <c r="P304" s="82" t="str">
        <f t="shared" si="26"/>
        <v/>
      </c>
      <c r="Q304" s="82" t="str">
        <f t="shared" si="27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3"/>
        <v/>
      </c>
      <c r="M305" s="17"/>
      <c r="N305" s="82" t="str">
        <f t="shared" si="24"/>
        <v/>
      </c>
      <c r="O305" s="82">
        <f t="shared" si="25"/>
        <v>0</v>
      </c>
      <c r="P305" s="82" t="str">
        <f t="shared" si="26"/>
        <v/>
      </c>
      <c r="Q305" s="82" t="str">
        <f t="shared" si="27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3"/>
        <v/>
      </c>
      <c r="M306" s="17"/>
      <c r="N306" s="82" t="str">
        <f t="shared" si="24"/>
        <v/>
      </c>
      <c r="O306" s="82">
        <f t="shared" si="25"/>
        <v>0</v>
      </c>
      <c r="P306" s="82" t="str">
        <f t="shared" si="26"/>
        <v/>
      </c>
      <c r="Q306" s="82" t="str">
        <f t="shared" si="27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3"/>
        <v/>
      </c>
      <c r="M307" s="17"/>
      <c r="N307" s="82" t="str">
        <f t="shared" si="24"/>
        <v/>
      </c>
      <c r="O307" s="82">
        <f t="shared" si="25"/>
        <v>0</v>
      </c>
      <c r="P307" s="82" t="str">
        <f t="shared" si="26"/>
        <v/>
      </c>
      <c r="Q307" s="82" t="str">
        <f t="shared" si="27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3"/>
        <v/>
      </c>
      <c r="M308" s="17"/>
      <c r="N308" s="82" t="str">
        <f t="shared" si="24"/>
        <v/>
      </c>
      <c r="O308" s="82">
        <f t="shared" si="25"/>
        <v>0</v>
      </c>
      <c r="P308" s="82" t="str">
        <f t="shared" si="26"/>
        <v/>
      </c>
      <c r="Q308" s="82" t="str">
        <f t="shared" si="27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3"/>
        <v/>
      </c>
      <c r="M309" s="17"/>
      <c r="N309" s="82" t="str">
        <f t="shared" si="24"/>
        <v/>
      </c>
      <c r="O309" s="82">
        <f t="shared" si="25"/>
        <v>0</v>
      </c>
      <c r="P309" s="82" t="str">
        <f t="shared" si="26"/>
        <v/>
      </c>
      <c r="Q309" s="82" t="str">
        <f t="shared" si="27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3"/>
        <v/>
      </c>
      <c r="M310" s="17"/>
      <c r="N310" s="82" t="str">
        <f t="shared" si="24"/>
        <v/>
      </c>
      <c r="O310" s="82">
        <f t="shared" si="25"/>
        <v>0</v>
      </c>
      <c r="P310" s="82" t="str">
        <f t="shared" si="26"/>
        <v/>
      </c>
      <c r="Q310" s="82" t="str">
        <f t="shared" si="27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3"/>
        <v/>
      </c>
      <c r="M311" s="17"/>
      <c r="N311" s="82" t="str">
        <f t="shared" si="24"/>
        <v/>
      </c>
      <c r="O311" s="82">
        <f t="shared" si="25"/>
        <v>0</v>
      </c>
      <c r="P311" s="82" t="str">
        <f t="shared" si="26"/>
        <v/>
      </c>
      <c r="Q311" s="82" t="str">
        <f t="shared" si="27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3"/>
        <v/>
      </c>
      <c r="M312" s="17"/>
      <c r="N312" s="82" t="str">
        <f t="shared" si="24"/>
        <v/>
      </c>
      <c r="O312" s="82">
        <f t="shared" si="25"/>
        <v>0</v>
      </c>
      <c r="P312" s="82" t="str">
        <f t="shared" si="26"/>
        <v/>
      </c>
      <c r="Q312" s="82" t="str">
        <f t="shared" si="27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3"/>
        <v/>
      </c>
      <c r="M313" s="17"/>
      <c r="N313" s="82" t="str">
        <f t="shared" si="24"/>
        <v/>
      </c>
      <c r="O313" s="82">
        <f t="shared" si="25"/>
        <v>0</v>
      </c>
      <c r="P313" s="82" t="str">
        <f t="shared" si="26"/>
        <v/>
      </c>
      <c r="Q313" s="82" t="str">
        <f t="shared" si="27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3"/>
        <v/>
      </c>
      <c r="M314" s="17"/>
      <c r="N314" s="82" t="str">
        <f t="shared" si="24"/>
        <v/>
      </c>
      <c r="O314" s="82">
        <f t="shared" si="25"/>
        <v>0</v>
      </c>
      <c r="P314" s="82" t="str">
        <f t="shared" si="26"/>
        <v/>
      </c>
      <c r="Q314" s="82" t="str">
        <f t="shared" si="27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3"/>
        <v/>
      </c>
      <c r="M315" s="17"/>
      <c r="N315" s="82" t="str">
        <f t="shared" si="24"/>
        <v/>
      </c>
      <c r="O315" s="82">
        <f t="shared" si="25"/>
        <v>0</v>
      </c>
      <c r="P315" s="82" t="str">
        <f t="shared" si="26"/>
        <v/>
      </c>
      <c r="Q315" s="82" t="str">
        <f t="shared" si="27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3"/>
        <v/>
      </c>
      <c r="M316" s="17"/>
      <c r="N316" s="82" t="str">
        <f t="shared" si="24"/>
        <v/>
      </c>
      <c r="O316" s="82">
        <f t="shared" si="25"/>
        <v>0</v>
      </c>
      <c r="P316" s="82" t="str">
        <f t="shared" si="26"/>
        <v/>
      </c>
      <c r="Q316" s="82" t="str">
        <f t="shared" si="27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3"/>
        <v/>
      </c>
      <c r="M317" s="17"/>
      <c r="N317" s="82" t="str">
        <f t="shared" si="24"/>
        <v/>
      </c>
      <c r="O317" s="82">
        <f t="shared" si="25"/>
        <v>0</v>
      </c>
      <c r="P317" s="82" t="str">
        <f t="shared" si="26"/>
        <v/>
      </c>
      <c r="Q317" s="82" t="str">
        <f t="shared" si="27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3"/>
        <v/>
      </c>
      <c r="M318" s="17"/>
      <c r="N318" s="82" t="str">
        <f t="shared" si="24"/>
        <v/>
      </c>
      <c r="O318" s="82">
        <f t="shared" si="25"/>
        <v>0</v>
      </c>
      <c r="P318" s="82" t="str">
        <f t="shared" si="26"/>
        <v/>
      </c>
      <c r="Q318" s="82" t="str">
        <f t="shared" si="27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3"/>
        <v/>
      </c>
      <c r="M319" s="17"/>
      <c r="N319" s="82" t="str">
        <f t="shared" si="24"/>
        <v/>
      </c>
      <c r="O319" s="82">
        <f t="shared" si="25"/>
        <v>0</v>
      </c>
      <c r="P319" s="82" t="str">
        <f t="shared" si="26"/>
        <v/>
      </c>
      <c r="Q319" s="82" t="str">
        <f t="shared" si="27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3"/>
        <v/>
      </c>
      <c r="M320" s="17"/>
      <c r="N320" s="82" t="str">
        <f t="shared" si="24"/>
        <v/>
      </c>
      <c r="O320" s="82">
        <f t="shared" si="25"/>
        <v>0</v>
      </c>
      <c r="P320" s="82" t="str">
        <f t="shared" si="26"/>
        <v/>
      </c>
      <c r="Q320" s="82" t="str">
        <f t="shared" si="27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3"/>
        <v/>
      </c>
      <c r="M321" s="17"/>
      <c r="N321" s="82" t="str">
        <f t="shared" si="24"/>
        <v/>
      </c>
      <c r="O321" s="82">
        <f t="shared" si="25"/>
        <v>0</v>
      </c>
      <c r="P321" s="82" t="str">
        <f t="shared" si="26"/>
        <v/>
      </c>
      <c r="Q321" s="82" t="str">
        <f t="shared" si="27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3"/>
        <v/>
      </c>
      <c r="M322" s="17"/>
      <c r="N322" s="82" t="str">
        <f t="shared" si="24"/>
        <v/>
      </c>
      <c r="O322" s="82">
        <f t="shared" si="25"/>
        <v>0</v>
      </c>
      <c r="P322" s="82" t="str">
        <f t="shared" si="26"/>
        <v/>
      </c>
      <c r="Q322" s="82" t="str">
        <f t="shared" si="27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3"/>
        <v/>
      </c>
      <c r="M323" s="17"/>
      <c r="N323" s="82" t="str">
        <f t="shared" si="24"/>
        <v/>
      </c>
      <c r="O323" s="82">
        <f t="shared" si="25"/>
        <v>0</v>
      </c>
      <c r="P323" s="82" t="str">
        <f t="shared" si="26"/>
        <v/>
      </c>
      <c r="Q323" s="82" t="str">
        <f t="shared" si="27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3"/>
        <v/>
      </c>
      <c r="M324" s="17"/>
      <c r="N324" s="82" t="str">
        <f t="shared" si="24"/>
        <v/>
      </c>
      <c r="O324" s="82">
        <f t="shared" si="25"/>
        <v>0</v>
      </c>
      <c r="P324" s="82" t="str">
        <f t="shared" si="26"/>
        <v/>
      </c>
      <c r="Q324" s="82" t="str">
        <f t="shared" si="27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3"/>
        <v/>
      </c>
      <c r="M325" s="17"/>
      <c r="N325" s="82" t="str">
        <f t="shared" si="24"/>
        <v/>
      </c>
      <c r="O325" s="82">
        <f t="shared" si="25"/>
        <v>0</v>
      </c>
      <c r="P325" s="82" t="str">
        <f t="shared" si="26"/>
        <v/>
      </c>
      <c r="Q325" s="82" t="str">
        <f t="shared" si="27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3"/>
        <v/>
      </c>
      <c r="M326" s="17"/>
      <c r="N326" s="82" t="str">
        <f t="shared" si="24"/>
        <v/>
      </c>
      <c r="O326" s="82">
        <f t="shared" si="25"/>
        <v>0</v>
      </c>
      <c r="P326" s="82" t="str">
        <f t="shared" si="26"/>
        <v/>
      </c>
      <c r="Q326" s="82" t="str">
        <f t="shared" si="27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3"/>
        <v/>
      </c>
      <c r="M327" s="17"/>
      <c r="N327" s="82" t="str">
        <f t="shared" si="24"/>
        <v/>
      </c>
      <c r="O327" s="82">
        <f t="shared" si="25"/>
        <v>0</v>
      </c>
      <c r="P327" s="82" t="str">
        <f t="shared" si="26"/>
        <v/>
      </c>
      <c r="Q327" s="82" t="str">
        <f t="shared" si="27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3"/>
        <v/>
      </c>
      <c r="M328" s="17"/>
      <c r="N328" s="82" t="str">
        <f t="shared" si="24"/>
        <v/>
      </c>
      <c r="O328" s="82">
        <f t="shared" si="25"/>
        <v>0</v>
      </c>
      <c r="P328" s="82" t="str">
        <f t="shared" si="26"/>
        <v/>
      </c>
      <c r="Q328" s="82" t="str">
        <f t="shared" si="27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3"/>
        <v/>
      </c>
      <c r="M329" s="17"/>
      <c r="N329" s="82" t="str">
        <f t="shared" si="24"/>
        <v/>
      </c>
      <c r="O329" s="82">
        <f t="shared" si="25"/>
        <v>0</v>
      </c>
      <c r="P329" s="82" t="str">
        <f t="shared" si="26"/>
        <v/>
      </c>
      <c r="Q329" s="82" t="str">
        <f t="shared" si="27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3"/>
        <v/>
      </c>
      <c r="M330" s="17"/>
      <c r="N330" s="82" t="str">
        <f t="shared" si="24"/>
        <v/>
      </c>
      <c r="O330" s="82">
        <f t="shared" si="25"/>
        <v>0</v>
      </c>
      <c r="P330" s="82" t="str">
        <f t="shared" si="26"/>
        <v/>
      </c>
      <c r="Q330" s="82" t="str">
        <f t="shared" si="27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3"/>
        <v/>
      </c>
      <c r="M331" s="17"/>
      <c r="N331" s="82" t="str">
        <f t="shared" si="24"/>
        <v/>
      </c>
      <c r="O331" s="82">
        <f t="shared" si="25"/>
        <v>0</v>
      </c>
      <c r="P331" s="82" t="str">
        <f t="shared" si="26"/>
        <v/>
      </c>
      <c r="Q331" s="82" t="str">
        <f t="shared" si="27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3"/>
        <v/>
      </c>
      <c r="M332" s="17"/>
      <c r="N332" s="82" t="str">
        <f t="shared" si="24"/>
        <v/>
      </c>
      <c r="O332" s="82">
        <f t="shared" si="25"/>
        <v>0</v>
      </c>
      <c r="P332" s="82" t="str">
        <f t="shared" si="26"/>
        <v/>
      </c>
      <c r="Q332" s="82" t="str">
        <f t="shared" si="27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3"/>
        <v/>
      </c>
      <c r="M333" s="17"/>
      <c r="N333" s="82" t="str">
        <f t="shared" si="24"/>
        <v/>
      </c>
      <c r="O333" s="82">
        <f t="shared" si="25"/>
        <v>0</v>
      </c>
      <c r="P333" s="82" t="str">
        <f t="shared" si="26"/>
        <v/>
      </c>
      <c r="Q333" s="82" t="str">
        <f t="shared" si="27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3"/>
        <v/>
      </c>
      <c r="M334" s="17"/>
      <c r="N334" s="82" t="str">
        <f t="shared" si="24"/>
        <v/>
      </c>
      <c r="O334" s="82">
        <f t="shared" si="25"/>
        <v>0</v>
      </c>
      <c r="P334" s="82" t="str">
        <f t="shared" si="26"/>
        <v/>
      </c>
      <c r="Q334" s="82" t="str">
        <f t="shared" si="27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3"/>
        <v/>
      </c>
      <c r="M335" s="17"/>
      <c r="N335" s="82" t="str">
        <f t="shared" si="24"/>
        <v/>
      </c>
      <c r="O335" s="82">
        <f t="shared" si="25"/>
        <v>0</v>
      </c>
      <c r="P335" s="82" t="str">
        <f t="shared" si="26"/>
        <v/>
      </c>
      <c r="Q335" s="82" t="str">
        <f t="shared" si="27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8">IF(F336&amp;H336&amp;I336&amp;J336&amp;K336="","",F336+H336+I336-J336-K336)</f>
        <v/>
      </c>
      <c r="M336" s="17"/>
      <c r="N336" s="82" t="str">
        <f t="shared" ref="N336:N399" si="29">IF($G336="E",F336,"")</f>
        <v/>
      </c>
      <c r="O336" s="82">
        <f t="shared" si="25"/>
        <v>0</v>
      </c>
      <c r="P336" s="82" t="str">
        <f t="shared" si="26"/>
        <v/>
      </c>
      <c r="Q336" s="82" t="str">
        <f t="shared" si="27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8"/>
        <v/>
      </c>
      <c r="M337" s="17"/>
      <c r="N337" s="82" t="str">
        <f t="shared" si="29"/>
        <v/>
      </c>
      <c r="O337" s="82">
        <f t="shared" ref="O337:O400" si="30">IF($G337=0%,F337,"")</f>
        <v>0</v>
      </c>
      <c r="P337" s="82" t="str">
        <f t="shared" ref="P337:P400" si="31">IF(OR($G337=8%,$G337=11%),$H337/$G337,"")</f>
        <v/>
      </c>
      <c r="Q337" s="82" t="str">
        <f t="shared" ref="Q337:Q400" si="32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8"/>
        <v/>
      </c>
      <c r="M338" s="17"/>
      <c r="N338" s="82" t="str">
        <f t="shared" si="29"/>
        <v/>
      </c>
      <c r="O338" s="82">
        <f t="shared" si="30"/>
        <v>0</v>
      </c>
      <c r="P338" s="82" t="str">
        <f t="shared" si="31"/>
        <v/>
      </c>
      <c r="Q338" s="82" t="str">
        <f t="shared" si="32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8"/>
        <v/>
      </c>
      <c r="M339" s="17"/>
      <c r="N339" s="82" t="str">
        <f t="shared" si="29"/>
        <v/>
      </c>
      <c r="O339" s="82">
        <f t="shared" si="30"/>
        <v>0</v>
      </c>
      <c r="P339" s="82" t="str">
        <f t="shared" si="31"/>
        <v/>
      </c>
      <c r="Q339" s="82" t="str">
        <f t="shared" si="32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8"/>
        <v/>
      </c>
      <c r="M340" s="17"/>
      <c r="N340" s="82" t="str">
        <f t="shared" si="29"/>
        <v/>
      </c>
      <c r="O340" s="82">
        <f t="shared" si="30"/>
        <v>0</v>
      </c>
      <c r="P340" s="82" t="str">
        <f t="shared" si="31"/>
        <v/>
      </c>
      <c r="Q340" s="82" t="str">
        <f t="shared" si="32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8"/>
        <v/>
      </c>
      <c r="M341" s="17"/>
      <c r="N341" s="82" t="str">
        <f t="shared" si="29"/>
        <v/>
      </c>
      <c r="O341" s="82">
        <f t="shared" si="30"/>
        <v>0</v>
      </c>
      <c r="P341" s="82" t="str">
        <f t="shared" si="31"/>
        <v/>
      </c>
      <c r="Q341" s="82" t="str">
        <f t="shared" si="32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8"/>
        <v/>
      </c>
      <c r="M342" s="17"/>
      <c r="N342" s="82" t="str">
        <f t="shared" si="29"/>
        <v/>
      </c>
      <c r="O342" s="82">
        <f t="shared" si="30"/>
        <v>0</v>
      </c>
      <c r="P342" s="82" t="str">
        <f t="shared" si="31"/>
        <v/>
      </c>
      <c r="Q342" s="82" t="str">
        <f t="shared" si="32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8"/>
        <v/>
      </c>
      <c r="M343" s="17"/>
      <c r="N343" s="82" t="str">
        <f t="shared" si="29"/>
        <v/>
      </c>
      <c r="O343" s="82">
        <f t="shared" si="30"/>
        <v>0</v>
      </c>
      <c r="P343" s="82" t="str">
        <f t="shared" si="31"/>
        <v/>
      </c>
      <c r="Q343" s="82" t="str">
        <f t="shared" si="32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8"/>
        <v/>
      </c>
      <c r="M344" s="17"/>
      <c r="N344" s="82" t="str">
        <f t="shared" si="29"/>
        <v/>
      </c>
      <c r="O344" s="82">
        <f t="shared" si="30"/>
        <v>0</v>
      </c>
      <c r="P344" s="82" t="str">
        <f t="shared" si="31"/>
        <v/>
      </c>
      <c r="Q344" s="82" t="str">
        <f t="shared" si="32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8"/>
        <v/>
      </c>
      <c r="M345" s="17"/>
      <c r="N345" s="82" t="str">
        <f t="shared" si="29"/>
        <v/>
      </c>
      <c r="O345" s="82">
        <f t="shared" si="30"/>
        <v>0</v>
      </c>
      <c r="P345" s="82" t="str">
        <f t="shared" si="31"/>
        <v/>
      </c>
      <c r="Q345" s="82" t="str">
        <f t="shared" si="32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8"/>
        <v/>
      </c>
      <c r="M346" s="17"/>
      <c r="N346" s="82" t="str">
        <f t="shared" si="29"/>
        <v/>
      </c>
      <c r="O346" s="82">
        <f t="shared" si="30"/>
        <v>0</v>
      </c>
      <c r="P346" s="82" t="str">
        <f t="shared" si="31"/>
        <v/>
      </c>
      <c r="Q346" s="82" t="str">
        <f t="shared" si="32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8"/>
        <v/>
      </c>
      <c r="M347" s="17"/>
      <c r="N347" s="82" t="str">
        <f t="shared" si="29"/>
        <v/>
      </c>
      <c r="O347" s="82">
        <f t="shared" si="30"/>
        <v>0</v>
      </c>
      <c r="P347" s="82" t="str">
        <f t="shared" si="31"/>
        <v/>
      </c>
      <c r="Q347" s="82" t="str">
        <f t="shared" si="32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8"/>
        <v/>
      </c>
      <c r="M348" s="17"/>
      <c r="N348" s="82" t="str">
        <f t="shared" si="29"/>
        <v/>
      </c>
      <c r="O348" s="82">
        <f t="shared" si="30"/>
        <v>0</v>
      </c>
      <c r="P348" s="82" t="str">
        <f t="shared" si="31"/>
        <v/>
      </c>
      <c r="Q348" s="82" t="str">
        <f t="shared" si="32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8"/>
        <v/>
      </c>
      <c r="M349" s="17"/>
      <c r="N349" s="82" t="str">
        <f t="shared" si="29"/>
        <v/>
      </c>
      <c r="O349" s="82">
        <f t="shared" si="30"/>
        <v>0</v>
      </c>
      <c r="P349" s="82" t="str">
        <f t="shared" si="31"/>
        <v/>
      </c>
      <c r="Q349" s="82" t="str">
        <f t="shared" si="32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8"/>
        <v/>
      </c>
      <c r="M350" s="17"/>
      <c r="N350" s="82" t="str">
        <f t="shared" si="29"/>
        <v/>
      </c>
      <c r="O350" s="82">
        <f t="shared" si="30"/>
        <v>0</v>
      </c>
      <c r="P350" s="82" t="str">
        <f t="shared" si="31"/>
        <v/>
      </c>
      <c r="Q350" s="82" t="str">
        <f t="shared" si="32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8"/>
        <v/>
      </c>
      <c r="M351" s="17"/>
      <c r="N351" s="82" t="str">
        <f t="shared" si="29"/>
        <v/>
      </c>
      <c r="O351" s="82">
        <f t="shared" si="30"/>
        <v>0</v>
      </c>
      <c r="P351" s="82" t="str">
        <f t="shared" si="31"/>
        <v/>
      </c>
      <c r="Q351" s="82" t="str">
        <f t="shared" si="32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8"/>
        <v/>
      </c>
      <c r="M352" s="17"/>
      <c r="N352" s="82" t="str">
        <f t="shared" si="29"/>
        <v/>
      </c>
      <c r="O352" s="82">
        <f t="shared" si="30"/>
        <v>0</v>
      </c>
      <c r="P352" s="82" t="str">
        <f t="shared" si="31"/>
        <v/>
      </c>
      <c r="Q352" s="82" t="str">
        <f t="shared" si="32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8"/>
        <v/>
      </c>
      <c r="M353" s="17"/>
      <c r="N353" s="82" t="str">
        <f t="shared" si="29"/>
        <v/>
      </c>
      <c r="O353" s="82">
        <f t="shared" si="30"/>
        <v>0</v>
      </c>
      <c r="P353" s="82" t="str">
        <f t="shared" si="31"/>
        <v/>
      </c>
      <c r="Q353" s="82" t="str">
        <f t="shared" si="32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8"/>
        <v/>
      </c>
      <c r="M354" s="17"/>
      <c r="N354" s="82" t="str">
        <f t="shared" si="29"/>
        <v/>
      </c>
      <c r="O354" s="82">
        <f t="shared" si="30"/>
        <v>0</v>
      </c>
      <c r="P354" s="82" t="str">
        <f t="shared" si="31"/>
        <v/>
      </c>
      <c r="Q354" s="82" t="str">
        <f t="shared" si="32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8"/>
        <v/>
      </c>
      <c r="M355" s="17"/>
      <c r="N355" s="82" t="str">
        <f t="shared" si="29"/>
        <v/>
      </c>
      <c r="O355" s="82">
        <f t="shared" si="30"/>
        <v>0</v>
      </c>
      <c r="P355" s="82" t="str">
        <f t="shared" si="31"/>
        <v/>
      </c>
      <c r="Q355" s="82" t="str">
        <f t="shared" si="32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8"/>
        <v/>
      </c>
      <c r="M356" s="17"/>
      <c r="N356" s="82" t="str">
        <f t="shared" si="29"/>
        <v/>
      </c>
      <c r="O356" s="82">
        <f t="shared" si="30"/>
        <v>0</v>
      </c>
      <c r="P356" s="82" t="str">
        <f t="shared" si="31"/>
        <v/>
      </c>
      <c r="Q356" s="82" t="str">
        <f t="shared" si="32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8"/>
        <v/>
      </c>
      <c r="M357" s="17"/>
      <c r="N357" s="82" t="str">
        <f t="shared" si="29"/>
        <v/>
      </c>
      <c r="O357" s="82">
        <f t="shared" si="30"/>
        <v>0</v>
      </c>
      <c r="P357" s="82" t="str">
        <f t="shared" si="31"/>
        <v/>
      </c>
      <c r="Q357" s="82" t="str">
        <f t="shared" si="32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8"/>
        <v/>
      </c>
      <c r="M358" s="17"/>
      <c r="N358" s="82" t="str">
        <f t="shared" si="29"/>
        <v/>
      </c>
      <c r="O358" s="82">
        <f t="shared" si="30"/>
        <v>0</v>
      </c>
      <c r="P358" s="82" t="str">
        <f t="shared" si="31"/>
        <v/>
      </c>
      <c r="Q358" s="82" t="str">
        <f t="shared" si="32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8"/>
        <v/>
      </c>
      <c r="M359" s="17"/>
      <c r="N359" s="82" t="str">
        <f t="shared" si="29"/>
        <v/>
      </c>
      <c r="O359" s="82">
        <f t="shared" si="30"/>
        <v>0</v>
      </c>
      <c r="P359" s="82" t="str">
        <f t="shared" si="31"/>
        <v/>
      </c>
      <c r="Q359" s="82" t="str">
        <f t="shared" si="32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8"/>
        <v/>
      </c>
      <c r="M360" s="17"/>
      <c r="N360" s="82" t="str">
        <f t="shared" si="29"/>
        <v/>
      </c>
      <c r="O360" s="82">
        <f t="shared" si="30"/>
        <v>0</v>
      </c>
      <c r="P360" s="82" t="str">
        <f t="shared" si="31"/>
        <v/>
      </c>
      <c r="Q360" s="82" t="str">
        <f t="shared" si="32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8"/>
        <v/>
      </c>
      <c r="M361" s="17"/>
      <c r="N361" s="82" t="str">
        <f t="shared" si="29"/>
        <v/>
      </c>
      <c r="O361" s="82">
        <f t="shared" si="30"/>
        <v>0</v>
      </c>
      <c r="P361" s="82" t="str">
        <f t="shared" si="31"/>
        <v/>
      </c>
      <c r="Q361" s="82" t="str">
        <f t="shared" si="32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8"/>
        <v/>
      </c>
      <c r="M362" s="17"/>
      <c r="N362" s="82" t="str">
        <f t="shared" si="29"/>
        <v/>
      </c>
      <c r="O362" s="82">
        <f t="shared" si="30"/>
        <v>0</v>
      </c>
      <c r="P362" s="82" t="str">
        <f t="shared" si="31"/>
        <v/>
      </c>
      <c r="Q362" s="82" t="str">
        <f t="shared" si="32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8"/>
        <v/>
      </c>
      <c r="M363" s="17"/>
      <c r="N363" s="82" t="str">
        <f t="shared" si="29"/>
        <v/>
      </c>
      <c r="O363" s="82">
        <f t="shared" si="30"/>
        <v>0</v>
      </c>
      <c r="P363" s="82" t="str">
        <f t="shared" si="31"/>
        <v/>
      </c>
      <c r="Q363" s="82" t="str">
        <f t="shared" si="32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8"/>
        <v/>
      </c>
      <c r="M364" s="17"/>
      <c r="N364" s="82" t="str">
        <f t="shared" si="29"/>
        <v/>
      </c>
      <c r="O364" s="82">
        <f t="shared" si="30"/>
        <v>0</v>
      </c>
      <c r="P364" s="82" t="str">
        <f t="shared" si="31"/>
        <v/>
      </c>
      <c r="Q364" s="82" t="str">
        <f t="shared" si="32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8"/>
        <v/>
      </c>
      <c r="M365" s="17"/>
      <c r="N365" s="82" t="str">
        <f t="shared" si="29"/>
        <v/>
      </c>
      <c r="O365" s="82">
        <f t="shared" si="30"/>
        <v>0</v>
      </c>
      <c r="P365" s="82" t="str">
        <f t="shared" si="31"/>
        <v/>
      </c>
      <c r="Q365" s="82" t="str">
        <f t="shared" si="32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8"/>
        <v/>
      </c>
      <c r="M366" s="17"/>
      <c r="N366" s="82" t="str">
        <f t="shared" si="29"/>
        <v/>
      </c>
      <c r="O366" s="82">
        <f t="shared" si="30"/>
        <v>0</v>
      </c>
      <c r="P366" s="82" t="str">
        <f t="shared" si="31"/>
        <v/>
      </c>
      <c r="Q366" s="82" t="str">
        <f t="shared" si="32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8"/>
        <v/>
      </c>
      <c r="M367" s="17"/>
      <c r="N367" s="82" t="str">
        <f t="shared" si="29"/>
        <v/>
      </c>
      <c r="O367" s="82">
        <f t="shared" si="30"/>
        <v>0</v>
      </c>
      <c r="P367" s="82" t="str">
        <f t="shared" si="31"/>
        <v/>
      </c>
      <c r="Q367" s="82" t="str">
        <f t="shared" si="32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8"/>
        <v/>
      </c>
      <c r="M368" s="17"/>
      <c r="N368" s="82" t="str">
        <f t="shared" si="29"/>
        <v/>
      </c>
      <c r="O368" s="82">
        <f t="shared" si="30"/>
        <v>0</v>
      </c>
      <c r="P368" s="82" t="str">
        <f t="shared" si="31"/>
        <v/>
      </c>
      <c r="Q368" s="82" t="str">
        <f t="shared" si="32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8"/>
        <v/>
      </c>
      <c r="M369" s="17"/>
      <c r="N369" s="82" t="str">
        <f t="shared" si="29"/>
        <v/>
      </c>
      <c r="O369" s="82">
        <f t="shared" si="30"/>
        <v>0</v>
      </c>
      <c r="P369" s="82" t="str">
        <f t="shared" si="31"/>
        <v/>
      </c>
      <c r="Q369" s="82" t="str">
        <f t="shared" si="32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8"/>
        <v/>
      </c>
      <c r="M370" s="17"/>
      <c r="N370" s="82" t="str">
        <f t="shared" si="29"/>
        <v/>
      </c>
      <c r="O370" s="82">
        <f t="shared" si="30"/>
        <v>0</v>
      </c>
      <c r="P370" s="82" t="str">
        <f t="shared" si="31"/>
        <v/>
      </c>
      <c r="Q370" s="82" t="str">
        <f t="shared" si="32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8"/>
        <v/>
      </c>
      <c r="M371" s="17"/>
      <c r="N371" s="82" t="str">
        <f t="shared" si="29"/>
        <v/>
      </c>
      <c r="O371" s="82">
        <f t="shared" si="30"/>
        <v>0</v>
      </c>
      <c r="P371" s="82" t="str">
        <f t="shared" si="31"/>
        <v/>
      </c>
      <c r="Q371" s="82" t="str">
        <f t="shared" si="32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8"/>
        <v/>
      </c>
      <c r="M372" s="17"/>
      <c r="N372" s="82" t="str">
        <f t="shared" si="29"/>
        <v/>
      </c>
      <c r="O372" s="82">
        <f t="shared" si="30"/>
        <v>0</v>
      </c>
      <c r="P372" s="82" t="str">
        <f t="shared" si="31"/>
        <v/>
      </c>
      <c r="Q372" s="82" t="str">
        <f t="shared" si="32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8"/>
        <v/>
      </c>
      <c r="M373" s="17"/>
      <c r="N373" s="82" t="str">
        <f t="shared" si="29"/>
        <v/>
      </c>
      <c r="O373" s="82">
        <f t="shared" si="30"/>
        <v>0</v>
      </c>
      <c r="P373" s="82" t="str">
        <f t="shared" si="31"/>
        <v/>
      </c>
      <c r="Q373" s="82" t="str">
        <f t="shared" si="32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8"/>
        <v/>
      </c>
      <c r="M374" s="17"/>
      <c r="N374" s="82" t="str">
        <f t="shared" si="29"/>
        <v/>
      </c>
      <c r="O374" s="82">
        <f t="shared" si="30"/>
        <v>0</v>
      </c>
      <c r="P374" s="82" t="str">
        <f t="shared" si="31"/>
        <v/>
      </c>
      <c r="Q374" s="82" t="str">
        <f t="shared" si="32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8"/>
        <v/>
      </c>
      <c r="M375" s="17"/>
      <c r="N375" s="82" t="str">
        <f t="shared" si="29"/>
        <v/>
      </c>
      <c r="O375" s="82">
        <f t="shared" si="30"/>
        <v>0</v>
      </c>
      <c r="P375" s="82" t="str">
        <f t="shared" si="31"/>
        <v/>
      </c>
      <c r="Q375" s="82" t="str">
        <f t="shared" si="32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8"/>
        <v/>
      </c>
      <c r="M376" s="17"/>
      <c r="N376" s="82" t="str">
        <f t="shared" si="29"/>
        <v/>
      </c>
      <c r="O376" s="82">
        <f t="shared" si="30"/>
        <v>0</v>
      </c>
      <c r="P376" s="82" t="str">
        <f t="shared" si="31"/>
        <v/>
      </c>
      <c r="Q376" s="82" t="str">
        <f t="shared" si="32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8"/>
        <v/>
      </c>
      <c r="M377" s="17"/>
      <c r="N377" s="82" t="str">
        <f t="shared" si="29"/>
        <v/>
      </c>
      <c r="O377" s="82">
        <f t="shared" si="30"/>
        <v>0</v>
      </c>
      <c r="P377" s="82" t="str">
        <f t="shared" si="31"/>
        <v/>
      </c>
      <c r="Q377" s="82" t="str">
        <f t="shared" si="32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8"/>
        <v/>
      </c>
      <c r="M378" s="17"/>
      <c r="N378" s="82" t="str">
        <f t="shared" si="29"/>
        <v/>
      </c>
      <c r="O378" s="82">
        <f t="shared" si="30"/>
        <v>0</v>
      </c>
      <c r="P378" s="82" t="str">
        <f t="shared" si="31"/>
        <v/>
      </c>
      <c r="Q378" s="82" t="str">
        <f t="shared" si="32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8"/>
        <v/>
      </c>
      <c r="M379" s="17"/>
      <c r="N379" s="82" t="str">
        <f t="shared" si="29"/>
        <v/>
      </c>
      <c r="O379" s="82">
        <f t="shared" si="30"/>
        <v>0</v>
      </c>
      <c r="P379" s="82" t="str">
        <f t="shared" si="31"/>
        <v/>
      </c>
      <c r="Q379" s="82" t="str">
        <f t="shared" si="32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8"/>
        <v/>
      </c>
      <c r="M380" s="17"/>
      <c r="N380" s="82" t="str">
        <f t="shared" si="29"/>
        <v/>
      </c>
      <c r="O380" s="82">
        <f t="shared" si="30"/>
        <v>0</v>
      </c>
      <c r="P380" s="82" t="str">
        <f t="shared" si="31"/>
        <v/>
      </c>
      <c r="Q380" s="82" t="str">
        <f t="shared" si="32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8"/>
        <v/>
      </c>
      <c r="M381" s="17"/>
      <c r="N381" s="82" t="str">
        <f t="shared" si="29"/>
        <v/>
      </c>
      <c r="O381" s="82">
        <f t="shared" si="30"/>
        <v>0</v>
      </c>
      <c r="P381" s="82" t="str">
        <f t="shared" si="31"/>
        <v/>
      </c>
      <c r="Q381" s="82" t="str">
        <f t="shared" si="32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8"/>
        <v/>
      </c>
      <c r="M382" s="17"/>
      <c r="N382" s="82" t="str">
        <f t="shared" si="29"/>
        <v/>
      </c>
      <c r="O382" s="82">
        <f t="shared" si="30"/>
        <v>0</v>
      </c>
      <c r="P382" s="82" t="str">
        <f t="shared" si="31"/>
        <v/>
      </c>
      <c r="Q382" s="82" t="str">
        <f t="shared" si="32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8"/>
        <v/>
      </c>
      <c r="M383" s="17"/>
      <c r="N383" s="82" t="str">
        <f t="shared" si="29"/>
        <v/>
      </c>
      <c r="O383" s="82">
        <f t="shared" si="30"/>
        <v>0</v>
      </c>
      <c r="P383" s="82" t="str">
        <f t="shared" si="31"/>
        <v/>
      </c>
      <c r="Q383" s="82" t="str">
        <f t="shared" si="32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8"/>
        <v/>
      </c>
      <c r="M384" s="17"/>
      <c r="N384" s="82" t="str">
        <f t="shared" si="29"/>
        <v/>
      </c>
      <c r="O384" s="82">
        <f t="shared" si="30"/>
        <v>0</v>
      </c>
      <c r="P384" s="82" t="str">
        <f t="shared" si="31"/>
        <v/>
      </c>
      <c r="Q384" s="82" t="str">
        <f t="shared" si="32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8"/>
        <v/>
      </c>
      <c r="M385" s="17"/>
      <c r="N385" s="82" t="str">
        <f t="shared" si="29"/>
        <v/>
      </c>
      <c r="O385" s="82">
        <f t="shared" si="30"/>
        <v>0</v>
      </c>
      <c r="P385" s="82" t="str">
        <f t="shared" si="31"/>
        <v/>
      </c>
      <c r="Q385" s="82" t="str">
        <f t="shared" si="32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8"/>
        <v/>
      </c>
      <c r="M386" s="17"/>
      <c r="N386" s="82" t="str">
        <f t="shared" si="29"/>
        <v/>
      </c>
      <c r="O386" s="82">
        <f t="shared" si="30"/>
        <v>0</v>
      </c>
      <c r="P386" s="82" t="str">
        <f t="shared" si="31"/>
        <v/>
      </c>
      <c r="Q386" s="82" t="str">
        <f t="shared" si="32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8"/>
        <v/>
      </c>
      <c r="M387" s="17"/>
      <c r="N387" s="82" t="str">
        <f t="shared" si="29"/>
        <v/>
      </c>
      <c r="O387" s="82">
        <f t="shared" si="30"/>
        <v>0</v>
      </c>
      <c r="P387" s="82" t="str">
        <f t="shared" si="31"/>
        <v/>
      </c>
      <c r="Q387" s="82" t="str">
        <f t="shared" si="32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8"/>
        <v/>
      </c>
      <c r="M388" s="17"/>
      <c r="N388" s="82" t="str">
        <f t="shared" si="29"/>
        <v/>
      </c>
      <c r="O388" s="82">
        <f t="shared" si="30"/>
        <v>0</v>
      </c>
      <c r="P388" s="82" t="str">
        <f t="shared" si="31"/>
        <v/>
      </c>
      <c r="Q388" s="82" t="str">
        <f t="shared" si="32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8"/>
        <v/>
      </c>
      <c r="M389" s="17"/>
      <c r="N389" s="82" t="str">
        <f t="shared" si="29"/>
        <v/>
      </c>
      <c r="O389" s="82">
        <f t="shared" si="30"/>
        <v>0</v>
      </c>
      <c r="P389" s="82" t="str">
        <f t="shared" si="31"/>
        <v/>
      </c>
      <c r="Q389" s="82" t="str">
        <f t="shared" si="32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8"/>
        <v/>
      </c>
      <c r="M390" s="17"/>
      <c r="N390" s="82" t="str">
        <f t="shared" si="29"/>
        <v/>
      </c>
      <c r="O390" s="82">
        <f t="shared" si="30"/>
        <v>0</v>
      </c>
      <c r="P390" s="82" t="str">
        <f t="shared" si="31"/>
        <v/>
      </c>
      <c r="Q390" s="82" t="str">
        <f t="shared" si="32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8"/>
        <v/>
      </c>
      <c r="M391" s="17"/>
      <c r="N391" s="82" t="str">
        <f t="shared" si="29"/>
        <v/>
      </c>
      <c r="O391" s="82">
        <f t="shared" si="30"/>
        <v>0</v>
      </c>
      <c r="P391" s="82" t="str">
        <f t="shared" si="31"/>
        <v/>
      </c>
      <c r="Q391" s="82" t="str">
        <f t="shared" si="32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8"/>
        <v/>
      </c>
      <c r="M392" s="17"/>
      <c r="N392" s="82" t="str">
        <f t="shared" si="29"/>
        <v/>
      </c>
      <c r="O392" s="82">
        <f t="shared" si="30"/>
        <v>0</v>
      </c>
      <c r="P392" s="82" t="str">
        <f t="shared" si="31"/>
        <v/>
      </c>
      <c r="Q392" s="82" t="str">
        <f t="shared" si="32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8"/>
        <v/>
      </c>
      <c r="M393" s="17"/>
      <c r="N393" s="82" t="str">
        <f t="shared" si="29"/>
        <v/>
      </c>
      <c r="O393" s="82">
        <f t="shared" si="30"/>
        <v>0</v>
      </c>
      <c r="P393" s="82" t="str">
        <f t="shared" si="31"/>
        <v/>
      </c>
      <c r="Q393" s="82" t="str">
        <f t="shared" si="32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8"/>
        <v/>
      </c>
      <c r="M394" s="17"/>
      <c r="N394" s="82" t="str">
        <f t="shared" si="29"/>
        <v/>
      </c>
      <c r="O394" s="82">
        <f t="shared" si="30"/>
        <v>0</v>
      </c>
      <c r="P394" s="82" t="str">
        <f t="shared" si="31"/>
        <v/>
      </c>
      <c r="Q394" s="82" t="str">
        <f t="shared" si="32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8"/>
        <v/>
      </c>
      <c r="M395" s="17"/>
      <c r="N395" s="82" t="str">
        <f t="shared" si="29"/>
        <v/>
      </c>
      <c r="O395" s="82">
        <f t="shared" si="30"/>
        <v>0</v>
      </c>
      <c r="P395" s="82" t="str">
        <f t="shared" si="31"/>
        <v/>
      </c>
      <c r="Q395" s="82" t="str">
        <f t="shared" si="32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8"/>
        <v/>
      </c>
      <c r="M396" s="17"/>
      <c r="N396" s="82" t="str">
        <f t="shared" si="29"/>
        <v/>
      </c>
      <c r="O396" s="82">
        <f t="shared" si="30"/>
        <v>0</v>
      </c>
      <c r="P396" s="82" t="str">
        <f t="shared" si="31"/>
        <v/>
      </c>
      <c r="Q396" s="82" t="str">
        <f t="shared" si="32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8"/>
        <v/>
      </c>
      <c r="M397" s="17"/>
      <c r="N397" s="82" t="str">
        <f t="shared" si="29"/>
        <v/>
      </c>
      <c r="O397" s="82">
        <f t="shared" si="30"/>
        <v>0</v>
      </c>
      <c r="P397" s="82" t="str">
        <f t="shared" si="31"/>
        <v/>
      </c>
      <c r="Q397" s="82" t="str">
        <f t="shared" si="32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8"/>
        <v/>
      </c>
      <c r="M398" s="17"/>
      <c r="N398" s="82" t="str">
        <f t="shared" si="29"/>
        <v/>
      </c>
      <c r="O398" s="82">
        <f t="shared" si="30"/>
        <v>0</v>
      </c>
      <c r="P398" s="82" t="str">
        <f t="shared" si="31"/>
        <v/>
      </c>
      <c r="Q398" s="82" t="str">
        <f t="shared" si="32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8"/>
        <v/>
      </c>
      <c r="M399" s="17"/>
      <c r="N399" s="82" t="str">
        <f t="shared" si="29"/>
        <v/>
      </c>
      <c r="O399" s="82">
        <f t="shared" si="30"/>
        <v>0</v>
      </c>
      <c r="P399" s="82" t="str">
        <f t="shared" si="31"/>
        <v/>
      </c>
      <c r="Q399" s="82" t="str">
        <f t="shared" si="32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3">IF(F400&amp;H400&amp;I400&amp;J400&amp;K400="","",F400+H400+I400-J400-K400)</f>
        <v/>
      </c>
      <c r="M400" s="17"/>
      <c r="N400" s="82" t="str">
        <f t="shared" ref="N400:N463" si="34">IF($G400="E",F400,"")</f>
        <v/>
      </c>
      <c r="O400" s="82">
        <f t="shared" si="30"/>
        <v>0</v>
      </c>
      <c r="P400" s="82" t="str">
        <f t="shared" si="31"/>
        <v/>
      </c>
      <c r="Q400" s="82" t="str">
        <f t="shared" si="32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3"/>
        <v/>
      </c>
      <c r="M401" s="17"/>
      <c r="N401" s="82" t="str">
        <f t="shared" si="34"/>
        <v/>
      </c>
      <c r="O401" s="82">
        <f t="shared" ref="O401:O464" si="35">IF($G401=0%,F401,"")</f>
        <v>0</v>
      </c>
      <c r="P401" s="82" t="str">
        <f t="shared" ref="P401:P464" si="36">IF(OR($G401=8%,$G401=11%),$H401/$G401,"")</f>
        <v/>
      </c>
      <c r="Q401" s="82" t="str">
        <f t="shared" ref="Q401:Q464" si="37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3"/>
        <v/>
      </c>
      <c r="M402" s="17"/>
      <c r="N402" s="82" t="str">
        <f t="shared" si="34"/>
        <v/>
      </c>
      <c r="O402" s="82">
        <f t="shared" si="35"/>
        <v>0</v>
      </c>
      <c r="P402" s="82" t="str">
        <f t="shared" si="36"/>
        <v/>
      </c>
      <c r="Q402" s="82" t="str">
        <f t="shared" si="37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3"/>
        <v/>
      </c>
      <c r="M403" s="17"/>
      <c r="N403" s="82" t="str">
        <f t="shared" si="34"/>
        <v/>
      </c>
      <c r="O403" s="82">
        <f t="shared" si="35"/>
        <v>0</v>
      </c>
      <c r="P403" s="82" t="str">
        <f t="shared" si="36"/>
        <v/>
      </c>
      <c r="Q403" s="82" t="str">
        <f t="shared" si="37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3"/>
        <v/>
      </c>
      <c r="M404" s="17"/>
      <c r="N404" s="82" t="str">
        <f t="shared" si="34"/>
        <v/>
      </c>
      <c r="O404" s="82">
        <f t="shared" si="35"/>
        <v>0</v>
      </c>
      <c r="P404" s="82" t="str">
        <f t="shared" si="36"/>
        <v/>
      </c>
      <c r="Q404" s="82" t="str">
        <f t="shared" si="37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3"/>
        <v/>
      </c>
      <c r="M405" s="17"/>
      <c r="N405" s="82" t="str">
        <f t="shared" si="34"/>
        <v/>
      </c>
      <c r="O405" s="82">
        <f t="shared" si="35"/>
        <v>0</v>
      </c>
      <c r="P405" s="82" t="str">
        <f t="shared" si="36"/>
        <v/>
      </c>
      <c r="Q405" s="82" t="str">
        <f t="shared" si="37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3"/>
        <v/>
      </c>
      <c r="M406" s="17"/>
      <c r="N406" s="82" t="str">
        <f t="shared" si="34"/>
        <v/>
      </c>
      <c r="O406" s="82">
        <f t="shared" si="35"/>
        <v>0</v>
      </c>
      <c r="P406" s="82" t="str">
        <f t="shared" si="36"/>
        <v/>
      </c>
      <c r="Q406" s="82" t="str">
        <f t="shared" si="37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3"/>
        <v/>
      </c>
      <c r="M407" s="17"/>
      <c r="N407" s="82" t="str">
        <f t="shared" si="34"/>
        <v/>
      </c>
      <c r="O407" s="82">
        <f t="shared" si="35"/>
        <v>0</v>
      </c>
      <c r="P407" s="82" t="str">
        <f t="shared" si="36"/>
        <v/>
      </c>
      <c r="Q407" s="82" t="str">
        <f t="shared" si="37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3"/>
        <v/>
      </c>
      <c r="M408" s="17"/>
      <c r="N408" s="82" t="str">
        <f t="shared" si="34"/>
        <v/>
      </c>
      <c r="O408" s="82">
        <f t="shared" si="35"/>
        <v>0</v>
      </c>
      <c r="P408" s="82" t="str">
        <f t="shared" si="36"/>
        <v/>
      </c>
      <c r="Q408" s="82" t="str">
        <f t="shared" si="37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3"/>
        <v/>
      </c>
      <c r="M409" s="17"/>
      <c r="N409" s="82" t="str">
        <f t="shared" si="34"/>
        <v/>
      </c>
      <c r="O409" s="82">
        <f t="shared" si="35"/>
        <v>0</v>
      </c>
      <c r="P409" s="82" t="str">
        <f t="shared" si="36"/>
        <v/>
      </c>
      <c r="Q409" s="82" t="str">
        <f t="shared" si="37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3"/>
        <v/>
      </c>
      <c r="M410" s="17"/>
      <c r="N410" s="82" t="str">
        <f t="shared" si="34"/>
        <v/>
      </c>
      <c r="O410" s="82">
        <f t="shared" si="35"/>
        <v>0</v>
      </c>
      <c r="P410" s="82" t="str">
        <f t="shared" si="36"/>
        <v/>
      </c>
      <c r="Q410" s="82" t="str">
        <f t="shared" si="37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3"/>
        <v/>
      </c>
      <c r="M411" s="17"/>
      <c r="N411" s="82" t="str">
        <f t="shared" si="34"/>
        <v/>
      </c>
      <c r="O411" s="82">
        <f t="shared" si="35"/>
        <v>0</v>
      </c>
      <c r="P411" s="82" t="str">
        <f t="shared" si="36"/>
        <v/>
      </c>
      <c r="Q411" s="82" t="str">
        <f t="shared" si="37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3"/>
        <v/>
      </c>
      <c r="M412" s="17"/>
      <c r="N412" s="82" t="str">
        <f t="shared" si="34"/>
        <v/>
      </c>
      <c r="O412" s="82">
        <f t="shared" si="35"/>
        <v>0</v>
      </c>
      <c r="P412" s="82" t="str">
        <f t="shared" si="36"/>
        <v/>
      </c>
      <c r="Q412" s="82" t="str">
        <f t="shared" si="37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3"/>
        <v/>
      </c>
      <c r="M413" s="17"/>
      <c r="N413" s="82" t="str">
        <f t="shared" si="34"/>
        <v/>
      </c>
      <c r="O413" s="82">
        <f t="shared" si="35"/>
        <v>0</v>
      </c>
      <c r="P413" s="82" t="str">
        <f t="shared" si="36"/>
        <v/>
      </c>
      <c r="Q413" s="82" t="str">
        <f t="shared" si="37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3"/>
        <v/>
      </c>
      <c r="M414" s="17"/>
      <c r="N414" s="82" t="str">
        <f t="shared" si="34"/>
        <v/>
      </c>
      <c r="O414" s="82">
        <f t="shared" si="35"/>
        <v>0</v>
      </c>
      <c r="P414" s="82" t="str">
        <f t="shared" si="36"/>
        <v/>
      </c>
      <c r="Q414" s="82" t="str">
        <f t="shared" si="37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3"/>
        <v/>
      </c>
      <c r="M415" s="17"/>
      <c r="N415" s="82" t="str">
        <f t="shared" si="34"/>
        <v/>
      </c>
      <c r="O415" s="82">
        <f t="shared" si="35"/>
        <v>0</v>
      </c>
      <c r="P415" s="82" t="str">
        <f t="shared" si="36"/>
        <v/>
      </c>
      <c r="Q415" s="82" t="str">
        <f t="shared" si="37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3"/>
        <v/>
      </c>
      <c r="M416" s="17"/>
      <c r="N416" s="82" t="str">
        <f t="shared" si="34"/>
        <v/>
      </c>
      <c r="O416" s="82">
        <f t="shared" si="35"/>
        <v>0</v>
      </c>
      <c r="P416" s="82" t="str">
        <f t="shared" si="36"/>
        <v/>
      </c>
      <c r="Q416" s="82" t="str">
        <f t="shared" si="37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3"/>
        <v/>
      </c>
      <c r="M417" s="17"/>
      <c r="N417" s="82" t="str">
        <f t="shared" si="34"/>
        <v/>
      </c>
      <c r="O417" s="82">
        <f t="shared" si="35"/>
        <v>0</v>
      </c>
      <c r="P417" s="82" t="str">
        <f t="shared" si="36"/>
        <v/>
      </c>
      <c r="Q417" s="82" t="str">
        <f t="shared" si="37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3"/>
        <v/>
      </c>
      <c r="M418" s="17"/>
      <c r="N418" s="82" t="str">
        <f t="shared" si="34"/>
        <v/>
      </c>
      <c r="O418" s="82">
        <f t="shared" si="35"/>
        <v>0</v>
      </c>
      <c r="P418" s="82" t="str">
        <f t="shared" si="36"/>
        <v/>
      </c>
      <c r="Q418" s="82" t="str">
        <f t="shared" si="37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3"/>
        <v/>
      </c>
      <c r="M419" s="17"/>
      <c r="N419" s="82" t="str">
        <f t="shared" si="34"/>
        <v/>
      </c>
      <c r="O419" s="82">
        <f t="shared" si="35"/>
        <v>0</v>
      </c>
      <c r="P419" s="82" t="str">
        <f t="shared" si="36"/>
        <v/>
      </c>
      <c r="Q419" s="82" t="str">
        <f t="shared" si="37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3"/>
        <v/>
      </c>
      <c r="M420" s="17"/>
      <c r="N420" s="82" t="str">
        <f t="shared" si="34"/>
        <v/>
      </c>
      <c r="O420" s="82">
        <f t="shared" si="35"/>
        <v>0</v>
      </c>
      <c r="P420" s="82" t="str">
        <f t="shared" si="36"/>
        <v/>
      </c>
      <c r="Q420" s="82" t="str">
        <f t="shared" si="37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3"/>
        <v/>
      </c>
      <c r="M421" s="17"/>
      <c r="N421" s="82" t="str">
        <f t="shared" si="34"/>
        <v/>
      </c>
      <c r="O421" s="82">
        <f t="shared" si="35"/>
        <v>0</v>
      </c>
      <c r="P421" s="82" t="str">
        <f t="shared" si="36"/>
        <v/>
      </c>
      <c r="Q421" s="82" t="str">
        <f t="shared" si="37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3"/>
        <v/>
      </c>
      <c r="M422" s="17"/>
      <c r="N422" s="82" t="str">
        <f t="shared" si="34"/>
        <v/>
      </c>
      <c r="O422" s="82">
        <f t="shared" si="35"/>
        <v>0</v>
      </c>
      <c r="P422" s="82" t="str">
        <f t="shared" si="36"/>
        <v/>
      </c>
      <c r="Q422" s="82" t="str">
        <f t="shared" si="37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3"/>
        <v/>
      </c>
      <c r="M423" s="17"/>
      <c r="N423" s="82" t="str">
        <f t="shared" si="34"/>
        <v/>
      </c>
      <c r="O423" s="82">
        <f t="shared" si="35"/>
        <v>0</v>
      </c>
      <c r="P423" s="82" t="str">
        <f t="shared" si="36"/>
        <v/>
      </c>
      <c r="Q423" s="82" t="str">
        <f t="shared" si="37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3"/>
        <v/>
      </c>
      <c r="M424" s="17"/>
      <c r="N424" s="82" t="str">
        <f t="shared" si="34"/>
        <v/>
      </c>
      <c r="O424" s="82">
        <f t="shared" si="35"/>
        <v>0</v>
      </c>
      <c r="P424" s="82" t="str">
        <f t="shared" si="36"/>
        <v/>
      </c>
      <c r="Q424" s="82" t="str">
        <f t="shared" si="37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3"/>
        <v/>
      </c>
      <c r="M425" s="17"/>
      <c r="N425" s="82" t="str">
        <f t="shared" si="34"/>
        <v/>
      </c>
      <c r="O425" s="82">
        <f t="shared" si="35"/>
        <v>0</v>
      </c>
      <c r="P425" s="82" t="str">
        <f t="shared" si="36"/>
        <v/>
      </c>
      <c r="Q425" s="82" t="str">
        <f t="shared" si="37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3"/>
        <v/>
      </c>
      <c r="M426" s="17"/>
      <c r="N426" s="82" t="str">
        <f t="shared" si="34"/>
        <v/>
      </c>
      <c r="O426" s="82">
        <f t="shared" si="35"/>
        <v>0</v>
      </c>
      <c r="P426" s="82" t="str">
        <f t="shared" si="36"/>
        <v/>
      </c>
      <c r="Q426" s="82" t="str">
        <f t="shared" si="37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3"/>
        <v/>
      </c>
      <c r="M427" s="17"/>
      <c r="N427" s="82" t="str">
        <f t="shared" si="34"/>
        <v/>
      </c>
      <c r="O427" s="82">
        <f t="shared" si="35"/>
        <v>0</v>
      </c>
      <c r="P427" s="82" t="str">
        <f t="shared" si="36"/>
        <v/>
      </c>
      <c r="Q427" s="82" t="str">
        <f t="shared" si="37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3"/>
        <v/>
      </c>
      <c r="M428" s="17"/>
      <c r="N428" s="82" t="str">
        <f t="shared" si="34"/>
        <v/>
      </c>
      <c r="O428" s="82">
        <f t="shared" si="35"/>
        <v>0</v>
      </c>
      <c r="P428" s="82" t="str">
        <f t="shared" si="36"/>
        <v/>
      </c>
      <c r="Q428" s="82" t="str">
        <f t="shared" si="37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3"/>
        <v/>
      </c>
      <c r="M429" s="17"/>
      <c r="N429" s="82" t="str">
        <f t="shared" si="34"/>
        <v/>
      </c>
      <c r="O429" s="82">
        <f t="shared" si="35"/>
        <v>0</v>
      </c>
      <c r="P429" s="82" t="str">
        <f t="shared" si="36"/>
        <v/>
      </c>
      <c r="Q429" s="82" t="str">
        <f t="shared" si="37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3"/>
        <v/>
      </c>
      <c r="M430" s="17"/>
      <c r="N430" s="82" t="str">
        <f t="shared" si="34"/>
        <v/>
      </c>
      <c r="O430" s="82">
        <f t="shared" si="35"/>
        <v>0</v>
      </c>
      <c r="P430" s="82" t="str">
        <f t="shared" si="36"/>
        <v/>
      </c>
      <c r="Q430" s="82" t="str">
        <f t="shared" si="37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3"/>
        <v/>
      </c>
      <c r="M431" s="17"/>
      <c r="N431" s="82" t="str">
        <f t="shared" si="34"/>
        <v/>
      </c>
      <c r="O431" s="82">
        <f t="shared" si="35"/>
        <v>0</v>
      </c>
      <c r="P431" s="82" t="str">
        <f t="shared" si="36"/>
        <v/>
      </c>
      <c r="Q431" s="82" t="str">
        <f t="shared" si="37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3"/>
        <v/>
      </c>
      <c r="M432" s="17"/>
      <c r="N432" s="82" t="str">
        <f t="shared" si="34"/>
        <v/>
      </c>
      <c r="O432" s="82">
        <f t="shared" si="35"/>
        <v>0</v>
      </c>
      <c r="P432" s="82" t="str">
        <f t="shared" si="36"/>
        <v/>
      </c>
      <c r="Q432" s="82" t="str">
        <f t="shared" si="37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3"/>
        <v/>
      </c>
      <c r="M433" s="17"/>
      <c r="N433" s="82" t="str">
        <f t="shared" si="34"/>
        <v/>
      </c>
      <c r="O433" s="82">
        <f t="shared" si="35"/>
        <v>0</v>
      </c>
      <c r="P433" s="82" t="str">
        <f t="shared" si="36"/>
        <v/>
      </c>
      <c r="Q433" s="82" t="str">
        <f t="shared" si="37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3"/>
        <v/>
      </c>
      <c r="M434" s="17"/>
      <c r="N434" s="82" t="str">
        <f t="shared" si="34"/>
        <v/>
      </c>
      <c r="O434" s="82">
        <f t="shared" si="35"/>
        <v>0</v>
      </c>
      <c r="P434" s="82" t="str">
        <f t="shared" si="36"/>
        <v/>
      </c>
      <c r="Q434" s="82" t="str">
        <f t="shared" si="37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3"/>
        <v/>
      </c>
      <c r="M435" s="17"/>
      <c r="N435" s="82" t="str">
        <f t="shared" si="34"/>
        <v/>
      </c>
      <c r="O435" s="82">
        <f t="shared" si="35"/>
        <v>0</v>
      </c>
      <c r="P435" s="82" t="str">
        <f t="shared" si="36"/>
        <v/>
      </c>
      <c r="Q435" s="82" t="str">
        <f t="shared" si="37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3"/>
        <v/>
      </c>
      <c r="M436" s="17"/>
      <c r="N436" s="82" t="str">
        <f t="shared" si="34"/>
        <v/>
      </c>
      <c r="O436" s="82">
        <f t="shared" si="35"/>
        <v>0</v>
      </c>
      <c r="P436" s="82" t="str">
        <f t="shared" si="36"/>
        <v/>
      </c>
      <c r="Q436" s="82" t="str">
        <f t="shared" si="37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3"/>
        <v/>
      </c>
      <c r="M437" s="17"/>
      <c r="N437" s="82" t="str">
        <f t="shared" si="34"/>
        <v/>
      </c>
      <c r="O437" s="82">
        <f t="shared" si="35"/>
        <v>0</v>
      </c>
      <c r="P437" s="82" t="str">
        <f t="shared" si="36"/>
        <v/>
      </c>
      <c r="Q437" s="82" t="str">
        <f t="shared" si="37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3"/>
        <v/>
      </c>
      <c r="M438" s="17"/>
      <c r="N438" s="82" t="str">
        <f t="shared" si="34"/>
        <v/>
      </c>
      <c r="O438" s="82">
        <f t="shared" si="35"/>
        <v>0</v>
      </c>
      <c r="P438" s="82" t="str">
        <f t="shared" si="36"/>
        <v/>
      </c>
      <c r="Q438" s="82" t="str">
        <f t="shared" si="37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3"/>
        <v/>
      </c>
      <c r="M439" s="17"/>
      <c r="N439" s="82" t="str">
        <f t="shared" si="34"/>
        <v/>
      </c>
      <c r="O439" s="82">
        <f t="shared" si="35"/>
        <v>0</v>
      </c>
      <c r="P439" s="82" t="str">
        <f t="shared" si="36"/>
        <v/>
      </c>
      <c r="Q439" s="82" t="str">
        <f t="shared" si="37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3"/>
        <v/>
      </c>
      <c r="M440" s="17"/>
      <c r="N440" s="82" t="str">
        <f t="shared" si="34"/>
        <v/>
      </c>
      <c r="O440" s="82">
        <f t="shared" si="35"/>
        <v>0</v>
      </c>
      <c r="P440" s="82" t="str">
        <f t="shared" si="36"/>
        <v/>
      </c>
      <c r="Q440" s="82" t="str">
        <f t="shared" si="37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3"/>
        <v/>
      </c>
      <c r="M441" s="17"/>
      <c r="N441" s="82" t="str">
        <f t="shared" si="34"/>
        <v/>
      </c>
      <c r="O441" s="82">
        <f t="shared" si="35"/>
        <v>0</v>
      </c>
      <c r="P441" s="82" t="str">
        <f t="shared" si="36"/>
        <v/>
      </c>
      <c r="Q441" s="82" t="str">
        <f t="shared" si="37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3"/>
        <v/>
      </c>
      <c r="M442" s="17"/>
      <c r="N442" s="82" t="str">
        <f t="shared" si="34"/>
        <v/>
      </c>
      <c r="O442" s="82">
        <f t="shared" si="35"/>
        <v>0</v>
      </c>
      <c r="P442" s="82" t="str">
        <f t="shared" si="36"/>
        <v/>
      </c>
      <c r="Q442" s="82" t="str">
        <f t="shared" si="37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3"/>
        <v/>
      </c>
      <c r="M443" s="17"/>
      <c r="N443" s="82" t="str">
        <f t="shared" si="34"/>
        <v/>
      </c>
      <c r="O443" s="82">
        <f t="shared" si="35"/>
        <v>0</v>
      </c>
      <c r="P443" s="82" t="str">
        <f t="shared" si="36"/>
        <v/>
      </c>
      <c r="Q443" s="82" t="str">
        <f t="shared" si="37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3"/>
        <v/>
      </c>
      <c r="M444" s="17"/>
      <c r="N444" s="82" t="str">
        <f t="shared" si="34"/>
        <v/>
      </c>
      <c r="O444" s="82">
        <f t="shared" si="35"/>
        <v>0</v>
      </c>
      <c r="P444" s="82" t="str">
        <f t="shared" si="36"/>
        <v/>
      </c>
      <c r="Q444" s="82" t="str">
        <f t="shared" si="37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3"/>
        <v/>
      </c>
      <c r="M445" s="17"/>
      <c r="N445" s="82" t="str">
        <f t="shared" si="34"/>
        <v/>
      </c>
      <c r="O445" s="82">
        <f t="shared" si="35"/>
        <v>0</v>
      </c>
      <c r="P445" s="82" t="str">
        <f t="shared" si="36"/>
        <v/>
      </c>
      <c r="Q445" s="82" t="str">
        <f t="shared" si="37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3"/>
        <v/>
      </c>
      <c r="M446" s="17"/>
      <c r="N446" s="82" t="str">
        <f t="shared" si="34"/>
        <v/>
      </c>
      <c r="O446" s="82">
        <f t="shared" si="35"/>
        <v>0</v>
      </c>
      <c r="P446" s="82" t="str">
        <f t="shared" si="36"/>
        <v/>
      </c>
      <c r="Q446" s="82" t="str">
        <f t="shared" si="37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3"/>
        <v/>
      </c>
      <c r="M447" s="17"/>
      <c r="N447" s="82" t="str">
        <f t="shared" si="34"/>
        <v/>
      </c>
      <c r="O447" s="82">
        <f t="shared" si="35"/>
        <v>0</v>
      </c>
      <c r="P447" s="82" t="str">
        <f t="shared" si="36"/>
        <v/>
      </c>
      <c r="Q447" s="82" t="str">
        <f t="shared" si="37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3"/>
        <v/>
      </c>
      <c r="M448" s="17"/>
      <c r="N448" s="82" t="str">
        <f t="shared" si="34"/>
        <v/>
      </c>
      <c r="O448" s="82">
        <f t="shared" si="35"/>
        <v>0</v>
      </c>
      <c r="P448" s="82" t="str">
        <f t="shared" si="36"/>
        <v/>
      </c>
      <c r="Q448" s="82" t="str">
        <f t="shared" si="37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3"/>
        <v/>
      </c>
      <c r="M449" s="17"/>
      <c r="N449" s="82" t="str">
        <f t="shared" si="34"/>
        <v/>
      </c>
      <c r="O449" s="82">
        <f t="shared" si="35"/>
        <v>0</v>
      </c>
      <c r="P449" s="82" t="str">
        <f t="shared" si="36"/>
        <v/>
      </c>
      <c r="Q449" s="82" t="str">
        <f t="shared" si="37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3"/>
        <v/>
      </c>
      <c r="M450" s="17"/>
      <c r="N450" s="82" t="str">
        <f t="shared" si="34"/>
        <v/>
      </c>
      <c r="O450" s="82">
        <f t="shared" si="35"/>
        <v>0</v>
      </c>
      <c r="P450" s="82" t="str">
        <f t="shared" si="36"/>
        <v/>
      </c>
      <c r="Q450" s="82" t="str">
        <f t="shared" si="37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3"/>
        <v/>
      </c>
      <c r="M451" s="17"/>
      <c r="N451" s="82" t="str">
        <f t="shared" si="34"/>
        <v/>
      </c>
      <c r="O451" s="82">
        <f t="shared" si="35"/>
        <v>0</v>
      </c>
      <c r="P451" s="82" t="str">
        <f t="shared" si="36"/>
        <v/>
      </c>
      <c r="Q451" s="82" t="str">
        <f t="shared" si="37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3"/>
        <v/>
      </c>
      <c r="M452" s="17"/>
      <c r="N452" s="82" t="str">
        <f t="shared" si="34"/>
        <v/>
      </c>
      <c r="O452" s="82">
        <f t="shared" si="35"/>
        <v>0</v>
      </c>
      <c r="P452" s="82" t="str">
        <f t="shared" si="36"/>
        <v/>
      </c>
      <c r="Q452" s="82" t="str">
        <f t="shared" si="37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3"/>
        <v/>
      </c>
      <c r="M453" s="17"/>
      <c r="N453" s="82" t="str">
        <f t="shared" si="34"/>
        <v/>
      </c>
      <c r="O453" s="82">
        <f t="shared" si="35"/>
        <v>0</v>
      </c>
      <c r="P453" s="82" t="str">
        <f t="shared" si="36"/>
        <v/>
      </c>
      <c r="Q453" s="82" t="str">
        <f t="shared" si="37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3"/>
        <v/>
      </c>
      <c r="M454" s="17"/>
      <c r="N454" s="82" t="str">
        <f t="shared" si="34"/>
        <v/>
      </c>
      <c r="O454" s="82">
        <f t="shared" si="35"/>
        <v>0</v>
      </c>
      <c r="P454" s="82" t="str">
        <f t="shared" si="36"/>
        <v/>
      </c>
      <c r="Q454" s="82" t="str">
        <f t="shared" si="37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3"/>
        <v/>
      </c>
      <c r="M455" s="17"/>
      <c r="N455" s="82" t="str">
        <f t="shared" si="34"/>
        <v/>
      </c>
      <c r="O455" s="82">
        <f t="shared" si="35"/>
        <v>0</v>
      </c>
      <c r="P455" s="82" t="str">
        <f t="shared" si="36"/>
        <v/>
      </c>
      <c r="Q455" s="82" t="str">
        <f t="shared" si="37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3"/>
        <v/>
      </c>
      <c r="M456" s="17"/>
      <c r="N456" s="82" t="str">
        <f t="shared" si="34"/>
        <v/>
      </c>
      <c r="O456" s="82">
        <f t="shared" si="35"/>
        <v>0</v>
      </c>
      <c r="P456" s="82" t="str">
        <f t="shared" si="36"/>
        <v/>
      </c>
      <c r="Q456" s="82" t="str">
        <f t="shared" si="37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3"/>
        <v/>
      </c>
      <c r="M457" s="17"/>
      <c r="N457" s="82" t="str">
        <f t="shared" si="34"/>
        <v/>
      </c>
      <c r="O457" s="82">
        <f t="shared" si="35"/>
        <v>0</v>
      </c>
      <c r="P457" s="82" t="str">
        <f t="shared" si="36"/>
        <v/>
      </c>
      <c r="Q457" s="82" t="str">
        <f t="shared" si="37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3"/>
        <v/>
      </c>
      <c r="M458" s="17"/>
      <c r="N458" s="82" t="str">
        <f t="shared" si="34"/>
        <v/>
      </c>
      <c r="O458" s="82">
        <f t="shared" si="35"/>
        <v>0</v>
      </c>
      <c r="P458" s="82" t="str">
        <f t="shared" si="36"/>
        <v/>
      </c>
      <c r="Q458" s="82" t="str">
        <f t="shared" si="37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3"/>
        <v/>
      </c>
      <c r="M459" s="17"/>
      <c r="N459" s="82" t="str">
        <f t="shared" si="34"/>
        <v/>
      </c>
      <c r="O459" s="82">
        <f t="shared" si="35"/>
        <v>0</v>
      </c>
      <c r="P459" s="82" t="str">
        <f t="shared" si="36"/>
        <v/>
      </c>
      <c r="Q459" s="82" t="str">
        <f t="shared" si="37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3"/>
        <v/>
      </c>
      <c r="M460" s="17"/>
      <c r="N460" s="82" t="str">
        <f t="shared" si="34"/>
        <v/>
      </c>
      <c r="O460" s="82">
        <f t="shared" si="35"/>
        <v>0</v>
      </c>
      <c r="P460" s="82" t="str">
        <f t="shared" si="36"/>
        <v/>
      </c>
      <c r="Q460" s="82" t="str">
        <f t="shared" si="37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3"/>
        <v/>
      </c>
      <c r="M461" s="17"/>
      <c r="N461" s="82" t="str">
        <f t="shared" si="34"/>
        <v/>
      </c>
      <c r="O461" s="82">
        <f t="shared" si="35"/>
        <v>0</v>
      </c>
      <c r="P461" s="82" t="str">
        <f t="shared" si="36"/>
        <v/>
      </c>
      <c r="Q461" s="82" t="str">
        <f t="shared" si="37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3"/>
        <v/>
      </c>
      <c r="M462" s="17"/>
      <c r="N462" s="82" t="str">
        <f t="shared" si="34"/>
        <v/>
      </c>
      <c r="O462" s="82">
        <f t="shared" si="35"/>
        <v>0</v>
      </c>
      <c r="P462" s="82" t="str">
        <f t="shared" si="36"/>
        <v/>
      </c>
      <c r="Q462" s="82" t="str">
        <f t="shared" si="37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3"/>
        <v/>
      </c>
      <c r="M463" s="17"/>
      <c r="N463" s="82" t="str">
        <f t="shared" si="34"/>
        <v/>
      </c>
      <c r="O463" s="82">
        <f t="shared" si="35"/>
        <v>0</v>
      </c>
      <c r="P463" s="82" t="str">
        <f t="shared" si="36"/>
        <v/>
      </c>
      <c r="Q463" s="82" t="str">
        <f t="shared" si="37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8">IF(F464&amp;H464&amp;I464&amp;J464&amp;K464="","",F464+H464+I464-J464-K464)</f>
        <v/>
      </c>
      <c r="M464" s="17"/>
      <c r="N464" s="82" t="str">
        <f t="shared" ref="N464:N514" si="39">IF($G464="E",F464,"")</f>
        <v/>
      </c>
      <c r="O464" s="82">
        <f t="shared" si="35"/>
        <v>0</v>
      </c>
      <c r="P464" s="82" t="str">
        <f t="shared" si="36"/>
        <v/>
      </c>
      <c r="Q464" s="82" t="str">
        <f t="shared" si="37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8"/>
        <v/>
      </c>
      <c r="M465" s="17"/>
      <c r="N465" s="82" t="str">
        <f t="shared" si="39"/>
        <v/>
      </c>
      <c r="O465" s="82">
        <f t="shared" ref="O465:O514" si="40">IF($G465=0%,F465,"")</f>
        <v>0</v>
      </c>
      <c r="P465" s="82" t="str">
        <f t="shared" ref="P465:P514" si="41">IF(OR($G465=8%,$G465=11%),$H465/$G465,"")</f>
        <v/>
      </c>
      <c r="Q465" s="82" t="str">
        <f t="shared" ref="Q465:Q514" si="42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8"/>
        <v/>
      </c>
      <c r="M466" s="17"/>
      <c r="N466" s="82" t="str">
        <f t="shared" si="39"/>
        <v/>
      </c>
      <c r="O466" s="82">
        <f t="shared" si="40"/>
        <v>0</v>
      </c>
      <c r="P466" s="82" t="str">
        <f t="shared" si="41"/>
        <v/>
      </c>
      <c r="Q466" s="82" t="str">
        <f t="shared" si="42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8"/>
        <v/>
      </c>
      <c r="M467" s="17"/>
      <c r="N467" s="82" t="str">
        <f t="shared" si="39"/>
        <v/>
      </c>
      <c r="O467" s="82">
        <f t="shared" si="40"/>
        <v>0</v>
      </c>
      <c r="P467" s="82" t="str">
        <f t="shared" si="41"/>
        <v/>
      </c>
      <c r="Q467" s="82" t="str">
        <f t="shared" si="42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8"/>
        <v/>
      </c>
      <c r="M468" s="17"/>
      <c r="N468" s="82" t="str">
        <f t="shared" si="39"/>
        <v/>
      </c>
      <c r="O468" s="82">
        <f t="shared" si="40"/>
        <v>0</v>
      </c>
      <c r="P468" s="82" t="str">
        <f t="shared" si="41"/>
        <v/>
      </c>
      <c r="Q468" s="82" t="str">
        <f t="shared" si="42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8"/>
        <v/>
      </c>
      <c r="M469" s="17"/>
      <c r="N469" s="82" t="str">
        <f t="shared" si="39"/>
        <v/>
      </c>
      <c r="O469" s="82">
        <f t="shared" si="40"/>
        <v>0</v>
      </c>
      <c r="P469" s="82" t="str">
        <f t="shared" si="41"/>
        <v/>
      </c>
      <c r="Q469" s="82" t="str">
        <f t="shared" si="42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8"/>
        <v/>
      </c>
      <c r="M470" s="17"/>
      <c r="N470" s="82" t="str">
        <f t="shared" si="39"/>
        <v/>
      </c>
      <c r="O470" s="82">
        <f t="shared" si="40"/>
        <v>0</v>
      </c>
      <c r="P470" s="82" t="str">
        <f t="shared" si="41"/>
        <v/>
      </c>
      <c r="Q470" s="82" t="str">
        <f t="shared" si="42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8"/>
        <v/>
      </c>
      <c r="M471" s="17"/>
      <c r="N471" s="82" t="str">
        <f t="shared" si="39"/>
        <v/>
      </c>
      <c r="O471" s="82">
        <f t="shared" si="40"/>
        <v>0</v>
      </c>
      <c r="P471" s="82" t="str">
        <f t="shared" si="41"/>
        <v/>
      </c>
      <c r="Q471" s="82" t="str">
        <f t="shared" si="42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8"/>
        <v/>
      </c>
      <c r="M472" s="17"/>
      <c r="N472" s="82" t="str">
        <f t="shared" si="39"/>
        <v/>
      </c>
      <c r="O472" s="82">
        <f t="shared" si="40"/>
        <v>0</v>
      </c>
      <c r="P472" s="82" t="str">
        <f t="shared" si="41"/>
        <v/>
      </c>
      <c r="Q472" s="82" t="str">
        <f t="shared" si="42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8"/>
        <v/>
      </c>
      <c r="M473" s="17"/>
      <c r="N473" s="82" t="str">
        <f t="shared" si="39"/>
        <v/>
      </c>
      <c r="O473" s="82">
        <f t="shared" si="40"/>
        <v>0</v>
      </c>
      <c r="P473" s="82" t="str">
        <f t="shared" si="41"/>
        <v/>
      </c>
      <c r="Q473" s="82" t="str">
        <f t="shared" si="42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8"/>
        <v/>
      </c>
      <c r="M474" s="17"/>
      <c r="N474" s="82" t="str">
        <f t="shared" si="39"/>
        <v/>
      </c>
      <c r="O474" s="82">
        <f t="shared" si="40"/>
        <v>0</v>
      </c>
      <c r="P474" s="82" t="str">
        <f t="shared" si="41"/>
        <v/>
      </c>
      <c r="Q474" s="82" t="str">
        <f t="shared" si="42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8"/>
        <v/>
      </c>
      <c r="M475" s="17"/>
      <c r="N475" s="82" t="str">
        <f t="shared" si="39"/>
        <v/>
      </c>
      <c r="O475" s="82">
        <f t="shared" si="40"/>
        <v>0</v>
      </c>
      <c r="P475" s="82" t="str">
        <f t="shared" si="41"/>
        <v/>
      </c>
      <c r="Q475" s="82" t="str">
        <f t="shared" si="42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8"/>
        <v/>
      </c>
      <c r="M476" s="17"/>
      <c r="N476" s="82" t="str">
        <f t="shared" si="39"/>
        <v/>
      </c>
      <c r="O476" s="82">
        <f t="shared" si="40"/>
        <v>0</v>
      </c>
      <c r="P476" s="82" t="str">
        <f t="shared" si="41"/>
        <v/>
      </c>
      <c r="Q476" s="82" t="str">
        <f t="shared" si="42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8"/>
        <v/>
      </c>
      <c r="M477" s="17"/>
      <c r="N477" s="82" t="str">
        <f t="shared" si="39"/>
        <v/>
      </c>
      <c r="O477" s="82">
        <f t="shared" si="40"/>
        <v>0</v>
      </c>
      <c r="P477" s="82" t="str">
        <f t="shared" si="41"/>
        <v/>
      </c>
      <c r="Q477" s="82" t="str">
        <f t="shared" si="42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8"/>
        <v/>
      </c>
      <c r="M478" s="17"/>
      <c r="N478" s="82" t="str">
        <f t="shared" si="39"/>
        <v/>
      </c>
      <c r="O478" s="82">
        <f t="shared" si="40"/>
        <v>0</v>
      </c>
      <c r="P478" s="82" t="str">
        <f t="shared" si="41"/>
        <v/>
      </c>
      <c r="Q478" s="82" t="str">
        <f t="shared" si="42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8"/>
        <v/>
      </c>
      <c r="M479" s="17"/>
      <c r="N479" s="82" t="str">
        <f t="shared" si="39"/>
        <v/>
      </c>
      <c r="O479" s="82">
        <f t="shared" si="40"/>
        <v>0</v>
      </c>
      <c r="P479" s="82" t="str">
        <f t="shared" si="41"/>
        <v/>
      </c>
      <c r="Q479" s="82" t="str">
        <f t="shared" si="42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8"/>
        <v/>
      </c>
      <c r="M480" s="17"/>
      <c r="N480" s="82" t="str">
        <f t="shared" si="39"/>
        <v/>
      </c>
      <c r="O480" s="82">
        <f t="shared" si="40"/>
        <v>0</v>
      </c>
      <c r="P480" s="82" t="str">
        <f t="shared" si="41"/>
        <v/>
      </c>
      <c r="Q480" s="82" t="str">
        <f t="shared" si="42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8"/>
        <v/>
      </c>
      <c r="M481" s="17"/>
      <c r="N481" s="82" t="str">
        <f t="shared" si="39"/>
        <v/>
      </c>
      <c r="O481" s="82">
        <f t="shared" si="40"/>
        <v>0</v>
      </c>
      <c r="P481" s="82" t="str">
        <f t="shared" si="41"/>
        <v/>
      </c>
      <c r="Q481" s="82" t="str">
        <f t="shared" si="42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8"/>
        <v/>
      </c>
      <c r="M482" s="17"/>
      <c r="N482" s="82" t="str">
        <f t="shared" si="39"/>
        <v/>
      </c>
      <c r="O482" s="82">
        <f t="shared" si="40"/>
        <v>0</v>
      </c>
      <c r="P482" s="82" t="str">
        <f t="shared" si="41"/>
        <v/>
      </c>
      <c r="Q482" s="82" t="str">
        <f t="shared" si="42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8"/>
        <v/>
      </c>
      <c r="M483" s="17"/>
      <c r="N483" s="82" t="str">
        <f t="shared" si="39"/>
        <v/>
      </c>
      <c r="O483" s="82">
        <f t="shared" si="40"/>
        <v>0</v>
      </c>
      <c r="P483" s="82" t="str">
        <f t="shared" si="41"/>
        <v/>
      </c>
      <c r="Q483" s="82" t="str">
        <f t="shared" si="42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8"/>
        <v/>
      </c>
      <c r="M484" s="17"/>
      <c r="N484" s="82" t="str">
        <f t="shared" si="39"/>
        <v/>
      </c>
      <c r="O484" s="82">
        <f t="shared" si="40"/>
        <v>0</v>
      </c>
      <c r="P484" s="82" t="str">
        <f t="shared" si="41"/>
        <v/>
      </c>
      <c r="Q484" s="82" t="str">
        <f t="shared" si="42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8"/>
        <v/>
      </c>
      <c r="M485" s="17"/>
      <c r="N485" s="82" t="str">
        <f t="shared" si="39"/>
        <v/>
      </c>
      <c r="O485" s="82">
        <f t="shared" si="40"/>
        <v>0</v>
      </c>
      <c r="P485" s="82" t="str">
        <f t="shared" si="41"/>
        <v/>
      </c>
      <c r="Q485" s="82" t="str">
        <f t="shared" si="42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8"/>
        <v/>
      </c>
      <c r="M486" s="17"/>
      <c r="N486" s="82" t="str">
        <f t="shared" si="39"/>
        <v/>
      </c>
      <c r="O486" s="82">
        <f t="shared" si="40"/>
        <v>0</v>
      </c>
      <c r="P486" s="82" t="str">
        <f t="shared" si="41"/>
        <v/>
      </c>
      <c r="Q486" s="82" t="str">
        <f t="shared" si="42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8"/>
        <v/>
      </c>
      <c r="M487" s="17"/>
      <c r="N487" s="82" t="str">
        <f t="shared" si="39"/>
        <v/>
      </c>
      <c r="O487" s="82">
        <f t="shared" si="40"/>
        <v>0</v>
      </c>
      <c r="P487" s="82" t="str">
        <f t="shared" si="41"/>
        <v/>
      </c>
      <c r="Q487" s="82" t="str">
        <f t="shared" si="42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8"/>
        <v/>
      </c>
      <c r="M488" s="17"/>
      <c r="N488" s="82" t="str">
        <f t="shared" si="39"/>
        <v/>
      </c>
      <c r="O488" s="82">
        <f t="shared" si="40"/>
        <v>0</v>
      </c>
      <c r="P488" s="82" t="str">
        <f t="shared" si="41"/>
        <v/>
      </c>
      <c r="Q488" s="82" t="str">
        <f t="shared" si="42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8"/>
        <v/>
      </c>
      <c r="M489" s="17"/>
      <c r="N489" s="82" t="str">
        <f t="shared" si="39"/>
        <v/>
      </c>
      <c r="O489" s="82">
        <f t="shared" si="40"/>
        <v>0</v>
      </c>
      <c r="P489" s="82" t="str">
        <f t="shared" si="41"/>
        <v/>
      </c>
      <c r="Q489" s="82" t="str">
        <f t="shared" si="42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8"/>
        <v/>
      </c>
      <c r="M490" s="17"/>
      <c r="N490" s="82" t="str">
        <f t="shared" si="39"/>
        <v/>
      </c>
      <c r="O490" s="82">
        <f t="shared" si="40"/>
        <v>0</v>
      </c>
      <c r="P490" s="82" t="str">
        <f t="shared" si="41"/>
        <v/>
      </c>
      <c r="Q490" s="82" t="str">
        <f t="shared" si="42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8"/>
        <v/>
      </c>
      <c r="M491" s="17"/>
      <c r="N491" s="82" t="str">
        <f t="shared" si="39"/>
        <v/>
      </c>
      <c r="O491" s="82">
        <f t="shared" si="40"/>
        <v>0</v>
      </c>
      <c r="P491" s="82" t="str">
        <f t="shared" si="41"/>
        <v/>
      </c>
      <c r="Q491" s="82" t="str">
        <f t="shared" si="42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8"/>
        <v/>
      </c>
      <c r="M492" s="17"/>
      <c r="N492" s="82" t="str">
        <f t="shared" si="39"/>
        <v/>
      </c>
      <c r="O492" s="82">
        <f t="shared" si="40"/>
        <v>0</v>
      </c>
      <c r="P492" s="82" t="str">
        <f t="shared" si="41"/>
        <v/>
      </c>
      <c r="Q492" s="82" t="str">
        <f t="shared" si="42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8"/>
        <v/>
      </c>
      <c r="M493" s="17"/>
      <c r="N493" s="82" t="str">
        <f t="shared" si="39"/>
        <v/>
      </c>
      <c r="O493" s="82">
        <f t="shared" si="40"/>
        <v>0</v>
      </c>
      <c r="P493" s="82" t="str">
        <f t="shared" si="41"/>
        <v/>
      </c>
      <c r="Q493" s="82" t="str">
        <f t="shared" si="42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8"/>
        <v/>
      </c>
      <c r="M494" s="17"/>
      <c r="N494" s="82" t="str">
        <f t="shared" si="39"/>
        <v/>
      </c>
      <c r="O494" s="82">
        <f t="shared" si="40"/>
        <v>0</v>
      </c>
      <c r="P494" s="82" t="str">
        <f t="shared" si="41"/>
        <v/>
      </c>
      <c r="Q494" s="82" t="str">
        <f t="shared" si="42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8"/>
        <v/>
      </c>
      <c r="M495" s="17"/>
      <c r="N495" s="82" t="str">
        <f t="shared" si="39"/>
        <v/>
      </c>
      <c r="O495" s="82">
        <f t="shared" si="40"/>
        <v>0</v>
      </c>
      <c r="P495" s="82" t="str">
        <f t="shared" si="41"/>
        <v/>
      </c>
      <c r="Q495" s="82" t="str">
        <f t="shared" si="42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8"/>
        <v/>
      </c>
      <c r="M496" s="17"/>
      <c r="N496" s="82" t="str">
        <f t="shared" si="39"/>
        <v/>
      </c>
      <c r="O496" s="82">
        <f t="shared" si="40"/>
        <v>0</v>
      </c>
      <c r="P496" s="82" t="str">
        <f t="shared" si="41"/>
        <v/>
      </c>
      <c r="Q496" s="82" t="str">
        <f t="shared" si="42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8"/>
        <v/>
      </c>
      <c r="M497" s="17"/>
      <c r="N497" s="82" t="str">
        <f t="shared" si="39"/>
        <v/>
      </c>
      <c r="O497" s="82">
        <f t="shared" si="40"/>
        <v>0</v>
      </c>
      <c r="P497" s="82" t="str">
        <f t="shared" si="41"/>
        <v/>
      </c>
      <c r="Q497" s="82" t="str">
        <f t="shared" si="42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8"/>
        <v/>
      </c>
      <c r="M498" s="17"/>
      <c r="N498" s="82" t="str">
        <f t="shared" si="39"/>
        <v/>
      </c>
      <c r="O498" s="82">
        <f t="shared" si="40"/>
        <v>0</v>
      </c>
      <c r="P498" s="82" t="str">
        <f t="shared" si="41"/>
        <v/>
      </c>
      <c r="Q498" s="82" t="str">
        <f t="shared" si="42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8"/>
        <v/>
      </c>
      <c r="M499" s="17"/>
      <c r="N499" s="82" t="str">
        <f t="shared" si="39"/>
        <v/>
      </c>
      <c r="O499" s="82">
        <f t="shared" si="40"/>
        <v>0</v>
      </c>
      <c r="P499" s="82" t="str">
        <f t="shared" si="41"/>
        <v/>
      </c>
      <c r="Q499" s="82" t="str">
        <f t="shared" si="42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8"/>
        <v/>
      </c>
      <c r="M500" s="17"/>
      <c r="N500" s="82" t="str">
        <f t="shared" si="39"/>
        <v/>
      </c>
      <c r="O500" s="82">
        <f t="shared" si="40"/>
        <v>0</v>
      </c>
      <c r="P500" s="82" t="str">
        <f t="shared" si="41"/>
        <v/>
      </c>
      <c r="Q500" s="82" t="str">
        <f t="shared" si="42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8"/>
        <v/>
      </c>
      <c r="M501" s="17"/>
      <c r="N501" s="82" t="str">
        <f t="shared" si="39"/>
        <v/>
      </c>
      <c r="O501" s="82">
        <f t="shared" si="40"/>
        <v>0</v>
      </c>
      <c r="P501" s="82" t="str">
        <f t="shared" si="41"/>
        <v/>
      </c>
      <c r="Q501" s="82" t="str">
        <f t="shared" si="42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8"/>
        <v/>
      </c>
      <c r="M502" s="17"/>
      <c r="N502" s="82" t="str">
        <f t="shared" si="39"/>
        <v/>
      </c>
      <c r="O502" s="82">
        <f t="shared" si="40"/>
        <v>0</v>
      </c>
      <c r="P502" s="82" t="str">
        <f t="shared" si="41"/>
        <v/>
      </c>
      <c r="Q502" s="82" t="str">
        <f t="shared" si="42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8"/>
        <v/>
      </c>
      <c r="M503" s="17"/>
      <c r="N503" s="82" t="str">
        <f t="shared" si="39"/>
        <v/>
      </c>
      <c r="O503" s="82">
        <f t="shared" si="40"/>
        <v>0</v>
      </c>
      <c r="P503" s="82" t="str">
        <f t="shared" si="41"/>
        <v/>
      </c>
      <c r="Q503" s="82" t="str">
        <f t="shared" si="42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8"/>
        <v/>
      </c>
      <c r="M504" s="17"/>
      <c r="N504" s="82" t="str">
        <f t="shared" si="39"/>
        <v/>
      </c>
      <c r="O504" s="82">
        <f t="shared" si="40"/>
        <v>0</v>
      </c>
      <c r="P504" s="82" t="str">
        <f t="shared" si="41"/>
        <v/>
      </c>
      <c r="Q504" s="82" t="str">
        <f t="shared" si="42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8"/>
        <v/>
      </c>
      <c r="M505" s="17"/>
      <c r="N505" s="82" t="str">
        <f t="shared" si="39"/>
        <v/>
      </c>
      <c r="O505" s="82">
        <f t="shared" si="40"/>
        <v>0</v>
      </c>
      <c r="P505" s="82" t="str">
        <f t="shared" si="41"/>
        <v/>
      </c>
      <c r="Q505" s="82" t="str">
        <f t="shared" si="42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8"/>
        <v/>
      </c>
      <c r="M506" s="17"/>
      <c r="N506" s="82" t="str">
        <f t="shared" si="39"/>
        <v/>
      </c>
      <c r="O506" s="82">
        <f t="shared" si="40"/>
        <v>0</v>
      </c>
      <c r="P506" s="82" t="str">
        <f t="shared" si="41"/>
        <v/>
      </c>
      <c r="Q506" s="82" t="str">
        <f t="shared" si="42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8"/>
        <v/>
      </c>
      <c r="M507" s="17"/>
      <c r="N507" s="82" t="str">
        <f t="shared" si="39"/>
        <v/>
      </c>
      <c r="O507" s="82">
        <f t="shared" si="40"/>
        <v>0</v>
      </c>
      <c r="P507" s="82" t="str">
        <f t="shared" si="41"/>
        <v/>
      </c>
      <c r="Q507" s="82" t="str">
        <f t="shared" si="42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8"/>
        <v/>
      </c>
      <c r="M508" s="17"/>
      <c r="N508" s="82" t="str">
        <f t="shared" si="39"/>
        <v/>
      </c>
      <c r="O508" s="82">
        <f t="shared" si="40"/>
        <v>0</v>
      </c>
      <c r="P508" s="82" t="str">
        <f t="shared" si="41"/>
        <v/>
      </c>
      <c r="Q508" s="82" t="str">
        <f t="shared" si="42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8"/>
        <v/>
      </c>
      <c r="M509" s="17"/>
      <c r="N509" s="82" t="str">
        <f t="shared" si="39"/>
        <v/>
      </c>
      <c r="O509" s="82">
        <f t="shared" si="40"/>
        <v>0</v>
      </c>
      <c r="P509" s="82" t="str">
        <f t="shared" si="41"/>
        <v/>
      </c>
      <c r="Q509" s="82" t="str">
        <f t="shared" si="42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8"/>
        <v/>
      </c>
      <c r="M510" s="17"/>
      <c r="N510" s="82" t="str">
        <f t="shared" si="39"/>
        <v/>
      </c>
      <c r="O510" s="82">
        <f t="shared" si="40"/>
        <v>0</v>
      </c>
      <c r="P510" s="82" t="str">
        <f t="shared" si="41"/>
        <v/>
      </c>
      <c r="Q510" s="82" t="str">
        <f t="shared" si="42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8"/>
        <v/>
      </c>
      <c r="M511" s="17"/>
      <c r="N511" s="82" t="str">
        <f t="shared" si="39"/>
        <v/>
      </c>
      <c r="O511" s="82">
        <f t="shared" si="40"/>
        <v>0</v>
      </c>
      <c r="P511" s="82" t="str">
        <f t="shared" si="41"/>
        <v/>
      </c>
      <c r="Q511" s="82" t="str">
        <f t="shared" si="42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8"/>
        <v/>
      </c>
      <c r="M512" s="17"/>
      <c r="N512" s="82" t="str">
        <f t="shared" si="39"/>
        <v/>
      </c>
      <c r="O512" s="82">
        <f t="shared" si="40"/>
        <v>0</v>
      </c>
      <c r="P512" s="82" t="str">
        <f t="shared" si="41"/>
        <v/>
      </c>
      <c r="Q512" s="82" t="str">
        <f t="shared" si="42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8"/>
        <v/>
      </c>
      <c r="M513" s="17"/>
      <c r="N513" s="82" t="str">
        <f t="shared" si="39"/>
        <v/>
      </c>
      <c r="O513" s="82">
        <f t="shared" si="40"/>
        <v>0</v>
      </c>
      <c r="P513" s="82" t="str">
        <f t="shared" si="41"/>
        <v/>
      </c>
      <c r="Q513" s="82" t="str">
        <f t="shared" si="42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8"/>
        <v/>
      </c>
      <c r="M514" s="17"/>
      <c r="N514" s="82" t="str">
        <f t="shared" si="39"/>
        <v/>
      </c>
      <c r="O514" s="82">
        <f t="shared" si="40"/>
        <v>0</v>
      </c>
      <c r="P514" s="82" t="str">
        <f t="shared" si="41"/>
        <v/>
      </c>
      <c r="Q514" s="82" t="str">
        <f t="shared" si="42"/>
        <v/>
      </c>
    </row>
  </sheetData>
  <sheetProtection algorithmName="SHA-512" hashValue="jbDPF1FbQ72KdwyZnjK0U0WMokV76XHd0oXbNr5ZAhSXpfyYwzT+2/GX95yoUMBzykiG4BL9U00wjRW3RubE3g==" saltValue="RkbXd7oNECPmibSVWoeysw==" spinCount="100000" sheet="1" formatColumns="0" formatRows="0" autoFilter="0"/>
  <autoFilter ref="K14:L14" xr:uid="{00000000-0009-0000-0000-000029000000}"/>
  <mergeCells count="19">
    <mergeCell ref="A15:A16"/>
    <mergeCell ref="Q6:Q7"/>
    <mergeCell ref="G6:G7"/>
    <mergeCell ref="C6:C7"/>
    <mergeCell ref="D6:D7"/>
    <mergeCell ref="F6:F7"/>
    <mergeCell ref="N6:N7"/>
    <mergeCell ref="O6:O7"/>
    <mergeCell ref="P6:P7"/>
    <mergeCell ref="E6:E7"/>
    <mergeCell ref="A1:A4"/>
    <mergeCell ref="A5:A6"/>
    <mergeCell ref="H6:H7"/>
    <mergeCell ref="L6:L7"/>
    <mergeCell ref="J6:J7"/>
    <mergeCell ref="K6:K7"/>
    <mergeCell ref="I6:I7"/>
    <mergeCell ref="J1:L1"/>
    <mergeCell ref="J4:L4"/>
  </mergeCells>
  <phoneticPr fontId="13" type="noConversion"/>
  <dataValidations count="1">
    <dataValidation type="list" allowBlank="1" showInputMessage="1" showErrorMessage="1" sqref="G15:G514" xr:uid="{A8107D4C-FFF1-456D-ADFA-2DFC58A4070A}">
      <formula1>"E, 0%, 8%, 16%"</formula1>
    </dataValidation>
  </dataValidations>
  <hyperlinks>
    <hyperlink ref="A15:A16" location="CONTACTO!A1" display="Contacto" xr:uid="{0FB0BFDE-B055-4DEF-BFC2-1753A977DE4A}"/>
    <hyperlink ref="A5:A6" location="MENU!A1" display="M e n ú" xr:uid="{A44340D0-E309-4C57-A727-1B5A119B2616}"/>
    <hyperlink ref="A8" location="'INGRESOS Y EGRESOS'!A1" display="Ingresos y Egresos" xr:uid="{F46CE988-3317-42A5-AABA-B00AC42FFA3F}"/>
    <hyperlink ref="A7" location="DATOS!A1" display="Datos de la Empresa" xr:uid="{7497C84D-6D0D-4839-8C87-D34EFBF9934B}"/>
    <hyperlink ref="A10" location="TARIFAS!A1" display="Tablas y Tarifas de ISR" xr:uid="{9B773392-04ED-446D-A2C3-447EE17D0F68}"/>
    <hyperlink ref="A9" location="IMPUESTOS!A1" display="Impuestos" xr:uid="{8EF7E55A-8FFE-4D48-8287-2C15569A7A4A}"/>
    <hyperlink ref="A1:A4" location="MENU!A1" display="PROGRAMA REGIMEN SIMPLIFICADO DE CONFIANZA" xr:uid="{ADC9901C-2B55-495B-9003-210B517B65A8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15"/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8.7109375" style="11" customWidth="1"/>
    <col min="5" max="5" width="40.7109375" style="11" customWidth="1"/>
    <col min="6" max="6" width="12.28515625" style="17" customWidth="1"/>
    <col min="7" max="7" width="4.7109375" style="17" customWidth="1"/>
    <col min="8" max="12" width="12.28515625" style="17" customWidth="1"/>
    <col min="13" max="13" width="0.85546875" style="17" customWidth="1"/>
    <col min="14" max="17" width="11.7109375" style="17" customWidth="1"/>
    <col min="18" max="18" width="10.7109375" style="11" customWidth="1"/>
    <col min="19" max="19" width="30.7109375" style="11" customWidth="1"/>
    <col min="20" max="20" width="11.7109375" style="11" customWidth="1"/>
    <col min="21" max="23" width="10.7109375" style="11" customWidth="1"/>
    <col min="24" max="25" width="11.7109375" style="11" customWidth="1"/>
    <col min="26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F1" s="29"/>
      <c r="J1" s="161" t="s">
        <v>108</v>
      </c>
      <c r="K1" s="161"/>
      <c r="L1" s="161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</row>
    <row r="3" spans="1:17" ht="17.45" customHeight="1" x14ac:dyDescent="0.2">
      <c r="A3" s="118"/>
      <c r="C3" s="18"/>
    </row>
    <row r="4" spans="1:17" ht="17.45" customHeight="1" x14ac:dyDescent="0.3">
      <c r="A4" s="119"/>
      <c r="C4" s="46" t="s">
        <v>68</v>
      </c>
      <c r="J4" s="162" t="str">
        <f>"DICIEMBRE "&amp;DATOS!$E$10</f>
        <v>DICIEMBRE 2023</v>
      </c>
      <c r="K4" s="162"/>
      <c r="L4" s="162"/>
      <c r="M4" s="35"/>
      <c r="N4" s="34"/>
      <c r="O4" s="34"/>
      <c r="P4" s="34"/>
      <c r="Q4" s="34"/>
    </row>
    <row r="5" spans="1:17" ht="17.45" customHeight="1" x14ac:dyDescent="0.2">
      <c r="A5" s="120" t="s">
        <v>1</v>
      </c>
      <c r="C5" s="18"/>
    </row>
    <row r="6" spans="1:17" ht="17.45" customHeight="1" x14ac:dyDescent="0.2">
      <c r="A6" s="120"/>
      <c r="C6" s="143" t="s">
        <v>69</v>
      </c>
      <c r="D6" s="143" t="s">
        <v>70</v>
      </c>
      <c r="E6" s="143" t="s">
        <v>71</v>
      </c>
      <c r="F6" s="158" t="s">
        <v>72</v>
      </c>
      <c r="G6" s="143" t="s">
        <v>73</v>
      </c>
      <c r="H6" s="143" t="s">
        <v>52</v>
      </c>
      <c r="I6" s="143" t="s">
        <v>74</v>
      </c>
      <c r="J6" s="158" t="s">
        <v>75</v>
      </c>
      <c r="K6" s="158" t="s">
        <v>76</v>
      </c>
      <c r="L6" s="143" t="s">
        <v>77</v>
      </c>
      <c r="N6" s="158" t="s">
        <v>78</v>
      </c>
      <c r="O6" s="158" t="s">
        <v>79</v>
      </c>
      <c r="P6" s="158" t="s">
        <v>80</v>
      </c>
      <c r="Q6" s="158" t="s">
        <v>81</v>
      </c>
    </row>
    <row r="7" spans="1:17" ht="17.45" customHeight="1" x14ac:dyDescent="0.2">
      <c r="A7" s="53" t="s">
        <v>5</v>
      </c>
      <c r="C7" s="143"/>
      <c r="D7" s="143"/>
      <c r="E7" s="143"/>
      <c r="F7" s="158"/>
      <c r="G7" s="143"/>
      <c r="H7" s="160"/>
      <c r="I7" s="160"/>
      <c r="J7" s="158"/>
      <c r="K7" s="158"/>
      <c r="L7" s="160"/>
      <c r="N7" s="159"/>
      <c r="O7" s="159"/>
      <c r="P7" s="159"/>
      <c r="Q7" s="159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164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'ING-NOV'!F11+'ING-DIC'!F9</f>
        <v>0</v>
      </c>
      <c r="G11" s="69"/>
      <c r="H11" s="69">
        <f>'ING-NOV'!H11+'ING-DIC'!H9</f>
        <v>0</v>
      </c>
      <c r="I11" s="69">
        <f>'ING-NOV'!I11+'ING-DIC'!I9</f>
        <v>0</v>
      </c>
      <c r="J11" s="69">
        <f>'ING-NOV'!J11+'ING-DIC'!J9</f>
        <v>0</v>
      </c>
      <c r="K11" s="69">
        <f>'ING-NOV'!K11+'ING-DIC'!K9</f>
        <v>0</v>
      </c>
      <c r="L11" s="69">
        <f>F11+H11+I11-J11-K11</f>
        <v>0</v>
      </c>
      <c r="N11" s="69">
        <f>'ING-NOV'!N11+'ING-DIC'!N9</f>
        <v>0</v>
      </c>
      <c r="O11" s="69">
        <f>'ING-NOV'!O11+'ING-DIC'!O9</f>
        <v>0</v>
      </c>
      <c r="P11" s="69">
        <f>'ING-NOV'!P11+'ING-DIC'!P9</f>
        <v>0</v>
      </c>
      <c r="Q11" s="69">
        <f>'ING-NOV'!Q11+'ING-DIC'!Q9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99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4"/>
      <c r="N15" s="82" t="str">
        <f>IF($G15="E",F15,"")</f>
        <v/>
      </c>
      <c r="O15" s="82">
        <f t="shared" ref="O15:O78" si="0">IF($G15=0%,F15,"")</f>
        <v>0</v>
      </c>
      <c r="P15" s="82" t="str">
        <f>IF(OR($G15=8%,$G15=11%),$H15/$G15,"")</f>
        <v/>
      </c>
      <c r="Q15" s="82" t="str">
        <f t="shared" ref="Q15:Q80" si="1">IF(OR($G15=15%,$G15=16%),$H15/$G15,"")</f>
        <v/>
      </c>
    </row>
    <row r="16" spans="1:17" ht="17.45" customHeight="1" x14ac:dyDescent="0.2">
      <c r="A16" s="117"/>
      <c r="C16" s="99"/>
      <c r="D16" s="100"/>
      <c r="E16" s="90"/>
      <c r="F16" s="90"/>
      <c r="G16" s="101"/>
      <c r="H16" s="90"/>
      <c r="I16" s="90"/>
      <c r="J16" s="90"/>
      <c r="K16" s="90"/>
      <c r="L16" s="82" t="str">
        <f t="shared" ref="L16:L79" si="2">IF(F16&amp;H16&amp;I16&amp;J16&amp;K16="","",F16+H16+I16-J16-K16)</f>
        <v/>
      </c>
      <c r="M16" s="14"/>
      <c r="N16" s="82" t="str">
        <f t="shared" ref="N16:N79" si="3">IF($G16="E",F16,"")</f>
        <v/>
      </c>
      <c r="O16" s="82">
        <f t="shared" si="0"/>
        <v>0</v>
      </c>
      <c r="P16" s="82" t="str">
        <f t="shared" ref="P16:P79" si="4">IF(OR($G16=8%,$G16=11%),$H16/$G16,"")</f>
        <v/>
      </c>
      <c r="Q16" s="82" t="str">
        <f t="shared" si="1"/>
        <v/>
      </c>
    </row>
    <row r="17" spans="1:17" ht="17.45" customHeight="1" x14ac:dyDescent="0.2">
      <c r="A17" s="49"/>
      <c r="C17" s="99"/>
      <c r="D17" s="100"/>
      <c r="E17" s="90"/>
      <c r="F17" s="90"/>
      <c r="G17" s="101"/>
      <c r="H17" s="90"/>
      <c r="I17" s="90"/>
      <c r="J17" s="90"/>
      <c r="K17" s="90"/>
      <c r="L17" s="82" t="str">
        <f t="shared" si="2"/>
        <v/>
      </c>
      <c r="M17" s="14"/>
      <c r="N17" s="82" t="str">
        <f t="shared" si="3"/>
        <v/>
      </c>
      <c r="O17" s="82">
        <f t="shared" si="0"/>
        <v>0</v>
      </c>
      <c r="P17" s="82" t="str">
        <f t="shared" si="4"/>
        <v/>
      </c>
      <c r="Q17" s="82" t="str">
        <f t="shared" si="1"/>
        <v/>
      </c>
    </row>
    <row r="18" spans="1:17" ht="17.45" customHeight="1" x14ac:dyDescent="0.2">
      <c r="A18" s="49"/>
      <c r="C18" s="99"/>
      <c r="D18" s="100"/>
      <c r="E18" s="90"/>
      <c r="F18" s="90"/>
      <c r="G18" s="101"/>
      <c r="H18" s="90"/>
      <c r="I18" s="90"/>
      <c r="J18" s="90"/>
      <c r="K18" s="90"/>
      <c r="L18" s="82" t="str">
        <f t="shared" si="2"/>
        <v/>
      </c>
      <c r="M18" s="14"/>
      <c r="N18" s="82" t="str">
        <f t="shared" si="3"/>
        <v/>
      </c>
      <c r="O18" s="82">
        <f t="shared" si="0"/>
        <v>0</v>
      </c>
      <c r="P18" s="82" t="str">
        <f t="shared" si="4"/>
        <v/>
      </c>
      <c r="Q18" s="82" t="str">
        <f t="shared" si="1"/>
        <v/>
      </c>
    </row>
    <row r="19" spans="1:17" ht="17.45" customHeight="1" x14ac:dyDescent="0.2">
      <c r="A19" s="49"/>
      <c r="C19" s="99"/>
      <c r="D19" s="100"/>
      <c r="E19" s="90"/>
      <c r="F19" s="90"/>
      <c r="G19" s="101"/>
      <c r="H19" s="90"/>
      <c r="I19" s="90"/>
      <c r="J19" s="90"/>
      <c r="K19" s="90"/>
      <c r="L19" s="82" t="str">
        <f t="shared" si="2"/>
        <v/>
      </c>
      <c r="M19" s="14"/>
      <c r="N19" s="82" t="str">
        <f t="shared" si="3"/>
        <v/>
      </c>
      <c r="O19" s="82">
        <f t="shared" si="0"/>
        <v>0</v>
      </c>
      <c r="P19" s="82" t="str">
        <f t="shared" si="4"/>
        <v/>
      </c>
      <c r="Q19" s="82" t="str">
        <f t="shared" si="1"/>
        <v/>
      </c>
    </row>
    <row r="20" spans="1:17" ht="17.45" customHeight="1" x14ac:dyDescent="0.2">
      <c r="A20" s="49"/>
      <c r="C20" s="99"/>
      <c r="D20" s="100"/>
      <c r="E20" s="90"/>
      <c r="F20" s="90"/>
      <c r="G20" s="101"/>
      <c r="H20" s="90"/>
      <c r="I20" s="90"/>
      <c r="J20" s="90"/>
      <c r="K20" s="90"/>
      <c r="L20" s="82" t="str">
        <f t="shared" si="2"/>
        <v/>
      </c>
      <c r="M20" s="14"/>
      <c r="N20" s="82" t="str">
        <f t="shared" si="3"/>
        <v/>
      </c>
      <c r="O20" s="82">
        <f t="shared" si="0"/>
        <v>0</v>
      </c>
      <c r="P20" s="82" t="str">
        <f t="shared" si="4"/>
        <v/>
      </c>
      <c r="Q20" s="82" t="str">
        <f t="shared" si="1"/>
        <v/>
      </c>
    </row>
    <row r="21" spans="1:17" ht="17.45" customHeight="1" x14ac:dyDescent="0.2">
      <c r="A21" s="49"/>
      <c r="C21" s="99"/>
      <c r="D21" s="100"/>
      <c r="E21" s="90"/>
      <c r="F21" s="90"/>
      <c r="G21" s="101"/>
      <c r="H21" s="90"/>
      <c r="I21" s="90"/>
      <c r="J21" s="90"/>
      <c r="K21" s="90"/>
      <c r="L21" s="82" t="str">
        <f t="shared" si="2"/>
        <v/>
      </c>
      <c r="M21" s="14"/>
      <c r="N21" s="82" t="str">
        <f t="shared" si="3"/>
        <v/>
      </c>
      <c r="O21" s="82">
        <f t="shared" si="0"/>
        <v>0</v>
      </c>
      <c r="P21" s="82" t="str">
        <f t="shared" si="4"/>
        <v/>
      </c>
      <c r="Q21" s="82" t="str">
        <f t="shared" si="1"/>
        <v/>
      </c>
    </row>
    <row r="22" spans="1:17" ht="17.45" customHeight="1" x14ac:dyDescent="0.2">
      <c r="A22" s="49"/>
      <c r="C22" s="99"/>
      <c r="D22" s="100"/>
      <c r="E22" s="90"/>
      <c r="F22" s="90"/>
      <c r="G22" s="101"/>
      <c r="H22" s="90"/>
      <c r="I22" s="90"/>
      <c r="J22" s="90"/>
      <c r="K22" s="90"/>
      <c r="L22" s="82" t="str">
        <f t="shared" si="2"/>
        <v/>
      </c>
      <c r="M22" s="14"/>
      <c r="N22" s="82" t="str">
        <f t="shared" si="3"/>
        <v/>
      </c>
      <c r="O22" s="82">
        <f t="shared" si="0"/>
        <v>0</v>
      </c>
      <c r="P22" s="82" t="str">
        <f t="shared" si="4"/>
        <v/>
      </c>
      <c r="Q22" s="82" t="str">
        <f t="shared" si="1"/>
        <v/>
      </c>
    </row>
    <row r="23" spans="1:17" ht="17.45" customHeight="1" x14ac:dyDescent="0.2">
      <c r="A23" s="49"/>
      <c r="C23" s="99"/>
      <c r="D23" s="100"/>
      <c r="E23" s="90"/>
      <c r="F23" s="90"/>
      <c r="G23" s="101"/>
      <c r="H23" s="90"/>
      <c r="I23" s="90"/>
      <c r="J23" s="90"/>
      <c r="K23" s="90"/>
      <c r="L23" s="82" t="str">
        <f t="shared" si="2"/>
        <v/>
      </c>
      <c r="M23" s="14"/>
      <c r="N23" s="82" t="str">
        <f t="shared" si="3"/>
        <v/>
      </c>
      <c r="O23" s="82">
        <f t="shared" si="0"/>
        <v>0</v>
      </c>
      <c r="P23" s="82" t="str">
        <f t="shared" si="4"/>
        <v/>
      </c>
      <c r="Q23" s="82" t="str">
        <f t="shared" si="1"/>
        <v/>
      </c>
    </row>
    <row r="24" spans="1:17" ht="17.45" customHeight="1" x14ac:dyDescent="0.2">
      <c r="A24" s="49"/>
      <c r="C24" s="99"/>
      <c r="D24" s="100"/>
      <c r="E24" s="90"/>
      <c r="F24" s="90"/>
      <c r="G24" s="101"/>
      <c r="H24" s="90"/>
      <c r="I24" s="90"/>
      <c r="J24" s="90"/>
      <c r="K24" s="90"/>
      <c r="L24" s="82" t="str">
        <f t="shared" si="2"/>
        <v/>
      </c>
      <c r="M24" s="14"/>
      <c r="N24" s="82" t="str">
        <f t="shared" si="3"/>
        <v/>
      </c>
      <c r="O24" s="82">
        <f t="shared" si="0"/>
        <v>0</v>
      </c>
      <c r="P24" s="82" t="str">
        <f t="shared" si="4"/>
        <v/>
      </c>
      <c r="Q24" s="82" t="str">
        <f t="shared" si="1"/>
        <v/>
      </c>
    </row>
    <row r="25" spans="1:17" ht="17.45" customHeight="1" x14ac:dyDescent="0.2">
      <c r="A25" s="49"/>
      <c r="C25" s="99"/>
      <c r="D25" s="100"/>
      <c r="E25" s="90"/>
      <c r="F25" s="90"/>
      <c r="G25" s="101"/>
      <c r="H25" s="90"/>
      <c r="I25" s="90"/>
      <c r="J25" s="90"/>
      <c r="K25" s="90"/>
      <c r="L25" s="82" t="str">
        <f t="shared" si="2"/>
        <v/>
      </c>
      <c r="M25" s="14"/>
      <c r="N25" s="82" t="str">
        <f t="shared" si="3"/>
        <v/>
      </c>
      <c r="O25" s="82">
        <f t="shared" si="0"/>
        <v>0</v>
      </c>
      <c r="P25" s="82" t="str">
        <f t="shared" si="4"/>
        <v/>
      </c>
      <c r="Q25" s="82" t="str">
        <f t="shared" si="1"/>
        <v/>
      </c>
    </row>
    <row r="26" spans="1:17" ht="17.45" customHeight="1" x14ac:dyDescent="0.2">
      <c r="A26" s="50"/>
      <c r="C26" s="99"/>
      <c r="D26" s="100"/>
      <c r="E26" s="90"/>
      <c r="F26" s="90"/>
      <c r="G26" s="101"/>
      <c r="H26" s="90"/>
      <c r="I26" s="90"/>
      <c r="J26" s="90"/>
      <c r="K26" s="90"/>
      <c r="L26" s="82" t="str">
        <f t="shared" si="2"/>
        <v/>
      </c>
      <c r="M26" s="14"/>
      <c r="N26" s="82" t="str">
        <f t="shared" si="3"/>
        <v/>
      </c>
      <c r="O26" s="82">
        <f t="shared" si="0"/>
        <v>0</v>
      </c>
      <c r="P26" s="82" t="str">
        <f t="shared" si="4"/>
        <v/>
      </c>
      <c r="Q26" s="82" t="str">
        <f t="shared" si="1"/>
        <v/>
      </c>
    </row>
    <row r="27" spans="1:17" ht="17.45" customHeight="1" x14ac:dyDescent="0.2">
      <c r="A27" s="50"/>
      <c r="C27" s="99"/>
      <c r="D27" s="100"/>
      <c r="E27" s="90"/>
      <c r="F27" s="90"/>
      <c r="G27" s="101"/>
      <c r="H27" s="90"/>
      <c r="I27" s="90"/>
      <c r="J27" s="90"/>
      <c r="K27" s="90"/>
      <c r="L27" s="82" t="str">
        <f t="shared" si="2"/>
        <v/>
      </c>
      <c r="M27" s="14"/>
      <c r="N27" s="82" t="str">
        <f t="shared" si="3"/>
        <v/>
      </c>
      <c r="O27" s="82">
        <f t="shared" si="0"/>
        <v>0</v>
      </c>
      <c r="P27" s="82" t="str">
        <f t="shared" si="4"/>
        <v/>
      </c>
      <c r="Q27" s="82" t="str">
        <f t="shared" si="1"/>
        <v/>
      </c>
    </row>
    <row r="28" spans="1:17" ht="17.45" customHeight="1" x14ac:dyDescent="0.2">
      <c r="A28" s="50"/>
      <c r="C28" s="99"/>
      <c r="D28" s="100"/>
      <c r="E28" s="90"/>
      <c r="F28" s="90"/>
      <c r="G28" s="101"/>
      <c r="H28" s="90"/>
      <c r="I28" s="90"/>
      <c r="J28" s="90"/>
      <c r="K28" s="90"/>
      <c r="L28" s="82" t="str">
        <f t="shared" si="2"/>
        <v/>
      </c>
      <c r="M28" s="14"/>
      <c r="N28" s="82" t="str">
        <f t="shared" si="3"/>
        <v/>
      </c>
      <c r="O28" s="82">
        <f t="shared" si="0"/>
        <v>0</v>
      </c>
      <c r="P28" s="82" t="str">
        <f t="shared" si="4"/>
        <v/>
      </c>
      <c r="Q28" s="82" t="str">
        <f t="shared" si="1"/>
        <v/>
      </c>
    </row>
    <row r="29" spans="1:17" ht="17.45" customHeight="1" x14ac:dyDescent="0.2">
      <c r="A29" s="50"/>
      <c r="C29" s="99"/>
      <c r="D29" s="100"/>
      <c r="E29" s="90"/>
      <c r="F29" s="90"/>
      <c r="G29" s="101"/>
      <c r="H29" s="90"/>
      <c r="I29" s="90"/>
      <c r="J29" s="90"/>
      <c r="K29" s="90"/>
      <c r="L29" s="82" t="str">
        <f t="shared" si="2"/>
        <v/>
      </c>
      <c r="M29" s="14"/>
      <c r="N29" s="82" t="str">
        <f t="shared" si="3"/>
        <v/>
      </c>
      <c r="O29" s="82">
        <f t="shared" si="0"/>
        <v>0</v>
      </c>
      <c r="P29" s="82" t="str">
        <f t="shared" si="4"/>
        <v/>
      </c>
      <c r="Q29" s="82" t="str">
        <f t="shared" si="1"/>
        <v/>
      </c>
    </row>
    <row r="30" spans="1:17" ht="17.45" customHeight="1" x14ac:dyDescent="0.2">
      <c r="A30" s="50"/>
      <c r="C30" s="99"/>
      <c r="D30" s="100"/>
      <c r="E30" s="90"/>
      <c r="F30" s="90"/>
      <c r="G30" s="101"/>
      <c r="H30" s="90"/>
      <c r="I30" s="90"/>
      <c r="J30" s="90"/>
      <c r="K30" s="90"/>
      <c r="L30" s="82" t="str">
        <f t="shared" si="2"/>
        <v/>
      </c>
      <c r="M30" s="14"/>
      <c r="N30" s="82" t="str">
        <f t="shared" si="3"/>
        <v/>
      </c>
      <c r="O30" s="82">
        <f t="shared" si="0"/>
        <v>0</v>
      </c>
      <c r="P30" s="82" t="str">
        <f t="shared" si="4"/>
        <v/>
      </c>
      <c r="Q30" s="82" t="str">
        <f t="shared" si="1"/>
        <v/>
      </c>
    </row>
    <row r="31" spans="1:17" ht="17.45" customHeight="1" x14ac:dyDescent="0.2">
      <c r="A31" s="50"/>
      <c r="C31" s="99"/>
      <c r="D31" s="100"/>
      <c r="E31" s="90"/>
      <c r="F31" s="90"/>
      <c r="G31" s="101"/>
      <c r="H31" s="90"/>
      <c r="I31" s="90"/>
      <c r="J31" s="90"/>
      <c r="K31" s="90"/>
      <c r="L31" s="82" t="str">
        <f t="shared" si="2"/>
        <v/>
      </c>
      <c r="M31" s="14"/>
      <c r="N31" s="82" t="str">
        <f t="shared" si="3"/>
        <v/>
      </c>
      <c r="O31" s="82">
        <f t="shared" si="0"/>
        <v>0</v>
      </c>
      <c r="P31" s="82" t="str">
        <f t="shared" si="4"/>
        <v/>
      </c>
      <c r="Q31" s="82" t="str">
        <f t="shared" si="1"/>
        <v/>
      </c>
    </row>
    <row r="32" spans="1:17" ht="17.45" customHeight="1" x14ac:dyDescent="0.2">
      <c r="A32" s="50"/>
      <c r="C32" s="99"/>
      <c r="D32" s="100"/>
      <c r="E32" s="90"/>
      <c r="F32" s="90"/>
      <c r="G32" s="101"/>
      <c r="H32" s="90"/>
      <c r="I32" s="90"/>
      <c r="J32" s="90"/>
      <c r="K32" s="90"/>
      <c r="L32" s="82" t="str">
        <f t="shared" si="2"/>
        <v/>
      </c>
      <c r="M32" s="14"/>
      <c r="N32" s="82" t="str">
        <f t="shared" si="3"/>
        <v/>
      </c>
      <c r="O32" s="82">
        <f t="shared" si="0"/>
        <v>0</v>
      </c>
      <c r="P32" s="82" t="str">
        <f t="shared" si="4"/>
        <v/>
      </c>
      <c r="Q32" s="82" t="str">
        <f t="shared" si="1"/>
        <v/>
      </c>
    </row>
    <row r="33" spans="1:17" ht="17.45" customHeight="1" x14ac:dyDescent="0.2">
      <c r="A33" s="50"/>
      <c r="C33" s="99"/>
      <c r="D33" s="100"/>
      <c r="E33" s="90"/>
      <c r="F33" s="90"/>
      <c r="G33" s="101"/>
      <c r="H33" s="90"/>
      <c r="I33" s="90"/>
      <c r="J33" s="90"/>
      <c r="K33" s="90"/>
      <c r="L33" s="82" t="str">
        <f t="shared" si="2"/>
        <v/>
      </c>
      <c r="M33" s="14"/>
      <c r="N33" s="82" t="str">
        <f t="shared" si="3"/>
        <v/>
      </c>
      <c r="O33" s="82">
        <f t="shared" si="0"/>
        <v>0</v>
      </c>
      <c r="P33" s="82" t="str">
        <f t="shared" si="4"/>
        <v/>
      </c>
      <c r="Q33" s="82" t="str">
        <f t="shared" si="1"/>
        <v/>
      </c>
    </row>
    <row r="34" spans="1:17" ht="17.45" customHeight="1" x14ac:dyDescent="0.2">
      <c r="A34" s="50"/>
      <c r="C34" s="99"/>
      <c r="D34" s="100"/>
      <c r="E34" s="90"/>
      <c r="F34" s="90"/>
      <c r="G34" s="101"/>
      <c r="H34" s="90"/>
      <c r="I34" s="90"/>
      <c r="J34" s="90"/>
      <c r="K34" s="90"/>
      <c r="L34" s="82" t="str">
        <f t="shared" si="2"/>
        <v/>
      </c>
      <c r="M34" s="14"/>
      <c r="N34" s="82" t="str">
        <f t="shared" si="3"/>
        <v/>
      </c>
      <c r="O34" s="82">
        <f t="shared" si="0"/>
        <v>0</v>
      </c>
      <c r="P34" s="82" t="str">
        <f t="shared" si="4"/>
        <v/>
      </c>
      <c r="Q34" s="82" t="str">
        <f t="shared" si="1"/>
        <v/>
      </c>
    </row>
    <row r="35" spans="1:17" ht="17.45" customHeight="1" x14ac:dyDescent="0.2">
      <c r="A35" s="50"/>
      <c r="C35" s="99"/>
      <c r="D35" s="100"/>
      <c r="E35" s="90"/>
      <c r="F35" s="90"/>
      <c r="G35" s="101"/>
      <c r="H35" s="90"/>
      <c r="I35" s="90"/>
      <c r="J35" s="90"/>
      <c r="K35" s="90"/>
      <c r="L35" s="82" t="str">
        <f t="shared" si="2"/>
        <v/>
      </c>
      <c r="M35" s="14"/>
      <c r="N35" s="82" t="str">
        <f t="shared" si="3"/>
        <v/>
      </c>
      <c r="O35" s="82">
        <f t="shared" si="0"/>
        <v>0</v>
      </c>
      <c r="P35" s="82" t="str">
        <f t="shared" si="4"/>
        <v/>
      </c>
      <c r="Q35" s="82" t="str">
        <f t="shared" si="1"/>
        <v/>
      </c>
    </row>
    <row r="36" spans="1:17" ht="17.45" customHeight="1" x14ac:dyDescent="0.2">
      <c r="A36" s="50"/>
      <c r="C36" s="99"/>
      <c r="D36" s="100"/>
      <c r="E36" s="90"/>
      <c r="F36" s="90"/>
      <c r="G36" s="101"/>
      <c r="H36" s="90"/>
      <c r="I36" s="90"/>
      <c r="J36" s="90"/>
      <c r="K36" s="90"/>
      <c r="L36" s="82" t="str">
        <f t="shared" si="2"/>
        <v/>
      </c>
      <c r="M36" s="14"/>
      <c r="N36" s="82" t="str">
        <f t="shared" si="3"/>
        <v/>
      </c>
      <c r="O36" s="82">
        <f t="shared" si="0"/>
        <v>0</v>
      </c>
      <c r="P36" s="82" t="str">
        <f t="shared" si="4"/>
        <v/>
      </c>
      <c r="Q36" s="82" t="str">
        <f t="shared" si="1"/>
        <v/>
      </c>
    </row>
    <row r="37" spans="1:17" ht="17.45" customHeight="1" x14ac:dyDescent="0.2">
      <c r="A37" s="50"/>
      <c r="C37" s="99"/>
      <c r="D37" s="100"/>
      <c r="E37" s="90"/>
      <c r="F37" s="90"/>
      <c r="G37" s="101"/>
      <c r="H37" s="90"/>
      <c r="I37" s="90"/>
      <c r="J37" s="90"/>
      <c r="K37" s="90"/>
      <c r="L37" s="82" t="str">
        <f t="shared" si="2"/>
        <v/>
      </c>
      <c r="M37" s="14"/>
      <c r="N37" s="82" t="str">
        <f t="shared" si="3"/>
        <v/>
      </c>
      <c r="O37" s="82">
        <f t="shared" si="0"/>
        <v>0</v>
      </c>
      <c r="P37" s="82" t="str">
        <f t="shared" si="4"/>
        <v/>
      </c>
      <c r="Q37" s="82" t="str">
        <f t="shared" si="1"/>
        <v/>
      </c>
    </row>
    <row r="38" spans="1:17" ht="17.45" customHeight="1" x14ac:dyDescent="0.2">
      <c r="A38" s="50"/>
      <c r="C38" s="99"/>
      <c r="D38" s="100"/>
      <c r="E38" s="90"/>
      <c r="F38" s="90"/>
      <c r="G38" s="101"/>
      <c r="H38" s="90"/>
      <c r="I38" s="90"/>
      <c r="J38" s="90"/>
      <c r="K38" s="90"/>
      <c r="L38" s="82" t="str">
        <f t="shared" si="2"/>
        <v/>
      </c>
      <c r="M38" s="14"/>
      <c r="N38" s="82" t="str">
        <f t="shared" si="3"/>
        <v/>
      </c>
      <c r="O38" s="82">
        <f t="shared" si="0"/>
        <v>0</v>
      </c>
      <c r="P38" s="82" t="str">
        <f t="shared" si="4"/>
        <v/>
      </c>
      <c r="Q38" s="82" t="str">
        <f t="shared" si="1"/>
        <v/>
      </c>
    </row>
    <row r="39" spans="1:17" ht="17.45" customHeight="1" x14ac:dyDescent="0.2">
      <c r="A39" s="50"/>
      <c r="C39" s="99"/>
      <c r="D39" s="100"/>
      <c r="E39" s="90"/>
      <c r="F39" s="90"/>
      <c r="G39" s="101"/>
      <c r="H39" s="90"/>
      <c r="I39" s="90"/>
      <c r="J39" s="90"/>
      <c r="K39" s="90"/>
      <c r="L39" s="82" t="str">
        <f t="shared" si="2"/>
        <v/>
      </c>
      <c r="M39" s="14"/>
      <c r="N39" s="82" t="str">
        <f t="shared" si="3"/>
        <v/>
      </c>
      <c r="O39" s="82">
        <f t="shared" si="0"/>
        <v>0</v>
      </c>
      <c r="P39" s="82" t="str">
        <f t="shared" si="4"/>
        <v/>
      </c>
      <c r="Q39" s="82" t="str">
        <f t="shared" si="1"/>
        <v/>
      </c>
    </row>
    <row r="40" spans="1:17" ht="17.45" customHeight="1" x14ac:dyDescent="0.2">
      <c r="A40" s="50"/>
      <c r="C40" s="99"/>
      <c r="D40" s="100"/>
      <c r="E40" s="90"/>
      <c r="F40" s="90"/>
      <c r="G40" s="101"/>
      <c r="H40" s="90"/>
      <c r="I40" s="90"/>
      <c r="J40" s="90"/>
      <c r="K40" s="90"/>
      <c r="L40" s="82" t="str">
        <f t="shared" si="2"/>
        <v/>
      </c>
      <c r="M40" s="14"/>
      <c r="N40" s="82" t="str">
        <f t="shared" si="3"/>
        <v/>
      </c>
      <c r="O40" s="82">
        <f t="shared" si="0"/>
        <v>0</v>
      </c>
      <c r="P40" s="82" t="str">
        <f t="shared" si="4"/>
        <v/>
      </c>
      <c r="Q40" s="82" t="str">
        <f t="shared" si="1"/>
        <v/>
      </c>
    </row>
    <row r="41" spans="1:17" ht="17.45" customHeight="1" x14ac:dyDescent="0.2">
      <c r="A41" s="50"/>
      <c r="C41" s="99"/>
      <c r="D41" s="100"/>
      <c r="E41" s="90"/>
      <c r="F41" s="90"/>
      <c r="G41" s="101"/>
      <c r="H41" s="90"/>
      <c r="I41" s="90"/>
      <c r="J41" s="90"/>
      <c r="K41" s="90"/>
      <c r="L41" s="82" t="str">
        <f t="shared" si="2"/>
        <v/>
      </c>
      <c r="M41" s="14"/>
      <c r="N41" s="82" t="str">
        <f t="shared" si="3"/>
        <v/>
      </c>
      <c r="O41" s="82">
        <f t="shared" si="0"/>
        <v>0</v>
      </c>
      <c r="P41" s="82" t="str">
        <f t="shared" si="4"/>
        <v/>
      </c>
      <c r="Q41" s="82" t="str">
        <f t="shared" si="1"/>
        <v/>
      </c>
    </row>
    <row r="42" spans="1:17" ht="17.45" customHeight="1" x14ac:dyDescent="0.2">
      <c r="A42" s="50"/>
      <c r="C42" s="99"/>
      <c r="D42" s="100"/>
      <c r="E42" s="90"/>
      <c r="F42" s="90"/>
      <c r="G42" s="101"/>
      <c r="H42" s="90"/>
      <c r="I42" s="90"/>
      <c r="J42" s="90"/>
      <c r="K42" s="90"/>
      <c r="L42" s="82" t="str">
        <f t="shared" si="2"/>
        <v/>
      </c>
      <c r="M42" s="14"/>
      <c r="N42" s="82" t="str">
        <f t="shared" si="3"/>
        <v/>
      </c>
      <c r="O42" s="82">
        <f t="shared" si="0"/>
        <v>0</v>
      </c>
      <c r="P42" s="82" t="str">
        <f t="shared" si="4"/>
        <v/>
      </c>
      <c r="Q42" s="82" t="str">
        <f t="shared" si="1"/>
        <v/>
      </c>
    </row>
    <row r="43" spans="1:17" ht="17.45" customHeight="1" x14ac:dyDescent="0.2">
      <c r="A43" s="50"/>
      <c r="C43" s="99"/>
      <c r="D43" s="100"/>
      <c r="E43" s="90"/>
      <c r="F43" s="90"/>
      <c r="G43" s="101"/>
      <c r="H43" s="90"/>
      <c r="I43" s="90"/>
      <c r="J43" s="90"/>
      <c r="K43" s="90"/>
      <c r="L43" s="82" t="str">
        <f t="shared" si="2"/>
        <v/>
      </c>
      <c r="M43" s="14"/>
      <c r="N43" s="82" t="str">
        <f t="shared" si="3"/>
        <v/>
      </c>
      <c r="O43" s="82">
        <f t="shared" si="0"/>
        <v>0</v>
      </c>
      <c r="P43" s="82" t="str">
        <f t="shared" si="4"/>
        <v/>
      </c>
      <c r="Q43" s="82" t="str">
        <f t="shared" si="1"/>
        <v/>
      </c>
    </row>
    <row r="44" spans="1:17" ht="17.45" customHeight="1" x14ac:dyDescent="0.2">
      <c r="C44" s="99"/>
      <c r="D44" s="100"/>
      <c r="E44" s="90"/>
      <c r="F44" s="90"/>
      <c r="G44" s="101"/>
      <c r="H44" s="90"/>
      <c r="I44" s="90"/>
      <c r="J44" s="90"/>
      <c r="K44" s="90"/>
      <c r="L44" s="82" t="str">
        <f t="shared" si="2"/>
        <v/>
      </c>
      <c r="M44" s="14"/>
      <c r="N44" s="82" t="str">
        <f t="shared" si="3"/>
        <v/>
      </c>
      <c r="O44" s="82">
        <f t="shared" si="0"/>
        <v>0</v>
      </c>
      <c r="P44" s="82" t="str">
        <f t="shared" si="4"/>
        <v/>
      </c>
      <c r="Q44" s="82" t="str">
        <f t="shared" si="1"/>
        <v/>
      </c>
    </row>
    <row r="45" spans="1:17" ht="17.45" customHeight="1" x14ac:dyDescent="0.2">
      <c r="C45" s="99"/>
      <c r="D45" s="100"/>
      <c r="E45" s="90"/>
      <c r="F45" s="90"/>
      <c r="G45" s="101"/>
      <c r="H45" s="90"/>
      <c r="I45" s="90"/>
      <c r="J45" s="90"/>
      <c r="K45" s="90"/>
      <c r="L45" s="82" t="str">
        <f t="shared" si="2"/>
        <v/>
      </c>
      <c r="M45" s="14"/>
      <c r="N45" s="82" t="str">
        <f t="shared" si="3"/>
        <v/>
      </c>
      <c r="O45" s="82">
        <f t="shared" si="0"/>
        <v>0</v>
      </c>
      <c r="P45" s="82" t="str">
        <f t="shared" si="4"/>
        <v/>
      </c>
      <c r="Q45" s="82" t="str">
        <f t="shared" si="1"/>
        <v/>
      </c>
    </row>
    <row r="46" spans="1:17" ht="17.45" customHeight="1" x14ac:dyDescent="0.2">
      <c r="C46" s="99"/>
      <c r="D46" s="100"/>
      <c r="E46" s="90"/>
      <c r="F46" s="90"/>
      <c r="G46" s="101"/>
      <c r="H46" s="90"/>
      <c r="I46" s="90"/>
      <c r="J46" s="90"/>
      <c r="K46" s="90"/>
      <c r="L46" s="82" t="str">
        <f t="shared" si="2"/>
        <v/>
      </c>
      <c r="M46" s="14"/>
      <c r="N46" s="82" t="str">
        <f t="shared" si="3"/>
        <v/>
      </c>
      <c r="O46" s="82">
        <f t="shared" si="0"/>
        <v>0</v>
      </c>
      <c r="P46" s="82" t="str">
        <f t="shared" si="4"/>
        <v/>
      </c>
      <c r="Q46" s="82" t="str">
        <f t="shared" si="1"/>
        <v/>
      </c>
    </row>
    <row r="47" spans="1:17" ht="17.45" customHeight="1" x14ac:dyDescent="0.2">
      <c r="C47" s="99"/>
      <c r="D47" s="100"/>
      <c r="E47" s="90"/>
      <c r="F47" s="90"/>
      <c r="G47" s="101"/>
      <c r="H47" s="90"/>
      <c r="I47" s="90"/>
      <c r="J47" s="90"/>
      <c r="K47" s="90"/>
      <c r="L47" s="82" t="str">
        <f t="shared" si="2"/>
        <v/>
      </c>
      <c r="M47" s="14"/>
      <c r="N47" s="82" t="str">
        <f t="shared" si="3"/>
        <v/>
      </c>
      <c r="O47" s="82">
        <f t="shared" si="0"/>
        <v>0</v>
      </c>
      <c r="P47" s="82" t="str">
        <f t="shared" si="4"/>
        <v/>
      </c>
      <c r="Q47" s="82" t="str">
        <f t="shared" si="1"/>
        <v/>
      </c>
    </row>
    <row r="48" spans="1:17" ht="17.45" customHeight="1" x14ac:dyDescent="0.2">
      <c r="C48" s="99"/>
      <c r="D48" s="100"/>
      <c r="E48" s="90"/>
      <c r="F48" s="90"/>
      <c r="G48" s="101"/>
      <c r="H48" s="90"/>
      <c r="I48" s="90"/>
      <c r="J48" s="90"/>
      <c r="K48" s="90"/>
      <c r="L48" s="82" t="str">
        <f t="shared" si="2"/>
        <v/>
      </c>
      <c r="M48" s="14"/>
      <c r="N48" s="82" t="str">
        <f t="shared" si="3"/>
        <v/>
      </c>
      <c r="O48" s="82">
        <f t="shared" si="0"/>
        <v>0</v>
      </c>
      <c r="P48" s="82" t="str">
        <f t="shared" si="4"/>
        <v/>
      </c>
      <c r="Q48" s="82" t="str">
        <f t="shared" si="1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2"/>
        <v/>
      </c>
      <c r="M49" s="14"/>
      <c r="N49" s="82" t="str">
        <f t="shared" si="3"/>
        <v/>
      </c>
      <c r="O49" s="82">
        <f t="shared" si="0"/>
        <v>0</v>
      </c>
      <c r="P49" s="82" t="str">
        <f t="shared" si="4"/>
        <v/>
      </c>
      <c r="Q49" s="82" t="str">
        <f t="shared" si="1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2"/>
        <v/>
      </c>
      <c r="M50" s="14"/>
      <c r="N50" s="82" t="str">
        <f t="shared" si="3"/>
        <v/>
      </c>
      <c r="O50" s="82">
        <f t="shared" si="0"/>
        <v>0</v>
      </c>
      <c r="P50" s="82" t="str">
        <f t="shared" si="4"/>
        <v/>
      </c>
      <c r="Q50" s="82" t="str">
        <f t="shared" si="1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2"/>
        <v/>
      </c>
      <c r="M51" s="14"/>
      <c r="N51" s="82" t="str">
        <f t="shared" si="3"/>
        <v/>
      </c>
      <c r="O51" s="82">
        <f t="shared" si="0"/>
        <v>0</v>
      </c>
      <c r="P51" s="82" t="str">
        <f t="shared" si="4"/>
        <v/>
      </c>
      <c r="Q51" s="82" t="str">
        <f t="shared" si="1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2"/>
        <v/>
      </c>
      <c r="M52" s="14"/>
      <c r="N52" s="82" t="str">
        <f t="shared" si="3"/>
        <v/>
      </c>
      <c r="O52" s="82">
        <f t="shared" si="0"/>
        <v>0</v>
      </c>
      <c r="P52" s="82" t="str">
        <f t="shared" si="4"/>
        <v/>
      </c>
      <c r="Q52" s="82" t="str">
        <f t="shared" si="1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2"/>
        <v/>
      </c>
      <c r="M53" s="14"/>
      <c r="N53" s="82" t="str">
        <f t="shared" si="3"/>
        <v/>
      </c>
      <c r="O53" s="82">
        <f t="shared" si="0"/>
        <v>0</v>
      </c>
      <c r="P53" s="82" t="str">
        <f t="shared" si="4"/>
        <v/>
      </c>
      <c r="Q53" s="82" t="str">
        <f t="shared" si="1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2"/>
        <v/>
      </c>
      <c r="M54" s="14"/>
      <c r="N54" s="82" t="str">
        <f t="shared" si="3"/>
        <v/>
      </c>
      <c r="O54" s="82">
        <f t="shared" si="0"/>
        <v>0</v>
      </c>
      <c r="P54" s="82" t="str">
        <f t="shared" si="4"/>
        <v/>
      </c>
      <c r="Q54" s="82" t="str">
        <f t="shared" si="1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2"/>
        <v/>
      </c>
      <c r="N55" s="82" t="str">
        <f t="shared" si="3"/>
        <v/>
      </c>
      <c r="O55" s="82">
        <f t="shared" si="0"/>
        <v>0</v>
      </c>
      <c r="P55" s="82" t="str">
        <f t="shared" si="4"/>
        <v/>
      </c>
      <c r="Q55" s="82" t="str">
        <f t="shared" si="1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2"/>
        <v/>
      </c>
      <c r="N56" s="82" t="str">
        <f t="shared" si="3"/>
        <v/>
      </c>
      <c r="O56" s="82">
        <f t="shared" si="0"/>
        <v>0</v>
      </c>
      <c r="P56" s="82" t="str">
        <f t="shared" si="4"/>
        <v/>
      </c>
      <c r="Q56" s="82" t="str">
        <f t="shared" si="1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2"/>
        <v/>
      </c>
      <c r="N57" s="82" t="str">
        <f t="shared" si="3"/>
        <v/>
      </c>
      <c r="O57" s="82">
        <f t="shared" si="0"/>
        <v>0</v>
      </c>
      <c r="P57" s="82" t="str">
        <f t="shared" si="4"/>
        <v/>
      </c>
      <c r="Q57" s="82" t="str">
        <f t="shared" si="1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2"/>
        <v/>
      </c>
      <c r="N58" s="82" t="str">
        <f t="shared" si="3"/>
        <v/>
      </c>
      <c r="O58" s="82">
        <f t="shared" si="0"/>
        <v>0</v>
      </c>
      <c r="P58" s="82" t="str">
        <f t="shared" si="4"/>
        <v/>
      </c>
      <c r="Q58" s="82" t="str">
        <f t="shared" si="1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2"/>
        <v/>
      </c>
      <c r="N59" s="82" t="str">
        <f t="shared" si="3"/>
        <v/>
      </c>
      <c r="O59" s="82">
        <f t="shared" si="0"/>
        <v>0</v>
      </c>
      <c r="P59" s="82" t="str">
        <f t="shared" si="4"/>
        <v/>
      </c>
      <c r="Q59" s="82" t="str">
        <f t="shared" si="1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2"/>
        <v/>
      </c>
      <c r="N60" s="82" t="str">
        <f t="shared" si="3"/>
        <v/>
      </c>
      <c r="O60" s="82">
        <f t="shared" si="0"/>
        <v>0</v>
      </c>
      <c r="P60" s="82" t="str">
        <f t="shared" si="4"/>
        <v/>
      </c>
      <c r="Q60" s="82" t="str">
        <f t="shared" si="1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2"/>
        <v/>
      </c>
      <c r="N61" s="82" t="str">
        <f t="shared" si="3"/>
        <v/>
      </c>
      <c r="O61" s="82">
        <f t="shared" si="0"/>
        <v>0</v>
      </c>
      <c r="P61" s="82" t="str">
        <f t="shared" si="4"/>
        <v/>
      </c>
      <c r="Q61" s="82" t="str">
        <f t="shared" si="1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2"/>
        <v/>
      </c>
      <c r="N62" s="82" t="str">
        <f t="shared" si="3"/>
        <v/>
      </c>
      <c r="O62" s="82">
        <f t="shared" si="0"/>
        <v>0</v>
      </c>
      <c r="P62" s="82" t="str">
        <f t="shared" si="4"/>
        <v/>
      </c>
      <c r="Q62" s="82" t="str">
        <f t="shared" si="1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2"/>
        <v/>
      </c>
      <c r="N63" s="82" t="str">
        <f t="shared" si="3"/>
        <v/>
      </c>
      <c r="O63" s="82">
        <f t="shared" si="0"/>
        <v>0</v>
      </c>
      <c r="P63" s="82" t="str">
        <f t="shared" si="4"/>
        <v/>
      </c>
      <c r="Q63" s="82" t="str">
        <f t="shared" si="1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2"/>
        <v/>
      </c>
      <c r="N64" s="82" t="str">
        <f t="shared" si="3"/>
        <v/>
      </c>
      <c r="O64" s="82">
        <f t="shared" si="0"/>
        <v>0</v>
      </c>
      <c r="P64" s="82" t="str">
        <f t="shared" si="4"/>
        <v/>
      </c>
      <c r="Q64" s="82" t="str">
        <f t="shared" si="1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2"/>
        <v/>
      </c>
      <c r="N65" s="82" t="str">
        <f t="shared" si="3"/>
        <v/>
      </c>
      <c r="O65" s="82">
        <f t="shared" si="0"/>
        <v>0</v>
      </c>
      <c r="P65" s="82" t="str">
        <f t="shared" si="4"/>
        <v/>
      </c>
      <c r="Q65" s="82" t="str">
        <f t="shared" si="1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2"/>
        <v/>
      </c>
      <c r="N66" s="82" t="str">
        <f t="shared" si="3"/>
        <v/>
      </c>
      <c r="O66" s="82">
        <f t="shared" si="0"/>
        <v>0</v>
      </c>
      <c r="P66" s="82" t="str">
        <f t="shared" si="4"/>
        <v/>
      </c>
      <c r="Q66" s="82" t="str">
        <f t="shared" si="1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2"/>
        <v/>
      </c>
      <c r="N67" s="82" t="str">
        <f t="shared" si="3"/>
        <v/>
      </c>
      <c r="O67" s="82">
        <f t="shared" si="0"/>
        <v>0</v>
      </c>
      <c r="P67" s="82" t="str">
        <f t="shared" si="4"/>
        <v/>
      </c>
      <c r="Q67" s="82" t="str">
        <f t="shared" si="1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2"/>
        <v/>
      </c>
      <c r="N68" s="82" t="str">
        <f t="shared" si="3"/>
        <v/>
      </c>
      <c r="O68" s="82">
        <f t="shared" si="0"/>
        <v>0</v>
      </c>
      <c r="P68" s="82" t="str">
        <f t="shared" si="4"/>
        <v/>
      </c>
      <c r="Q68" s="82" t="str">
        <f t="shared" si="1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2"/>
        <v/>
      </c>
      <c r="N69" s="82" t="str">
        <f t="shared" si="3"/>
        <v/>
      </c>
      <c r="O69" s="82">
        <f t="shared" si="0"/>
        <v>0</v>
      </c>
      <c r="P69" s="82" t="str">
        <f t="shared" si="4"/>
        <v/>
      </c>
      <c r="Q69" s="82" t="str">
        <f t="shared" si="1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2"/>
        <v/>
      </c>
      <c r="N70" s="82" t="str">
        <f t="shared" si="3"/>
        <v/>
      </c>
      <c r="O70" s="82">
        <f t="shared" si="0"/>
        <v>0</v>
      </c>
      <c r="P70" s="82" t="str">
        <f t="shared" si="4"/>
        <v/>
      </c>
      <c r="Q70" s="82" t="str">
        <f t="shared" si="1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2"/>
        <v/>
      </c>
      <c r="N71" s="82" t="str">
        <f t="shared" si="3"/>
        <v/>
      </c>
      <c r="O71" s="82">
        <f t="shared" si="0"/>
        <v>0</v>
      </c>
      <c r="P71" s="82" t="str">
        <f t="shared" si="4"/>
        <v/>
      </c>
      <c r="Q71" s="82" t="str">
        <f t="shared" si="1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2"/>
        <v/>
      </c>
      <c r="N72" s="82" t="str">
        <f t="shared" si="3"/>
        <v/>
      </c>
      <c r="O72" s="82">
        <f t="shared" si="0"/>
        <v>0</v>
      </c>
      <c r="P72" s="82" t="str">
        <f t="shared" si="4"/>
        <v/>
      </c>
      <c r="Q72" s="82" t="str">
        <f t="shared" si="1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2"/>
        <v/>
      </c>
      <c r="N73" s="82" t="str">
        <f t="shared" si="3"/>
        <v/>
      </c>
      <c r="O73" s="82">
        <f t="shared" si="0"/>
        <v>0</v>
      </c>
      <c r="P73" s="82" t="str">
        <f t="shared" si="4"/>
        <v/>
      </c>
      <c r="Q73" s="82" t="str">
        <f t="shared" si="1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2"/>
        <v/>
      </c>
      <c r="N74" s="82" t="str">
        <f t="shared" si="3"/>
        <v/>
      </c>
      <c r="O74" s="82">
        <f t="shared" si="0"/>
        <v>0</v>
      </c>
      <c r="P74" s="82" t="str">
        <f t="shared" si="4"/>
        <v/>
      </c>
      <c r="Q74" s="82" t="str">
        <f t="shared" si="1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2"/>
        <v/>
      </c>
      <c r="N75" s="82" t="str">
        <f t="shared" si="3"/>
        <v/>
      </c>
      <c r="O75" s="82">
        <f t="shared" si="0"/>
        <v>0</v>
      </c>
      <c r="P75" s="82" t="str">
        <f t="shared" si="4"/>
        <v/>
      </c>
      <c r="Q75" s="82" t="str">
        <f t="shared" si="1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2"/>
        <v/>
      </c>
      <c r="N76" s="82" t="str">
        <f t="shared" si="3"/>
        <v/>
      </c>
      <c r="O76" s="82">
        <f t="shared" si="0"/>
        <v>0</v>
      </c>
      <c r="P76" s="82" t="str">
        <f t="shared" si="4"/>
        <v/>
      </c>
      <c r="Q76" s="82" t="str">
        <f t="shared" si="1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2"/>
        <v/>
      </c>
      <c r="N77" s="82" t="str">
        <f t="shared" si="3"/>
        <v/>
      </c>
      <c r="O77" s="82">
        <f t="shared" si="0"/>
        <v>0</v>
      </c>
      <c r="P77" s="82" t="str">
        <f t="shared" si="4"/>
        <v/>
      </c>
      <c r="Q77" s="82" t="str">
        <f t="shared" si="1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2"/>
        <v/>
      </c>
      <c r="N78" s="82" t="str">
        <f t="shared" si="3"/>
        <v/>
      </c>
      <c r="O78" s="82">
        <f t="shared" si="0"/>
        <v>0</v>
      </c>
      <c r="P78" s="82" t="str">
        <f t="shared" si="4"/>
        <v/>
      </c>
      <c r="Q78" s="82" t="str">
        <f t="shared" si="1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2"/>
        <v/>
      </c>
      <c r="N79" s="82" t="str">
        <f t="shared" si="3"/>
        <v/>
      </c>
      <c r="O79" s="82">
        <f t="shared" ref="O79:O142" si="5">IF($G79=0%,F79,"")</f>
        <v>0</v>
      </c>
      <c r="P79" s="82" t="str">
        <f t="shared" si="4"/>
        <v/>
      </c>
      <c r="Q79" s="82" t="str">
        <f t="shared" si="1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6">IF(F80&amp;H80&amp;I80&amp;J80&amp;K80="","",F80+H80+I80-J80-K80)</f>
        <v/>
      </c>
      <c r="N80" s="82" t="str">
        <f t="shared" ref="N80:N143" si="7">IF($G80="E",F80,"")</f>
        <v/>
      </c>
      <c r="O80" s="82">
        <f t="shared" si="5"/>
        <v>0</v>
      </c>
      <c r="P80" s="82" t="str">
        <f t="shared" ref="P80:P143" si="8">IF(OR($G80=8%,$G80=11%),$H80/$G80,"")</f>
        <v/>
      </c>
      <c r="Q80" s="82" t="str">
        <f t="shared" si="1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6"/>
        <v/>
      </c>
      <c r="N81" s="82" t="str">
        <f t="shared" si="7"/>
        <v/>
      </c>
      <c r="O81" s="82">
        <f t="shared" si="5"/>
        <v>0</v>
      </c>
      <c r="P81" s="82" t="str">
        <f t="shared" si="8"/>
        <v/>
      </c>
      <c r="Q81" s="82" t="str">
        <f t="shared" ref="Q81:Q144" si="9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6"/>
        <v/>
      </c>
      <c r="N82" s="82" t="str">
        <f t="shared" si="7"/>
        <v/>
      </c>
      <c r="O82" s="82">
        <f t="shared" si="5"/>
        <v>0</v>
      </c>
      <c r="P82" s="82" t="str">
        <f t="shared" si="8"/>
        <v/>
      </c>
      <c r="Q82" s="82" t="str">
        <f t="shared" si="9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6"/>
        <v/>
      </c>
      <c r="N83" s="82" t="str">
        <f t="shared" si="7"/>
        <v/>
      </c>
      <c r="O83" s="82">
        <f t="shared" si="5"/>
        <v>0</v>
      </c>
      <c r="P83" s="82" t="str">
        <f t="shared" si="8"/>
        <v/>
      </c>
      <c r="Q83" s="82" t="str">
        <f t="shared" si="9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6"/>
        <v/>
      </c>
      <c r="N84" s="82" t="str">
        <f t="shared" si="7"/>
        <v/>
      </c>
      <c r="O84" s="82">
        <f t="shared" si="5"/>
        <v>0</v>
      </c>
      <c r="P84" s="82" t="str">
        <f t="shared" si="8"/>
        <v/>
      </c>
      <c r="Q84" s="82" t="str">
        <f t="shared" si="9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6"/>
        <v/>
      </c>
      <c r="N85" s="82" t="str">
        <f t="shared" si="7"/>
        <v/>
      </c>
      <c r="O85" s="82">
        <f t="shared" si="5"/>
        <v>0</v>
      </c>
      <c r="P85" s="82" t="str">
        <f t="shared" si="8"/>
        <v/>
      </c>
      <c r="Q85" s="82" t="str">
        <f t="shared" si="9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6"/>
        <v/>
      </c>
      <c r="N86" s="82" t="str">
        <f t="shared" si="7"/>
        <v/>
      </c>
      <c r="O86" s="82">
        <f t="shared" si="5"/>
        <v>0</v>
      </c>
      <c r="P86" s="82" t="str">
        <f t="shared" si="8"/>
        <v/>
      </c>
      <c r="Q86" s="82" t="str">
        <f t="shared" si="9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6"/>
        <v/>
      </c>
      <c r="N87" s="82" t="str">
        <f t="shared" si="7"/>
        <v/>
      </c>
      <c r="O87" s="82">
        <f t="shared" si="5"/>
        <v>0</v>
      </c>
      <c r="P87" s="82" t="str">
        <f t="shared" si="8"/>
        <v/>
      </c>
      <c r="Q87" s="82" t="str">
        <f t="shared" si="9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6"/>
        <v/>
      </c>
      <c r="N88" s="82" t="str">
        <f t="shared" si="7"/>
        <v/>
      </c>
      <c r="O88" s="82">
        <f t="shared" si="5"/>
        <v>0</v>
      </c>
      <c r="P88" s="82" t="str">
        <f t="shared" si="8"/>
        <v/>
      </c>
      <c r="Q88" s="82" t="str">
        <f t="shared" si="9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6"/>
        <v/>
      </c>
      <c r="N89" s="82" t="str">
        <f t="shared" si="7"/>
        <v/>
      </c>
      <c r="O89" s="82">
        <f t="shared" si="5"/>
        <v>0</v>
      </c>
      <c r="P89" s="82" t="str">
        <f t="shared" si="8"/>
        <v/>
      </c>
      <c r="Q89" s="82" t="str">
        <f t="shared" si="9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6"/>
        <v/>
      </c>
      <c r="N90" s="82" t="str">
        <f t="shared" si="7"/>
        <v/>
      </c>
      <c r="O90" s="82">
        <f t="shared" si="5"/>
        <v>0</v>
      </c>
      <c r="P90" s="82" t="str">
        <f t="shared" si="8"/>
        <v/>
      </c>
      <c r="Q90" s="82" t="str">
        <f t="shared" si="9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6"/>
        <v/>
      </c>
      <c r="N91" s="82" t="str">
        <f t="shared" si="7"/>
        <v/>
      </c>
      <c r="O91" s="82">
        <f t="shared" si="5"/>
        <v>0</v>
      </c>
      <c r="P91" s="82" t="str">
        <f t="shared" si="8"/>
        <v/>
      </c>
      <c r="Q91" s="82" t="str">
        <f t="shared" si="9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6"/>
        <v/>
      </c>
      <c r="N92" s="82" t="str">
        <f t="shared" si="7"/>
        <v/>
      </c>
      <c r="O92" s="82">
        <f t="shared" si="5"/>
        <v>0</v>
      </c>
      <c r="P92" s="82" t="str">
        <f t="shared" si="8"/>
        <v/>
      </c>
      <c r="Q92" s="82" t="str">
        <f t="shared" si="9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6"/>
        <v/>
      </c>
      <c r="N93" s="82" t="str">
        <f t="shared" si="7"/>
        <v/>
      </c>
      <c r="O93" s="82">
        <f t="shared" si="5"/>
        <v>0</v>
      </c>
      <c r="P93" s="82" t="str">
        <f t="shared" si="8"/>
        <v/>
      </c>
      <c r="Q93" s="82" t="str">
        <f t="shared" si="9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6"/>
        <v/>
      </c>
      <c r="N94" s="82" t="str">
        <f t="shared" si="7"/>
        <v/>
      </c>
      <c r="O94" s="82">
        <f t="shared" si="5"/>
        <v>0</v>
      </c>
      <c r="P94" s="82" t="str">
        <f t="shared" si="8"/>
        <v/>
      </c>
      <c r="Q94" s="82" t="str">
        <f t="shared" si="9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6"/>
        <v/>
      </c>
      <c r="N95" s="82" t="str">
        <f t="shared" si="7"/>
        <v/>
      </c>
      <c r="O95" s="82">
        <f t="shared" si="5"/>
        <v>0</v>
      </c>
      <c r="P95" s="82" t="str">
        <f t="shared" si="8"/>
        <v/>
      </c>
      <c r="Q95" s="82" t="str">
        <f t="shared" si="9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6"/>
        <v/>
      </c>
      <c r="N96" s="82" t="str">
        <f t="shared" si="7"/>
        <v/>
      </c>
      <c r="O96" s="82">
        <f t="shared" si="5"/>
        <v>0</v>
      </c>
      <c r="P96" s="82" t="str">
        <f t="shared" si="8"/>
        <v/>
      </c>
      <c r="Q96" s="82" t="str">
        <f t="shared" si="9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6"/>
        <v/>
      </c>
      <c r="N97" s="82" t="str">
        <f t="shared" si="7"/>
        <v/>
      </c>
      <c r="O97" s="82">
        <f t="shared" si="5"/>
        <v>0</v>
      </c>
      <c r="P97" s="82" t="str">
        <f t="shared" si="8"/>
        <v/>
      </c>
      <c r="Q97" s="82" t="str">
        <f t="shared" si="9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6"/>
        <v/>
      </c>
      <c r="N98" s="82" t="str">
        <f t="shared" si="7"/>
        <v/>
      </c>
      <c r="O98" s="82">
        <f t="shared" si="5"/>
        <v>0</v>
      </c>
      <c r="P98" s="82" t="str">
        <f t="shared" si="8"/>
        <v/>
      </c>
      <c r="Q98" s="82" t="str">
        <f t="shared" si="9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6"/>
        <v/>
      </c>
      <c r="N99" s="82" t="str">
        <f t="shared" si="7"/>
        <v/>
      </c>
      <c r="O99" s="82">
        <f t="shared" si="5"/>
        <v>0</v>
      </c>
      <c r="P99" s="82" t="str">
        <f t="shared" si="8"/>
        <v/>
      </c>
      <c r="Q99" s="82" t="str">
        <f t="shared" si="9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6"/>
        <v/>
      </c>
      <c r="N100" s="82" t="str">
        <f t="shared" si="7"/>
        <v/>
      </c>
      <c r="O100" s="82">
        <f t="shared" si="5"/>
        <v>0</v>
      </c>
      <c r="P100" s="82" t="str">
        <f t="shared" si="8"/>
        <v/>
      </c>
      <c r="Q100" s="82" t="str">
        <f t="shared" si="9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6"/>
        <v/>
      </c>
      <c r="N101" s="82" t="str">
        <f t="shared" si="7"/>
        <v/>
      </c>
      <c r="O101" s="82">
        <f t="shared" si="5"/>
        <v>0</v>
      </c>
      <c r="P101" s="82" t="str">
        <f t="shared" si="8"/>
        <v/>
      </c>
      <c r="Q101" s="82" t="str">
        <f t="shared" si="9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6"/>
        <v/>
      </c>
      <c r="N102" s="82" t="str">
        <f t="shared" si="7"/>
        <v/>
      </c>
      <c r="O102" s="82">
        <f t="shared" si="5"/>
        <v>0</v>
      </c>
      <c r="P102" s="82" t="str">
        <f t="shared" si="8"/>
        <v/>
      </c>
      <c r="Q102" s="82" t="str">
        <f t="shared" si="9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6"/>
        <v/>
      </c>
      <c r="N103" s="82" t="str">
        <f t="shared" si="7"/>
        <v/>
      </c>
      <c r="O103" s="82">
        <f t="shared" si="5"/>
        <v>0</v>
      </c>
      <c r="P103" s="82" t="str">
        <f t="shared" si="8"/>
        <v/>
      </c>
      <c r="Q103" s="82" t="str">
        <f t="shared" si="9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6"/>
        <v/>
      </c>
      <c r="N104" s="82" t="str">
        <f t="shared" si="7"/>
        <v/>
      </c>
      <c r="O104" s="82">
        <f t="shared" si="5"/>
        <v>0</v>
      </c>
      <c r="P104" s="82" t="str">
        <f t="shared" si="8"/>
        <v/>
      </c>
      <c r="Q104" s="82" t="str">
        <f t="shared" si="9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6"/>
        <v/>
      </c>
      <c r="N105" s="82" t="str">
        <f t="shared" si="7"/>
        <v/>
      </c>
      <c r="O105" s="82">
        <f t="shared" si="5"/>
        <v>0</v>
      </c>
      <c r="P105" s="82" t="str">
        <f t="shared" si="8"/>
        <v/>
      </c>
      <c r="Q105" s="82" t="str">
        <f t="shared" si="9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6"/>
        <v/>
      </c>
      <c r="N106" s="82" t="str">
        <f t="shared" si="7"/>
        <v/>
      </c>
      <c r="O106" s="82">
        <f t="shared" si="5"/>
        <v>0</v>
      </c>
      <c r="P106" s="82" t="str">
        <f t="shared" si="8"/>
        <v/>
      </c>
      <c r="Q106" s="82" t="str">
        <f t="shared" si="9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6"/>
        <v/>
      </c>
      <c r="N107" s="82" t="str">
        <f t="shared" si="7"/>
        <v/>
      </c>
      <c r="O107" s="82">
        <f t="shared" si="5"/>
        <v>0</v>
      </c>
      <c r="P107" s="82" t="str">
        <f t="shared" si="8"/>
        <v/>
      </c>
      <c r="Q107" s="82" t="str">
        <f t="shared" si="9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6"/>
        <v/>
      </c>
      <c r="N108" s="82" t="str">
        <f t="shared" si="7"/>
        <v/>
      </c>
      <c r="O108" s="82">
        <f t="shared" si="5"/>
        <v>0</v>
      </c>
      <c r="P108" s="82" t="str">
        <f t="shared" si="8"/>
        <v/>
      </c>
      <c r="Q108" s="82" t="str">
        <f t="shared" si="9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6"/>
        <v/>
      </c>
      <c r="N109" s="82" t="str">
        <f t="shared" si="7"/>
        <v/>
      </c>
      <c r="O109" s="82">
        <f t="shared" si="5"/>
        <v>0</v>
      </c>
      <c r="P109" s="82" t="str">
        <f t="shared" si="8"/>
        <v/>
      </c>
      <c r="Q109" s="82" t="str">
        <f t="shared" si="9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6"/>
        <v/>
      </c>
      <c r="N110" s="82" t="str">
        <f t="shared" si="7"/>
        <v/>
      </c>
      <c r="O110" s="82">
        <f t="shared" si="5"/>
        <v>0</v>
      </c>
      <c r="P110" s="82" t="str">
        <f t="shared" si="8"/>
        <v/>
      </c>
      <c r="Q110" s="82" t="str">
        <f t="shared" si="9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6"/>
        <v/>
      </c>
      <c r="N111" s="82" t="str">
        <f t="shared" si="7"/>
        <v/>
      </c>
      <c r="O111" s="82">
        <f t="shared" si="5"/>
        <v>0</v>
      </c>
      <c r="P111" s="82" t="str">
        <f t="shared" si="8"/>
        <v/>
      </c>
      <c r="Q111" s="82" t="str">
        <f t="shared" si="9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6"/>
        <v/>
      </c>
      <c r="N112" s="82" t="str">
        <f t="shared" si="7"/>
        <v/>
      </c>
      <c r="O112" s="82">
        <f t="shared" si="5"/>
        <v>0</v>
      </c>
      <c r="P112" s="82" t="str">
        <f t="shared" si="8"/>
        <v/>
      </c>
      <c r="Q112" s="82" t="str">
        <f t="shared" si="9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6"/>
        <v/>
      </c>
      <c r="N113" s="82" t="str">
        <f t="shared" si="7"/>
        <v/>
      </c>
      <c r="O113" s="82">
        <f t="shared" si="5"/>
        <v>0</v>
      </c>
      <c r="P113" s="82" t="str">
        <f t="shared" si="8"/>
        <v/>
      </c>
      <c r="Q113" s="82" t="str">
        <f t="shared" si="9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6"/>
        <v/>
      </c>
      <c r="N114" s="82" t="str">
        <f t="shared" si="7"/>
        <v/>
      </c>
      <c r="O114" s="82">
        <f t="shared" si="5"/>
        <v>0</v>
      </c>
      <c r="P114" s="82" t="str">
        <f t="shared" si="8"/>
        <v/>
      </c>
      <c r="Q114" s="82" t="str">
        <f t="shared" si="9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6"/>
        <v/>
      </c>
      <c r="N115" s="82" t="str">
        <f t="shared" si="7"/>
        <v/>
      </c>
      <c r="O115" s="82">
        <f t="shared" si="5"/>
        <v>0</v>
      </c>
      <c r="P115" s="82" t="str">
        <f t="shared" si="8"/>
        <v/>
      </c>
      <c r="Q115" s="82" t="str">
        <f t="shared" si="9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6"/>
        <v/>
      </c>
      <c r="N116" s="82" t="str">
        <f t="shared" si="7"/>
        <v/>
      </c>
      <c r="O116" s="82">
        <f t="shared" si="5"/>
        <v>0</v>
      </c>
      <c r="P116" s="82" t="str">
        <f t="shared" si="8"/>
        <v/>
      </c>
      <c r="Q116" s="82" t="str">
        <f t="shared" si="9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6"/>
        <v/>
      </c>
      <c r="N117" s="82" t="str">
        <f t="shared" si="7"/>
        <v/>
      </c>
      <c r="O117" s="82">
        <f t="shared" si="5"/>
        <v>0</v>
      </c>
      <c r="P117" s="82" t="str">
        <f t="shared" si="8"/>
        <v/>
      </c>
      <c r="Q117" s="82" t="str">
        <f t="shared" si="9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6"/>
        <v/>
      </c>
      <c r="N118" s="82" t="str">
        <f t="shared" si="7"/>
        <v/>
      </c>
      <c r="O118" s="82">
        <f t="shared" si="5"/>
        <v>0</v>
      </c>
      <c r="P118" s="82" t="str">
        <f t="shared" si="8"/>
        <v/>
      </c>
      <c r="Q118" s="82" t="str">
        <f t="shared" si="9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6"/>
        <v/>
      </c>
      <c r="N119" s="82" t="str">
        <f t="shared" si="7"/>
        <v/>
      </c>
      <c r="O119" s="82">
        <f t="shared" si="5"/>
        <v>0</v>
      </c>
      <c r="P119" s="82" t="str">
        <f t="shared" si="8"/>
        <v/>
      </c>
      <c r="Q119" s="82" t="str">
        <f t="shared" si="9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6"/>
        <v/>
      </c>
      <c r="N120" s="82" t="str">
        <f t="shared" si="7"/>
        <v/>
      </c>
      <c r="O120" s="82">
        <f t="shared" si="5"/>
        <v>0</v>
      </c>
      <c r="P120" s="82" t="str">
        <f t="shared" si="8"/>
        <v/>
      </c>
      <c r="Q120" s="82" t="str">
        <f t="shared" si="9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6"/>
        <v/>
      </c>
      <c r="N121" s="82" t="str">
        <f t="shared" si="7"/>
        <v/>
      </c>
      <c r="O121" s="82">
        <f t="shared" si="5"/>
        <v>0</v>
      </c>
      <c r="P121" s="82" t="str">
        <f t="shared" si="8"/>
        <v/>
      </c>
      <c r="Q121" s="82" t="str">
        <f t="shared" si="9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6"/>
        <v/>
      </c>
      <c r="N122" s="82" t="str">
        <f t="shared" si="7"/>
        <v/>
      </c>
      <c r="O122" s="82">
        <f t="shared" si="5"/>
        <v>0</v>
      </c>
      <c r="P122" s="82" t="str">
        <f t="shared" si="8"/>
        <v/>
      </c>
      <c r="Q122" s="82" t="str">
        <f t="shared" si="9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6"/>
        <v/>
      </c>
      <c r="N123" s="82" t="str">
        <f t="shared" si="7"/>
        <v/>
      </c>
      <c r="O123" s="82">
        <f t="shared" si="5"/>
        <v>0</v>
      </c>
      <c r="P123" s="82" t="str">
        <f t="shared" si="8"/>
        <v/>
      </c>
      <c r="Q123" s="82" t="str">
        <f t="shared" si="9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6"/>
        <v/>
      </c>
      <c r="N124" s="82" t="str">
        <f t="shared" si="7"/>
        <v/>
      </c>
      <c r="O124" s="82">
        <f t="shared" si="5"/>
        <v>0</v>
      </c>
      <c r="P124" s="82" t="str">
        <f t="shared" si="8"/>
        <v/>
      </c>
      <c r="Q124" s="82" t="str">
        <f t="shared" si="9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6"/>
        <v/>
      </c>
      <c r="N125" s="82" t="str">
        <f t="shared" si="7"/>
        <v/>
      </c>
      <c r="O125" s="82">
        <f t="shared" si="5"/>
        <v>0</v>
      </c>
      <c r="P125" s="82" t="str">
        <f t="shared" si="8"/>
        <v/>
      </c>
      <c r="Q125" s="82" t="str">
        <f t="shared" si="9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6"/>
        <v/>
      </c>
      <c r="N126" s="82" t="str">
        <f t="shared" si="7"/>
        <v/>
      </c>
      <c r="O126" s="82">
        <f t="shared" si="5"/>
        <v>0</v>
      </c>
      <c r="P126" s="82" t="str">
        <f t="shared" si="8"/>
        <v/>
      </c>
      <c r="Q126" s="82" t="str">
        <f t="shared" si="9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6"/>
        <v/>
      </c>
      <c r="N127" s="82" t="str">
        <f t="shared" si="7"/>
        <v/>
      </c>
      <c r="O127" s="82">
        <f t="shared" si="5"/>
        <v>0</v>
      </c>
      <c r="P127" s="82" t="str">
        <f t="shared" si="8"/>
        <v/>
      </c>
      <c r="Q127" s="82" t="str">
        <f t="shared" si="9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6"/>
        <v/>
      </c>
      <c r="N128" s="82" t="str">
        <f t="shared" si="7"/>
        <v/>
      </c>
      <c r="O128" s="82">
        <f t="shared" si="5"/>
        <v>0</v>
      </c>
      <c r="P128" s="82" t="str">
        <f t="shared" si="8"/>
        <v/>
      </c>
      <c r="Q128" s="82" t="str">
        <f t="shared" si="9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6"/>
        <v/>
      </c>
      <c r="N129" s="82" t="str">
        <f t="shared" si="7"/>
        <v/>
      </c>
      <c r="O129" s="82">
        <f t="shared" si="5"/>
        <v>0</v>
      </c>
      <c r="P129" s="82" t="str">
        <f t="shared" si="8"/>
        <v/>
      </c>
      <c r="Q129" s="82" t="str">
        <f t="shared" si="9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6"/>
        <v/>
      </c>
      <c r="N130" s="82" t="str">
        <f t="shared" si="7"/>
        <v/>
      </c>
      <c r="O130" s="82">
        <f t="shared" si="5"/>
        <v>0</v>
      </c>
      <c r="P130" s="82" t="str">
        <f t="shared" si="8"/>
        <v/>
      </c>
      <c r="Q130" s="82" t="str">
        <f t="shared" si="9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6"/>
        <v/>
      </c>
      <c r="N131" s="82" t="str">
        <f t="shared" si="7"/>
        <v/>
      </c>
      <c r="O131" s="82">
        <f t="shared" si="5"/>
        <v>0</v>
      </c>
      <c r="P131" s="82" t="str">
        <f t="shared" si="8"/>
        <v/>
      </c>
      <c r="Q131" s="82" t="str">
        <f t="shared" si="9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6"/>
        <v/>
      </c>
      <c r="N132" s="82" t="str">
        <f t="shared" si="7"/>
        <v/>
      </c>
      <c r="O132" s="82">
        <f t="shared" si="5"/>
        <v>0</v>
      </c>
      <c r="P132" s="82" t="str">
        <f t="shared" si="8"/>
        <v/>
      </c>
      <c r="Q132" s="82" t="str">
        <f t="shared" si="9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6"/>
        <v/>
      </c>
      <c r="N133" s="82" t="str">
        <f t="shared" si="7"/>
        <v/>
      </c>
      <c r="O133" s="82">
        <f t="shared" si="5"/>
        <v>0</v>
      </c>
      <c r="P133" s="82" t="str">
        <f t="shared" si="8"/>
        <v/>
      </c>
      <c r="Q133" s="82" t="str">
        <f t="shared" si="9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6"/>
        <v/>
      </c>
      <c r="N134" s="82" t="str">
        <f t="shared" si="7"/>
        <v/>
      </c>
      <c r="O134" s="82">
        <f t="shared" si="5"/>
        <v>0</v>
      </c>
      <c r="P134" s="82" t="str">
        <f t="shared" si="8"/>
        <v/>
      </c>
      <c r="Q134" s="82" t="str">
        <f t="shared" si="9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6"/>
        <v/>
      </c>
      <c r="N135" s="82" t="str">
        <f t="shared" si="7"/>
        <v/>
      </c>
      <c r="O135" s="82">
        <f t="shared" si="5"/>
        <v>0</v>
      </c>
      <c r="P135" s="82" t="str">
        <f t="shared" si="8"/>
        <v/>
      </c>
      <c r="Q135" s="82" t="str">
        <f t="shared" si="9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6"/>
        <v/>
      </c>
      <c r="N136" s="82" t="str">
        <f t="shared" si="7"/>
        <v/>
      </c>
      <c r="O136" s="82">
        <f t="shared" si="5"/>
        <v>0</v>
      </c>
      <c r="P136" s="82" t="str">
        <f t="shared" si="8"/>
        <v/>
      </c>
      <c r="Q136" s="82" t="str">
        <f t="shared" si="9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6"/>
        <v/>
      </c>
      <c r="N137" s="82" t="str">
        <f t="shared" si="7"/>
        <v/>
      </c>
      <c r="O137" s="82">
        <f t="shared" si="5"/>
        <v>0</v>
      </c>
      <c r="P137" s="82" t="str">
        <f t="shared" si="8"/>
        <v/>
      </c>
      <c r="Q137" s="82" t="str">
        <f t="shared" si="9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6"/>
        <v/>
      </c>
      <c r="N138" s="82" t="str">
        <f t="shared" si="7"/>
        <v/>
      </c>
      <c r="O138" s="82">
        <f t="shared" si="5"/>
        <v>0</v>
      </c>
      <c r="P138" s="82" t="str">
        <f t="shared" si="8"/>
        <v/>
      </c>
      <c r="Q138" s="82" t="str">
        <f t="shared" si="9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6"/>
        <v/>
      </c>
      <c r="N139" s="82" t="str">
        <f t="shared" si="7"/>
        <v/>
      </c>
      <c r="O139" s="82">
        <f t="shared" si="5"/>
        <v>0</v>
      </c>
      <c r="P139" s="82" t="str">
        <f t="shared" si="8"/>
        <v/>
      </c>
      <c r="Q139" s="82" t="str">
        <f t="shared" si="9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6"/>
        <v/>
      </c>
      <c r="N140" s="82" t="str">
        <f t="shared" si="7"/>
        <v/>
      </c>
      <c r="O140" s="82">
        <f t="shared" si="5"/>
        <v>0</v>
      </c>
      <c r="P140" s="82" t="str">
        <f t="shared" si="8"/>
        <v/>
      </c>
      <c r="Q140" s="82" t="str">
        <f t="shared" si="9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6"/>
        <v/>
      </c>
      <c r="N141" s="82" t="str">
        <f t="shared" si="7"/>
        <v/>
      </c>
      <c r="O141" s="82">
        <f t="shared" si="5"/>
        <v>0</v>
      </c>
      <c r="P141" s="82" t="str">
        <f t="shared" si="8"/>
        <v/>
      </c>
      <c r="Q141" s="82" t="str">
        <f t="shared" si="9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6"/>
        <v/>
      </c>
      <c r="N142" s="82" t="str">
        <f t="shared" si="7"/>
        <v/>
      </c>
      <c r="O142" s="82">
        <f t="shared" si="5"/>
        <v>0</v>
      </c>
      <c r="P142" s="82" t="str">
        <f t="shared" si="8"/>
        <v/>
      </c>
      <c r="Q142" s="82" t="str">
        <f t="shared" si="9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6"/>
        <v/>
      </c>
      <c r="N143" s="82" t="str">
        <f t="shared" si="7"/>
        <v/>
      </c>
      <c r="O143" s="82">
        <f t="shared" ref="O143:O206" si="10">IF($G143=0%,F143,"")</f>
        <v>0</v>
      </c>
      <c r="P143" s="82" t="str">
        <f t="shared" si="8"/>
        <v/>
      </c>
      <c r="Q143" s="82" t="str">
        <f t="shared" si="9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1">IF(F144&amp;H144&amp;I144&amp;J144&amp;K144="","",F144+H144+I144-J144-K144)</f>
        <v/>
      </c>
      <c r="N144" s="82" t="str">
        <f t="shared" ref="N144:N207" si="12">IF($G144="E",F144,"")</f>
        <v/>
      </c>
      <c r="O144" s="82">
        <f t="shared" si="10"/>
        <v>0</v>
      </c>
      <c r="P144" s="82" t="str">
        <f t="shared" ref="P144:P207" si="13">IF(OR($G144=8%,$G144=11%),$H144/$G144,"")</f>
        <v/>
      </c>
      <c r="Q144" s="82" t="str">
        <f t="shared" si="9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1"/>
        <v/>
      </c>
      <c r="N145" s="82" t="str">
        <f t="shared" si="12"/>
        <v/>
      </c>
      <c r="O145" s="82">
        <f t="shared" si="10"/>
        <v>0</v>
      </c>
      <c r="P145" s="82" t="str">
        <f t="shared" si="13"/>
        <v/>
      </c>
      <c r="Q145" s="82" t="str">
        <f t="shared" ref="Q145:Q208" si="14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1"/>
        <v/>
      </c>
      <c r="N146" s="82" t="str">
        <f t="shared" si="12"/>
        <v/>
      </c>
      <c r="O146" s="82">
        <f t="shared" si="10"/>
        <v>0</v>
      </c>
      <c r="P146" s="82" t="str">
        <f t="shared" si="13"/>
        <v/>
      </c>
      <c r="Q146" s="82" t="str">
        <f t="shared" si="14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1"/>
        <v/>
      </c>
      <c r="N147" s="82" t="str">
        <f t="shared" si="12"/>
        <v/>
      </c>
      <c r="O147" s="82">
        <f t="shared" si="10"/>
        <v>0</v>
      </c>
      <c r="P147" s="82" t="str">
        <f t="shared" si="13"/>
        <v/>
      </c>
      <c r="Q147" s="82" t="str">
        <f t="shared" si="14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1"/>
        <v/>
      </c>
      <c r="N148" s="82" t="str">
        <f t="shared" si="12"/>
        <v/>
      </c>
      <c r="O148" s="82">
        <f t="shared" si="10"/>
        <v>0</v>
      </c>
      <c r="P148" s="82" t="str">
        <f t="shared" si="13"/>
        <v/>
      </c>
      <c r="Q148" s="82" t="str">
        <f t="shared" si="14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1"/>
        <v/>
      </c>
      <c r="N149" s="82" t="str">
        <f t="shared" si="12"/>
        <v/>
      </c>
      <c r="O149" s="82">
        <f t="shared" si="10"/>
        <v>0</v>
      </c>
      <c r="P149" s="82" t="str">
        <f t="shared" si="13"/>
        <v/>
      </c>
      <c r="Q149" s="82" t="str">
        <f t="shared" si="14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1"/>
        <v/>
      </c>
      <c r="N150" s="82" t="str">
        <f t="shared" si="12"/>
        <v/>
      </c>
      <c r="O150" s="82">
        <f t="shared" si="10"/>
        <v>0</v>
      </c>
      <c r="P150" s="82" t="str">
        <f t="shared" si="13"/>
        <v/>
      </c>
      <c r="Q150" s="82" t="str">
        <f t="shared" si="14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1"/>
        <v/>
      </c>
      <c r="N151" s="82" t="str">
        <f t="shared" si="12"/>
        <v/>
      </c>
      <c r="O151" s="82">
        <f t="shared" si="10"/>
        <v>0</v>
      </c>
      <c r="P151" s="82" t="str">
        <f t="shared" si="13"/>
        <v/>
      </c>
      <c r="Q151" s="82" t="str">
        <f t="shared" si="14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1"/>
        <v/>
      </c>
      <c r="N152" s="82" t="str">
        <f t="shared" si="12"/>
        <v/>
      </c>
      <c r="O152" s="82">
        <f t="shared" si="10"/>
        <v>0</v>
      </c>
      <c r="P152" s="82" t="str">
        <f t="shared" si="13"/>
        <v/>
      </c>
      <c r="Q152" s="82" t="str">
        <f t="shared" si="14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1"/>
        <v/>
      </c>
      <c r="N153" s="82" t="str">
        <f t="shared" si="12"/>
        <v/>
      </c>
      <c r="O153" s="82">
        <f t="shared" si="10"/>
        <v>0</v>
      </c>
      <c r="P153" s="82" t="str">
        <f t="shared" si="13"/>
        <v/>
      </c>
      <c r="Q153" s="82" t="str">
        <f t="shared" si="14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1"/>
        <v/>
      </c>
      <c r="N154" s="82" t="str">
        <f t="shared" si="12"/>
        <v/>
      </c>
      <c r="O154" s="82">
        <f t="shared" si="10"/>
        <v>0</v>
      </c>
      <c r="P154" s="82" t="str">
        <f t="shared" si="13"/>
        <v/>
      </c>
      <c r="Q154" s="82" t="str">
        <f t="shared" si="14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1"/>
        <v/>
      </c>
      <c r="N155" s="82" t="str">
        <f t="shared" si="12"/>
        <v/>
      </c>
      <c r="O155" s="82">
        <f t="shared" si="10"/>
        <v>0</v>
      </c>
      <c r="P155" s="82" t="str">
        <f t="shared" si="13"/>
        <v/>
      </c>
      <c r="Q155" s="82" t="str">
        <f t="shared" si="14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1"/>
        <v/>
      </c>
      <c r="N156" s="82" t="str">
        <f t="shared" si="12"/>
        <v/>
      </c>
      <c r="O156" s="82">
        <f t="shared" si="10"/>
        <v>0</v>
      </c>
      <c r="P156" s="82" t="str">
        <f t="shared" si="13"/>
        <v/>
      </c>
      <c r="Q156" s="82" t="str">
        <f t="shared" si="14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1"/>
        <v/>
      </c>
      <c r="N157" s="82" t="str">
        <f t="shared" si="12"/>
        <v/>
      </c>
      <c r="O157" s="82">
        <f t="shared" si="10"/>
        <v>0</v>
      </c>
      <c r="P157" s="82" t="str">
        <f t="shared" si="13"/>
        <v/>
      </c>
      <c r="Q157" s="82" t="str">
        <f t="shared" si="14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1"/>
        <v/>
      </c>
      <c r="N158" s="82" t="str">
        <f t="shared" si="12"/>
        <v/>
      </c>
      <c r="O158" s="82">
        <f t="shared" si="10"/>
        <v>0</v>
      </c>
      <c r="P158" s="82" t="str">
        <f t="shared" si="13"/>
        <v/>
      </c>
      <c r="Q158" s="82" t="str">
        <f t="shared" si="14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1"/>
        <v/>
      </c>
      <c r="N159" s="82" t="str">
        <f t="shared" si="12"/>
        <v/>
      </c>
      <c r="O159" s="82">
        <f t="shared" si="10"/>
        <v>0</v>
      </c>
      <c r="P159" s="82" t="str">
        <f t="shared" si="13"/>
        <v/>
      </c>
      <c r="Q159" s="82" t="str">
        <f t="shared" si="14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1"/>
        <v/>
      </c>
      <c r="N160" s="82" t="str">
        <f t="shared" si="12"/>
        <v/>
      </c>
      <c r="O160" s="82">
        <f t="shared" si="10"/>
        <v>0</v>
      </c>
      <c r="P160" s="82" t="str">
        <f t="shared" si="13"/>
        <v/>
      </c>
      <c r="Q160" s="82" t="str">
        <f t="shared" si="14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1"/>
        <v/>
      </c>
      <c r="N161" s="82" t="str">
        <f t="shared" si="12"/>
        <v/>
      </c>
      <c r="O161" s="82">
        <f t="shared" si="10"/>
        <v>0</v>
      </c>
      <c r="P161" s="82" t="str">
        <f t="shared" si="13"/>
        <v/>
      </c>
      <c r="Q161" s="82" t="str">
        <f t="shared" si="14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1"/>
        <v/>
      </c>
      <c r="N162" s="82" t="str">
        <f t="shared" si="12"/>
        <v/>
      </c>
      <c r="O162" s="82">
        <f t="shared" si="10"/>
        <v>0</v>
      </c>
      <c r="P162" s="82" t="str">
        <f t="shared" si="13"/>
        <v/>
      </c>
      <c r="Q162" s="82" t="str">
        <f t="shared" si="14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1"/>
        <v/>
      </c>
      <c r="N163" s="82" t="str">
        <f t="shared" si="12"/>
        <v/>
      </c>
      <c r="O163" s="82">
        <f t="shared" si="10"/>
        <v>0</v>
      </c>
      <c r="P163" s="82" t="str">
        <f t="shared" si="13"/>
        <v/>
      </c>
      <c r="Q163" s="82" t="str">
        <f t="shared" si="14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1"/>
        <v/>
      </c>
      <c r="N164" s="82" t="str">
        <f t="shared" si="12"/>
        <v/>
      </c>
      <c r="O164" s="82">
        <f t="shared" si="10"/>
        <v>0</v>
      </c>
      <c r="P164" s="82" t="str">
        <f t="shared" si="13"/>
        <v/>
      </c>
      <c r="Q164" s="82" t="str">
        <f t="shared" si="14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1"/>
        <v/>
      </c>
      <c r="N165" s="82" t="str">
        <f t="shared" si="12"/>
        <v/>
      </c>
      <c r="O165" s="82">
        <f t="shared" si="10"/>
        <v>0</v>
      </c>
      <c r="P165" s="82" t="str">
        <f t="shared" si="13"/>
        <v/>
      </c>
      <c r="Q165" s="82" t="str">
        <f t="shared" si="14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1"/>
        <v/>
      </c>
      <c r="N166" s="82" t="str">
        <f t="shared" si="12"/>
        <v/>
      </c>
      <c r="O166" s="82">
        <f t="shared" si="10"/>
        <v>0</v>
      </c>
      <c r="P166" s="82" t="str">
        <f t="shared" si="13"/>
        <v/>
      </c>
      <c r="Q166" s="82" t="str">
        <f t="shared" si="14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1"/>
        <v/>
      </c>
      <c r="N167" s="82" t="str">
        <f t="shared" si="12"/>
        <v/>
      </c>
      <c r="O167" s="82">
        <f t="shared" si="10"/>
        <v>0</v>
      </c>
      <c r="P167" s="82" t="str">
        <f t="shared" si="13"/>
        <v/>
      </c>
      <c r="Q167" s="82" t="str">
        <f t="shared" si="14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1"/>
        <v/>
      </c>
      <c r="N168" s="82" t="str">
        <f t="shared" si="12"/>
        <v/>
      </c>
      <c r="O168" s="82">
        <f t="shared" si="10"/>
        <v>0</v>
      </c>
      <c r="P168" s="82" t="str">
        <f t="shared" si="13"/>
        <v/>
      </c>
      <c r="Q168" s="82" t="str">
        <f t="shared" si="14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1"/>
        <v/>
      </c>
      <c r="N169" s="82" t="str">
        <f t="shared" si="12"/>
        <v/>
      </c>
      <c r="O169" s="82">
        <f t="shared" si="10"/>
        <v>0</v>
      </c>
      <c r="P169" s="82" t="str">
        <f t="shared" si="13"/>
        <v/>
      </c>
      <c r="Q169" s="82" t="str">
        <f t="shared" si="14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1"/>
        <v/>
      </c>
      <c r="N170" s="82" t="str">
        <f t="shared" si="12"/>
        <v/>
      </c>
      <c r="O170" s="82">
        <f t="shared" si="10"/>
        <v>0</v>
      </c>
      <c r="P170" s="82" t="str">
        <f t="shared" si="13"/>
        <v/>
      </c>
      <c r="Q170" s="82" t="str">
        <f t="shared" si="14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1"/>
        <v/>
      </c>
      <c r="N171" s="82" t="str">
        <f t="shared" si="12"/>
        <v/>
      </c>
      <c r="O171" s="82">
        <f t="shared" si="10"/>
        <v>0</v>
      </c>
      <c r="P171" s="82" t="str">
        <f t="shared" si="13"/>
        <v/>
      </c>
      <c r="Q171" s="82" t="str">
        <f t="shared" si="14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1"/>
        <v/>
      </c>
      <c r="N172" s="82" t="str">
        <f t="shared" si="12"/>
        <v/>
      </c>
      <c r="O172" s="82">
        <f t="shared" si="10"/>
        <v>0</v>
      </c>
      <c r="P172" s="82" t="str">
        <f t="shared" si="13"/>
        <v/>
      </c>
      <c r="Q172" s="82" t="str">
        <f t="shared" si="14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1"/>
        <v/>
      </c>
      <c r="N173" s="82" t="str">
        <f t="shared" si="12"/>
        <v/>
      </c>
      <c r="O173" s="82">
        <f t="shared" si="10"/>
        <v>0</v>
      </c>
      <c r="P173" s="82" t="str">
        <f t="shared" si="13"/>
        <v/>
      </c>
      <c r="Q173" s="82" t="str">
        <f t="shared" si="14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1"/>
        <v/>
      </c>
      <c r="N174" s="82" t="str">
        <f t="shared" si="12"/>
        <v/>
      </c>
      <c r="O174" s="82">
        <f t="shared" si="10"/>
        <v>0</v>
      </c>
      <c r="P174" s="82" t="str">
        <f t="shared" si="13"/>
        <v/>
      </c>
      <c r="Q174" s="82" t="str">
        <f t="shared" si="14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1"/>
        <v/>
      </c>
      <c r="N175" s="82" t="str">
        <f t="shared" si="12"/>
        <v/>
      </c>
      <c r="O175" s="82">
        <f t="shared" si="10"/>
        <v>0</v>
      </c>
      <c r="P175" s="82" t="str">
        <f t="shared" si="13"/>
        <v/>
      </c>
      <c r="Q175" s="82" t="str">
        <f t="shared" si="14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1"/>
        <v/>
      </c>
      <c r="N176" s="82" t="str">
        <f t="shared" si="12"/>
        <v/>
      </c>
      <c r="O176" s="82">
        <f t="shared" si="10"/>
        <v>0</v>
      </c>
      <c r="P176" s="82" t="str">
        <f t="shared" si="13"/>
        <v/>
      </c>
      <c r="Q176" s="82" t="str">
        <f t="shared" si="14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1"/>
        <v/>
      </c>
      <c r="N177" s="82" t="str">
        <f t="shared" si="12"/>
        <v/>
      </c>
      <c r="O177" s="82">
        <f t="shared" si="10"/>
        <v>0</v>
      </c>
      <c r="P177" s="82" t="str">
        <f t="shared" si="13"/>
        <v/>
      </c>
      <c r="Q177" s="82" t="str">
        <f t="shared" si="14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1"/>
        <v/>
      </c>
      <c r="N178" s="82" t="str">
        <f t="shared" si="12"/>
        <v/>
      </c>
      <c r="O178" s="82">
        <f t="shared" si="10"/>
        <v>0</v>
      </c>
      <c r="P178" s="82" t="str">
        <f t="shared" si="13"/>
        <v/>
      </c>
      <c r="Q178" s="82" t="str">
        <f t="shared" si="14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1"/>
        <v/>
      </c>
      <c r="N179" s="82" t="str">
        <f t="shared" si="12"/>
        <v/>
      </c>
      <c r="O179" s="82">
        <f t="shared" si="10"/>
        <v>0</v>
      </c>
      <c r="P179" s="82" t="str">
        <f t="shared" si="13"/>
        <v/>
      </c>
      <c r="Q179" s="82" t="str">
        <f t="shared" si="14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1"/>
        <v/>
      </c>
      <c r="N180" s="82" t="str">
        <f t="shared" si="12"/>
        <v/>
      </c>
      <c r="O180" s="82">
        <f t="shared" si="10"/>
        <v>0</v>
      </c>
      <c r="P180" s="82" t="str">
        <f t="shared" si="13"/>
        <v/>
      </c>
      <c r="Q180" s="82" t="str">
        <f t="shared" si="14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1"/>
        <v/>
      </c>
      <c r="N181" s="82" t="str">
        <f t="shared" si="12"/>
        <v/>
      </c>
      <c r="O181" s="82">
        <f t="shared" si="10"/>
        <v>0</v>
      </c>
      <c r="P181" s="82" t="str">
        <f t="shared" si="13"/>
        <v/>
      </c>
      <c r="Q181" s="82" t="str">
        <f t="shared" si="14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1"/>
        <v/>
      </c>
      <c r="N182" s="82" t="str">
        <f t="shared" si="12"/>
        <v/>
      </c>
      <c r="O182" s="82">
        <f t="shared" si="10"/>
        <v>0</v>
      </c>
      <c r="P182" s="82" t="str">
        <f t="shared" si="13"/>
        <v/>
      </c>
      <c r="Q182" s="82" t="str">
        <f t="shared" si="14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1"/>
        <v/>
      </c>
      <c r="N183" s="82" t="str">
        <f t="shared" si="12"/>
        <v/>
      </c>
      <c r="O183" s="82">
        <f t="shared" si="10"/>
        <v>0</v>
      </c>
      <c r="P183" s="82" t="str">
        <f t="shared" si="13"/>
        <v/>
      </c>
      <c r="Q183" s="82" t="str">
        <f t="shared" si="14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1"/>
        <v/>
      </c>
      <c r="N184" s="82" t="str">
        <f t="shared" si="12"/>
        <v/>
      </c>
      <c r="O184" s="82">
        <f t="shared" si="10"/>
        <v>0</v>
      </c>
      <c r="P184" s="82" t="str">
        <f t="shared" si="13"/>
        <v/>
      </c>
      <c r="Q184" s="82" t="str">
        <f t="shared" si="14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1"/>
        <v/>
      </c>
      <c r="N185" s="82" t="str">
        <f t="shared" si="12"/>
        <v/>
      </c>
      <c r="O185" s="82">
        <f t="shared" si="10"/>
        <v>0</v>
      </c>
      <c r="P185" s="82" t="str">
        <f t="shared" si="13"/>
        <v/>
      </c>
      <c r="Q185" s="82" t="str">
        <f t="shared" si="14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1"/>
        <v/>
      </c>
      <c r="N186" s="82" t="str">
        <f t="shared" si="12"/>
        <v/>
      </c>
      <c r="O186" s="82">
        <f t="shared" si="10"/>
        <v>0</v>
      </c>
      <c r="P186" s="82" t="str">
        <f t="shared" si="13"/>
        <v/>
      </c>
      <c r="Q186" s="82" t="str">
        <f t="shared" si="14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1"/>
        <v/>
      </c>
      <c r="N187" s="82" t="str">
        <f t="shared" si="12"/>
        <v/>
      </c>
      <c r="O187" s="82">
        <f t="shared" si="10"/>
        <v>0</v>
      </c>
      <c r="P187" s="82" t="str">
        <f t="shared" si="13"/>
        <v/>
      </c>
      <c r="Q187" s="82" t="str">
        <f t="shared" si="14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1"/>
        <v/>
      </c>
      <c r="N188" s="82" t="str">
        <f t="shared" si="12"/>
        <v/>
      </c>
      <c r="O188" s="82">
        <f t="shared" si="10"/>
        <v>0</v>
      </c>
      <c r="P188" s="82" t="str">
        <f t="shared" si="13"/>
        <v/>
      </c>
      <c r="Q188" s="82" t="str">
        <f t="shared" si="14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1"/>
        <v/>
      </c>
      <c r="N189" s="82" t="str">
        <f t="shared" si="12"/>
        <v/>
      </c>
      <c r="O189" s="82">
        <f t="shared" si="10"/>
        <v>0</v>
      </c>
      <c r="P189" s="82" t="str">
        <f t="shared" si="13"/>
        <v/>
      </c>
      <c r="Q189" s="82" t="str">
        <f t="shared" si="14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1"/>
        <v/>
      </c>
      <c r="N190" s="82" t="str">
        <f t="shared" si="12"/>
        <v/>
      </c>
      <c r="O190" s="82">
        <f t="shared" si="10"/>
        <v>0</v>
      </c>
      <c r="P190" s="82" t="str">
        <f t="shared" si="13"/>
        <v/>
      </c>
      <c r="Q190" s="82" t="str">
        <f t="shared" si="14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1"/>
        <v/>
      </c>
      <c r="N191" s="82" t="str">
        <f t="shared" si="12"/>
        <v/>
      </c>
      <c r="O191" s="82">
        <f t="shared" si="10"/>
        <v>0</v>
      </c>
      <c r="P191" s="82" t="str">
        <f t="shared" si="13"/>
        <v/>
      </c>
      <c r="Q191" s="82" t="str">
        <f t="shared" si="14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1"/>
        <v/>
      </c>
      <c r="N192" s="82" t="str">
        <f t="shared" si="12"/>
        <v/>
      </c>
      <c r="O192" s="82">
        <f t="shared" si="10"/>
        <v>0</v>
      </c>
      <c r="P192" s="82" t="str">
        <f t="shared" si="13"/>
        <v/>
      </c>
      <c r="Q192" s="82" t="str">
        <f t="shared" si="14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1"/>
        <v/>
      </c>
      <c r="N193" s="82" t="str">
        <f t="shared" si="12"/>
        <v/>
      </c>
      <c r="O193" s="82">
        <f t="shared" si="10"/>
        <v>0</v>
      </c>
      <c r="P193" s="82" t="str">
        <f t="shared" si="13"/>
        <v/>
      </c>
      <c r="Q193" s="82" t="str">
        <f t="shared" si="14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1"/>
        <v/>
      </c>
      <c r="N194" s="82" t="str">
        <f t="shared" si="12"/>
        <v/>
      </c>
      <c r="O194" s="82">
        <f t="shared" si="10"/>
        <v>0</v>
      </c>
      <c r="P194" s="82" t="str">
        <f t="shared" si="13"/>
        <v/>
      </c>
      <c r="Q194" s="82" t="str">
        <f t="shared" si="14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1"/>
        <v/>
      </c>
      <c r="N195" s="82" t="str">
        <f t="shared" si="12"/>
        <v/>
      </c>
      <c r="O195" s="82">
        <f t="shared" si="10"/>
        <v>0</v>
      </c>
      <c r="P195" s="82" t="str">
        <f t="shared" si="13"/>
        <v/>
      </c>
      <c r="Q195" s="82" t="str">
        <f t="shared" si="14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1"/>
        <v/>
      </c>
      <c r="N196" s="82" t="str">
        <f t="shared" si="12"/>
        <v/>
      </c>
      <c r="O196" s="82">
        <f t="shared" si="10"/>
        <v>0</v>
      </c>
      <c r="P196" s="82" t="str">
        <f t="shared" si="13"/>
        <v/>
      </c>
      <c r="Q196" s="82" t="str">
        <f t="shared" si="14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1"/>
        <v/>
      </c>
      <c r="N197" s="82" t="str">
        <f t="shared" si="12"/>
        <v/>
      </c>
      <c r="O197" s="82">
        <f t="shared" si="10"/>
        <v>0</v>
      </c>
      <c r="P197" s="82" t="str">
        <f t="shared" si="13"/>
        <v/>
      </c>
      <c r="Q197" s="82" t="str">
        <f t="shared" si="14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1"/>
        <v/>
      </c>
      <c r="N198" s="82" t="str">
        <f t="shared" si="12"/>
        <v/>
      </c>
      <c r="O198" s="82">
        <f t="shared" si="10"/>
        <v>0</v>
      </c>
      <c r="P198" s="82" t="str">
        <f t="shared" si="13"/>
        <v/>
      </c>
      <c r="Q198" s="82" t="str">
        <f t="shared" si="14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1"/>
        <v/>
      </c>
      <c r="N199" s="82" t="str">
        <f t="shared" si="12"/>
        <v/>
      </c>
      <c r="O199" s="82">
        <f t="shared" si="10"/>
        <v>0</v>
      </c>
      <c r="P199" s="82" t="str">
        <f t="shared" si="13"/>
        <v/>
      </c>
      <c r="Q199" s="82" t="str">
        <f t="shared" si="14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1"/>
        <v/>
      </c>
      <c r="N200" s="82" t="str">
        <f t="shared" si="12"/>
        <v/>
      </c>
      <c r="O200" s="82">
        <f t="shared" si="10"/>
        <v>0</v>
      </c>
      <c r="P200" s="82" t="str">
        <f t="shared" si="13"/>
        <v/>
      </c>
      <c r="Q200" s="82" t="str">
        <f t="shared" si="14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1"/>
        <v/>
      </c>
      <c r="N201" s="82" t="str">
        <f t="shared" si="12"/>
        <v/>
      </c>
      <c r="O201" s="82">
        <f t="shared" si="10"/>
        <v>0</v>
      </c>
      <c r="P201" s="82" t="str">
        <f t="shared" si="13"/>
        <v/>
      </c>
      <c r="Q201" s="82" t="str">
        <f t="shared" si="14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1"/>
        <v/>
      </c>
      <c r="N202" s="82" t="str">
        <f t="shared" si="12"/>
        <v/>
      </c>
      <c r="O202" s="82">
        <f t="shared" si="10"/>
        <v>0</v>
      </c>
      <c r="P202" s="82" t="str">
        <f t="shared" si="13"/>
        <v/>
      </c>
      <c r="Q202" s="82" t="str">
        <f t="shared" si="14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1"/>
        <v/>
      </c>
      <c r="N203" s="82" t="str">
        <f t="shared" si="12"/>
        <v/>
      </c>
      <c r="O203" s="82">
        <f t="shared" si="10"/>
        <v>0</v>
      </c>
      <c r="P203" s="82" t="str">
        <f t="shared" si="13"/>
        <v/>
      </c>
      <c r="Q203" s="82" t="str">
        <f t="shared" si="14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1"/>
        <v/>
      </c>
      <c r="N204" s="82" t="str">
        <f t="shared" si="12"/>
        <v/>
      </c>
      <c r="O204" s="82">
        <f t="shared" si="10"/>
        <v>0</v>
      </c>
      <c r="P204" s="82" t="str">
        <f t="shared" si="13"/>
        <v/>
      </c>
      <c r="Q204" s="82" t="str">
        <f t="shared" si="14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1"/>
        <v/>
      </c>
      <c r="N205" s="82" t="str">
        <f t="shared" si="12"/>
        <v/>
      </c>
      <c r="O205" s="82">
        <f t="shared" si="10"/>
        <v>0</v>
      </c>
      <c r="P205" s="82" t="str">
        <f t="shared" si="13"/>
        <v/>
      </c>
      <c r="Q205" s="82" t="str">
        <f t="shared" si="14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1"/>
        <v/>
      </c>
      <c r="N206" s="82" t="str">
        <f t="shared" si="12"/>
        <v/>
      </c>
      <c r="O206" s="82">
        <f t="shared" si="10"/>
        <v>0</v>
      </c>
      <c r="P206" s="82" t="str">
        <f t="shared" si="13"/>
        <v/>
      </c>
      <c r="Q206" s="82" t="str">
        <f t="shared" si="14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1"/>
        <v/>
      </c>
      <c r="N207" s="82" t="str">
        <f t="shared" si="12"/>
        <v/>
      </c>
      <c r="O207" s="82">
        <f t="shared" ref="O207:O270" si="15">IF($G207=0%,F207,"")</f>
        <v>0</v>
      </c>
      <c r="P207" s="82" t="str">
        <f t="shared" si="13"/>
        <v/>
      </c>
      <c r="Q207" s="82" t="str">
        <f t="shared" si="14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6">IF(F208&amp;H208&amp;I208&amp;J208&amp;K208="","",F208+H208+I208-J208-K208)</f>
        <v/>
      </c>
      <c r="N208" s="82" t="str">
        <f t="shared" ref="N208:N271" si="17">IF($G208="E",F208,"")</f>
        <v/>
      </c>
      <c r="O208" s="82">
        <f t="shared" si="15"/>
        <v>0</v>
      </c>
      <c r="P208" s="82" t="str">
        <f t="shared" ref="P208:P271" si="18">IF(OR($G208=8%,$G208=11%),$H208/$G208,"")</f>
        <v/>
      </c>
      <c r="Q208" s="82" t="str">
        <f t="shared" si="14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6"/>
        <v/>
      </c>
      <c r="N209" s="82" t="str">
        <f t="shared" si="17"/>
        <v/>
      </c>
      <c r="O209" s="82">
        <f t="shared" si="15"/>
        <v>0</v>
      </c>
      <c r="P209" s="82" t="str">
        <f t="shared" si="18"/>
        <v/>
      </c>
      <c r="Q209" s="82" t="str">
        <f t="shared" ref="Q209:Q272" si="19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6"/>
        <v/>
      </c>
      <c r="N210" s="82" t="str">
        <f t="shared" si="17"/>
        <v/>
      </c>
      <c r="O210" s="82">
        <f t="shared" si="15"/>
        <v>0</v>
      </c>
      <c r="P210" s="82" t="str">
        <f t="shared" si="18"/>
        <v/>
      </c>
      <c r="Q210" s="82" t="str">
        <f t="shared" si="19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6"/>
        <v/>
      </c>
      <c r="N211" s="82" t="str">
        <f t="shared" si="17"/>
        <v/>
      </c>
      <c r="O211" s="82">
        <f t="shared" si="15"/>
        <v>0</v>
      </c>
      <c r="P211" s="82" t="str">
        <f t="shared" si="18"/>
        <v/>
      </c>
      <c r="Q211" s="82" t="str">
        <f t="shared" si="19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6"/>
        <v/>
      </c>
      <c r="N212" s="82" t="str">
        <f t="shared" si="17"/>
        <v/>
      </c>
      <c r="O212" s="82">
        <f t="shared" si="15"/>
        <v>0</v>
      </c>
      <c r="P212" s="82" t="str">
        <f t="shared" si="18"/>
        <v/>
      </c>
      <c r="Q212" s="82" t="str">
        <f t="shared" si="19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6"/>
        <v/>
      </c>
      <c r="N213" s="82" t="str">
        <f t="shared" si="17"/>
        <v/>
      </c>
      <c r="O213" s="82">
        <f t="shared" si="15"/>
        <v>0</v>
      </c>
      <c r="P213" s="82" t="str">
        <f t="shared" si="18"/>
        <v/>
      </c>
      <c r="Q213" s="82" t="str">
        <f t="shared" si="19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6"/>
        <v/>
      </c>
      <c r="N214" s="82" t="str">
        <f t="shared" si="17"/>
        <v/>
      </c>
      <c r="O214" s="82">
        <f t="shared" si="15"/>
        <v>0</v>
      </c>
      <c r="P214" s="82" t="str">
        <f t="shared" si="18"/>
        <v/>
      </c>
      <c r="Q214" s="82" t="str">
        <f t="shared" si="19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6"/>
        <v/>
      </c>
      <c r="N215" s="82" t="str">
        <f t="shared" si="17"/>
        <v/>
      </c>
      <c r="O215" s="82">
        <f t="shared" si="15"/>
        <v>0</v>
      </c>
      <c r="P215" s="82" t="str">
        <f t="shared" si="18"/>
        <v/>
      </c>
      <c r="Q215" s="82" t="str">
        <f t="shared" si="19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6"/>
        <v/>
      </c>
      <c r="N216" s="82" t="str">
        <f t="shared" si="17"/>
        <v/>
      </c>
      <c r="O216" s="82">
        <f t="shared" si="15"/>
        <v>0</v>
      </c>
      <c r="P216" s="82" t="str">
        <f t="shared" si="18"/>
        <v/>
      </c>
      <c r="Q216" s="82" t="str">
        <f t="shared" si="19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6"/>
        <v/>
      </c>
      <c r="N217" s="82" t="str">
        <f t="shared" si="17"/>
        <v/>
      </c>
      <c r="O217" s="82">
        <f t="shared" si="15"/>
        <v>0</v>
      </c>
      <c r="P217" s="82" t="str">
        <f t="shared" si="18"/>
        <v/>
      </c>
      <c r="Q217" s="82" t="str">
        <f t="shared" si="19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6"/>
        <v/>
      </c>
      <c r="N218" s="82" t="str">
        <f t="shared" si="17"/>
        <v/>
      </c>
      <c r="O218" s="82">
        <f t="shared" si="15"/>
        <v>0</v>
      </c>
      <c r="P218" s="82" t="str">
        <f t="shared" si="18"/>
        <v/>
      </c>
      <c r="Q218" s="82" t="str">
        <f t="shared" si="19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6"/>
        <v/>
      </c>
      <c r="N219" s="82" t="str">
        <f t="shared" si="17"/>
        <v/>
      </c>
      <c r="O219" s="82">
        <f t="shared" si="15"/>
        <v>0</v>
      </c>
      <c r="P219" s="82" t="str">
        <f t="shared" si="18"/>
        <v/>
      </c>
      <c r="Q219" s="82" t="str">
        <f t="shared" si="19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6"/>
        <v/>
      </c>
      <c r="N220" s="82" t="str">
        <f t="shared" si="17"/>
        <v/>
      </c>
      <c r="O220" s="82">
        <f t="shared" si="15"/>
        <v>0</v>
      </c>
      <c r="P220" s="82" t="str">
        <f t="shared" si="18"/>
        <v/>
      </c>
      <c r="Q220" s="82" t="str">
        <f t="shared" si="19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6"/>
        <v/>
      </c>
      <c r="N221" s="82" t="str">
        <f t="shared" si="17"/>
        <v/>
      </c>
      <c r="O221" s="82">
        <f t="shared" si="15"/>
        <v>0</v>
      </c>
      <c r="P221" s="82" t="str">
        <f t="shared" si="18"/>
        <v/>
      </c>
      <c r="Q221" s="82" t="str">
        <f t="shared" si="19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6"/>
        <v/>
      </c>
      <c r="N222" s="82" t="str">
        <f t="shared" si="17"/>
        <v/>
      </c>
      <c r="O222" s="82">
        <f t="shared" si="15"/>
        <v>0</v>
      </c>
      <c r="P222" s="82" t="str">
        <f t="shared" si="18"/>
        <v/>
      </c>
      <c r="Q222" s="82" t="str">
        <f t="shared" si="19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6"/>
        <v/>
      </c>
      <c r="N223" s="82" t="str">
        <f t="shared" si="17"/>
        <v/>
      </c>
      <c r="O223" s="82">
        <f t="shared" si="15"/>
        <v>0</v>
      </c>
      <c r="P223" s="82" t="str">
        <f t="shared" si="18"/>
        <v/>
      </c>
      <c r="Q223" s="82" t="str">
        <f t="shared" si="19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6"/>
        <v/>
      </c>
      <c r="N224" s="82" t="str">
        <f t="shared" si="17"/>
        <v/>
      </c>
      <c r="O224" s="82">
        <f t="shared" si="15"/>
        <v>0</v>
      </c>
      <c r="P224" s="82" t="str">
        <f t="shared" si="18"/>
        <v/>
      </c>
      <c r="Q224" s="82" t="str">
        <f t="shared" si="19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6"/>
        <v/>
      </c>
      <c r="N225" s="82" t="str">
        <f t="shared" si="17"/>
        <v/>
      </c>
      <c r="O225" s="82">
        <f t="shared" si="15"/>
        <v>0</v>
      </c>
      <c r="P225" s="82" t="str">
        <f t="shared" si="18"/>
        <v/>
      </c>
      <c r="Q225" s="82" t="str">
        <f t="shared" si="19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6"/>
        <v/>
      </c>
      <c r="N226" s="82" t="str">
        <f t="shared" si="17"/>
        <v/>
      </c>
      <c r="O226" s="82">
        <f t="shared" si="15"/>
        <v>0</v>
      </c>
      <c r="P226" s="82" t="str">
        <f t="shared" si="18"/>
        <v/>
      </c>
      <c r="Q226" s="82" t="str">
        <f t="shared" si="19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6"/>
        <v/>
      </c>
      <c r="N227" s="82" t="str">
        <f t="shared" si="17"/>
        <v/>
      </c>
      <c r="O227" s="82">
        <f t="shared" si="15"/>
        <v>0</v>
      </c>
      <c r="P227" s="82" t="str">
        <f t="shared" si="18"/>
        <v/>
      </c>
      <c r="Q227" s="82" t="str">
        <f t="shared" si="19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6"/>
        <v/>
      </c>
      <c r="N228" s="82" t="str">
        <f t="shared" si="17"/>
        <v/>
      </c>
      <c r="O228" s="82">
        <f t="shared" si="15"/>
        <v>0</v>
      </c>
      <c r="P228" s="82" t="str">
        <f t="shared" si="18"/>
        <v/>
      </c>
      <c r="Q228" s="82" t="str">
        <f t="shared" si="19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6"/>
        <v/>
      </c>
      <c r="N229" s="82" t="str">
        <f t="shared" si="17"/>
        <v/>
      </c>
      <c r="O229" s="82">
        <f t="shared" si="15"/>
        <v>0</v>
      </c>
      <c r="P229" s="82" t="str">
        <f t="shared" si="18"/>
        <v/>
      </c>
      <c r="Q229" s="82" t="str">
        <f t="shared" si="19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6"/>
        <v/>
      </c>
      <c r="N230" s="82" t="str">
        <f t="shared" si="17"/>
        <v/>
      </c>
      <c r="O230" s="82">
        <f t="shared" si="15"/>
        <v>0</v>
      </c>
      <c r="P230" s="82" t="str">
        <f t="shared" si="18"/>
        <v/>
      </c>
      <c r="Q230" s="82" t="str">
        <f t="shared" si="19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6"/>
        <v/>
      </c>
      <c r="N231" s="82" t="str">
        <f t="shared" si="17"/>
        <v/>
      </c>
      <c r="O231" s="82">
        <f t="shared" si="15"/>
        <v>0</v>
      </c>
      <c r="P231" s="82" t="str">
        <f t="shared" si="18"/>
        <v/>
      </c>
      <c r="Q231" s="82" t="str">
        <f t="shared" si="19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6"/>
        <v/>
      </c>
      <c r="N232" s="82" t="str">
        <f t="shared" si="17"/>
        <v/>
      </c>
      <c r="O232" s="82">
        <f t="shared" si="15"/>
        <v>0</v>
      </c>
      <c r="P232" s="82" t="str">
        <f t="shared" si="18"/>
        <v/>
      </c>
      <c r="Q232" s="82" t="str">
        <f t="shared" si="19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6"/>
        <v/>
      </c>
      <c r="N233" s="82" t="str">
        <f t="shared" si="17"/>
        <v/>
      </c>
      <c r="O233" s="82">
        <f t="shared" si="15"/>
        <v>0</v>
      </c>
      <c r="P233" s="82" t="str">
        <f t="shared" si="18"/>
        <v/>
      </c>
      <c r="Q233" s="82" t="str">
        <f t="shared" si="19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6"/>
        <v/>
      </c>
      <c r="N234" s="82" t="str">
        <f t="shared" si="17"/>
        <v/>
      </c>
      <c r="O234" s="82">
        <f t="shared" si="15"/>
        <v>0</v>
      </c>
      <c r="P234" s="82" t="str">
        <f t="shared" si="18"/>
        <v/>
      </c>
      <c r="Q234" s="82" t="str">
        <f t="shared" si="19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6"/>
        <v/>
      </c>
      <c r="N235" s="82" t="str">
        <f t="shared" si="17"/>
        <v/>
      </c>
      <c r="O235" s="82">
        <f t="shared" si="15"/>
        <v>0</v>
      </c>
      <c r="P235" s="82" t="str">
        <f t="shared" si="18"/>
        <v/>
      </c>
      <c r="Q235" s="82" t="str">
        <f t="shared" si="19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6"/>
        <v/>
      </c>
      <c r="N236" s="82" t="str">
        <f t="shared" si="17"/>
        <v/>
      </c>
      <c r="O236" s="82">
        <f t="shared" si="15"/>
        <v>0</v>
      </c>
      <c r="P236" s="82" t="str">
        <f t="shared" si="18"/>
        <v/>
      </c>
      <c r="Q236" s="82" t="str">
        <f t="shared" si="19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6"/>
        <v/>
      </c>
      <c r="N237" s="82" t="str">
        <f t="shared" si="17"/>
        <v/>
      </c>
      <c r="O237" s="82">
        <f t="shared" si="15"/>
        <v>0</v>
      </c>
      <c r="P237" s="82" t="str">
        <f t="shared" si="18"/>
        <v/>
      </c>
      <c r="Q237" s="82" t="str">
        <f t="shared" si="19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6"/>
        <v/>
      </c>
      <c r="N238" s="82" t="str">
        <f t="shared" si="17"/>
        <v/>
      </c>
      <c r="O238" s="82">
        <f t="shared" si="15"/>
        <v>0</v>
      </c>
      <c r="P238" s="82" t="str">
        <f t="shared" si="18"/>
        <v/>
      </c>
      <c r="Q238" s="82" t="str">
        <f t="shared" si="19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6"/>
        <v/>
      </c>
      <c r="N239" s="82" t="str">
        <f t="shared" si="17"/>
        <v/>
      </c>
      <c r="O239" s="82">
        <f t="shared" si="15"/>
        <v>0</v>
      </c>
      <c r="P239" s="82" t="str">
        <f t="shared" si="18"/>
        <v/>
      </c>
      <c r="Q239" s="82" t="str">
        <f t="shared" si="19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6"/>
        <v/>
      </c>
      <c r="N240" s="82" t="str">
        <f t="shared" si="17"/>
        <v/>
      </c>
      <c r="O240" s="82">
        <f t="shared" si="15"/>
        <v>0</v>
      </c>
      <c r="P240" s="82" t="str">
        <f t="shared" si="18"/>
        <v/>
      </c>
      <c r="Q240" s="82" t="str">
        <f t="shared" si="19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6"/>
        <v/>
      </c>
      <c r="N241" s="82" t="str">
        <f t="shared" si="17"/>
        <v/>
      </c>
      <c r="O241" s="82">
        <f t="shared" si="15"/>
        <v>0</v>
      </c>
      <c r="P241" s="82" t="str">
        <f t="shared" si="18"/>
        <v/>
      </c>
      <c r="Q241" s="82" t="str">
        <f t="shared" si="19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6"/>
        <v/>
      </c>
      <c r="N242" s="82" t="str">
        <f t="shared" si="17"/>
        <v/>
      </c>
      <c r="O242" s="82">
        <f t="shared" si="15"/>
        <v>0</v>
      </c>
      <c r="P242" s="82" t="str">
        <f t="shared" si="18"/>
        <v/>
      </c>
      <c r="Q242" s="82" t="str">
        <f t="shared" si="19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6"/>
        <v/>
      </c>
      <c r="N243" s="82" t="str">
        <f t="shared" si="17"/>
        <v/>
      </c>
      <c r="O243" s="82">
        <f t="shared" si="15"/>
        <v>0</v>
      </c>
      <c r="P243" s="82" t="str">
        <f t="shared" si="18"/>
        <v/>
      </c>
      <c r="Q243" s="82" t="str">
        <f t="shared" si="19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6"/>
        <v/>
      </c>
      <c r="N244" s="82" t="str">
        <f t="shared" si="17"/>
        <v/>
      </c>
      <c r="O244" s="82">
        <f t="shared" si="15"/>
        <v>0</v>
      </c>
      <c r="P244" s="82" t="str">
        <f t="shared" si="18"/>
        <v/>
      </c>
      <c r="Q244" s="82" t="str">
        <f t="shared" si="19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6"/>
        <v/>
      </c>
      <c r="N245" s="82" t="str">
        <f t="shared" si="17"/>
        <v/>
      </c>
      <c r="O245" s="82">
        <f t="shared" si="15"/>
        <v>0</v>
      </c>
      <c r="P245" s="82" t="str">
        <f t="shared" si="18"/>
        <v/>
      </c>
      <c r="Q245" s="82" t="str">
        <f t="shared" si="19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6"/>
        <v/>
      </c>
      <c r="N246" s="82" t="str">
        <f t="shared" si="17"/>
        <v/>
      </c>
      <c r="O246" s="82">
        <f t="shared" si="15"/>
        <v>0</v>
      </c>
      <c r="P246" s="82" t="str">
        <f t="shared" si="18"/>
        <v/>
      </c>
      <c r="Q246" s="82" t="str">
        <f t="shared" si="19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6"/>
        <v/>
      </c>
      <c r="N247" s="82" t="str">
        <f t="shared" si="17"/>
        <v/>
      </c>
      <c r="O247" s="82">
        <f t="shared" si="15"/>
        <v>0</v>
      </c>
      <c r="P247" s="82" t="str">
        <f t="shared" si="18"/>
        <v/>
      </c>
      <c r="Q247" s="82" t="str">
        <f t="shared" si="19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6"/>
        <v/>
      </c>
      <c r="N248" s="82" t="str">
        <f t="shared" si="17"/>
        <v/>
      </c>
      <c r="O248" s="82">
        <f t="shared" si="15"/>
        <v>0</v>
      </c>
      <c r="P248" s="82" t="str">
        <f t="shared" si="18"/>
        <v/>
      </c>
      <c r="Q248" s="82" t="str">
        <f t="shared" si="19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6"/>
        <v/>
      </c>
      <c r="N249" s="82" t="str">
        <f t="shared" si="17"/>
        <v/>
      </c>
      <c r="O249" s="82">
        <f t="shared" si="15"/>
        <v>0</v>
      </c>
      <c r="P249" s="82" t="str">
        <f t="shared" si="18"/>
        <v/>
      </c>
      <c r="Q249" s="82" t="str">
        <f t="shared" si="19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6"/>
        <v/>
      </c>
      <c r="N250" s="82" t="str">
        <f t="shared" si="17"/>
        <v/>
      </c>
      <c r="O250" s="82">
        <f t="shared" si="15"/>
        <v>0</v>
      </c>
      <c r="P250" s="82" t="str">
        <f t="shared" si="18"/>
        <v/>
      </c>
      <c r="Q250" s="82" t="str">
        <f t="shared" si="19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6"/>
        <v/>
      </c>
      <c r="N251" s="82" t="str">
        <f t="shared" si="17"/>
        <v/>
      </c>
      <c r="O251" s="82">
        <f t="shared" si="15"/>
        <v>0</v>
      </c>
      <c r="P251" s="82" t="str">
        <f t="shared" si="18"/>
        <v/>
      </c>
      <c r="Q251" s="82" t="str">
        <f t="shared" si="19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6"/>
        <v/>
      </c>
      <c r="N252" s="82" t="str">
        <f t="shared" si="17"/>
        <v/>
      </c>
      <c r="O252" s="82">
        <f t="shared" si="15"/>
        <v>0</v>
      </c>
      <c r="P252" s="82" t="str">
        <f t="shared" si="18"/>
        <v/>
      </c>
      <c r="Q252" s="82" t="str">
        <f t="shared" si="19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6"/>
        <v/>
      </c>
      <c r="N253" s="82" t="str">
        <f t="shared" si="17"/>
        <v/>
      </c>
      <c r="O253" s="82">
        <f t="shared" si="15"/>
        <v>0</v>
      </c>
      <c r="P253" s="82" t="str">
        <f t="shared" si="18"/>
        <v/>
      </c>
      <c r="Q253" s="82" t="str">
        <f t="shared" si="19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6"/>
        <v/>
      </c>
      <c r="N254" s="82" t="str">
        <f t="shared" si="17"/>
        <v/>
      </c>
      <c r="O254" s="82">
        <f t="shared" si="15"/>
        <v>0</v>
      </c>
      <c r="P254" s="82" t="str">
        <f t="shared" si="18"/>
        <v/>
      </c>
      <c r="Q254" s="82" t="str">
        <f t="shared" si="19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6"/>
        <v/>
      </c>
      <c r="N255" s="82" t="str">
        <f t="shared" si="17"/>
        <v/>
      </c>
      <c r="O255" s="82">
        <f t="shared" si="15"/>
        <v>0</v>
      </c>
      <c r="P255" s="82" t="str">
        <f t="shared" si="18"/>
        <v/>
      </c>
      <c r="Q255" s="82" t="str">
        <f t="shared" si="19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6"/>
        <v/>
      </c>
      <c r="N256" s="82" t="str">
        <f t="shared" si="17"/>
        <v/>
      </c>
      <c r="O256" s="82">
        <f t="shared" si="15"/>
        <v>0</v>
      </c>
      <c r="P256" s="82" t="str">
        <f t="shared" si="18"/>
        <v/>
      </c>
      <c r="Q256" s="82" t="str">
        <f t="shared" si="19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6"/>
        <v/>
      </c>
      <c r="N257" s="82" t="str">
        <f t="shared" si="17"/>
        <v/>
      </c>
      <c r="O257" s="82">
        <f t="shared" si="15"/>
        <v>0</v>
      </c>
      <c r="P257" s="82" t="str">
        <f t="shared" si="18"/>
        <v/>
      </c>
      <c r="Q257" s="82" t="str">
        <f t="shared" si="19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6"/>
        <v/>
      </c>
      <c r="N258" s="82" t="str">
        <f t="shared" si="17"/>
        <v/>
      </c>
      <c r="O258" s="82">
        <f t="shared" si="15"/>
        <v>0</v>
      </c>
      <c r="P258" s="82" t="str">
        <f t="shared" si="18"/>
        <v/>
      </c>
      <c r="Q258" s="82" t="str">
        <f t="shared" si="19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6"/>
        <v/>
      </c>
      <c r="N259" s="82" t="str">
        <f t="shared" si="17"/>
        <v/>
      </c>
      <c r="O259" s="82">
        <f t="shared" si="15"/>
        <v>0</v>
      </c>
      <c r="P259" s="82" t="str">
        <f t="shared" si="18"/>
        <v/>
      </c>
      <c r="Q259" s="82" t="str">
        <f t="shared" si="19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6"/>
        <v/>
      </c>
      <c r="N260" s="82" t="str">
        <f t="shared" si="17"/>
        <v/>
      </c>
      <c r="O260" s="82">
        <f t="shared" si="15"/>
        <v>0</v>
      </c>
      <c r="P260" s="82" t="str">
        <f t="shared" si="18"/>
        <v/>
      </c>
      <c r="Q260" s="82" t="str">
        <f t="shared" si="19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6"/>
        <v/>
      </c>
      <c r="N261" s="82" t="str">
        <f t="shared" si="17"/>
        <v/>
      </c>
      <c r="O261" s="82">
        <f t="shared" si="15"/>
        <v>0</v>
      </c>
      <c r="P261" s="82" t="str">
        <f t="shared" si="18"/>
        <v/>
      </c>
      <c r="Q261" s="82" t="str">
        <f t="shared" si="19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6"/>
        <v/>
      </c>
      <c r="N262" s="82" t="str">
        <f t="shared" si="17"/>
        <v/>
      </c>
      <c r="O262" s="82">
        <f t="shared" si="15"/>
        <v>0</v>
      </c>
      <c r="P262" s="82" t="str">
        <f t="shared" si="18"/>
        <v/>
      </c>
      <c r="Q262" s="82" t="str">
        <f t="shared" si="19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6"/>
        <v/>
      </c>
      <c r="N263" s="82" t="str">
        <f t="shared" si="17"/>
        <v/>
      </c>
      <c r="O263" s="82">
        <f t="shared" si="15"/>
        <v>0</v>
      </c>
      <c r="P263" s="82" t="str">
        <f t="shared" si="18"/>
        <v/>
      </c>
      <c r="Q263" s="82" t="str">
        <f t="shared" si="19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6"/>
        <v/>
      </c>
      <c r="N264" s="82" t="str">
        <f t="shared" si="17"/>
        <v/>
      </c>
      <c r="O264" s="82">
        <f t="shared" si="15"/>
        <v>0</v>
      </c>
      <c r="P264" s="82" t="str">
        <f t="shared" si="18"/>
        <v/>
      </c>
      <c r="Q264" s="82" t="str">
        <f t="shared" si="19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6"/>
        <v/>
      </c>
      <c r="N265" s="82" t="str">
        <f t="shared" si="17"/>
        <v/>
      </c>
      <c r="O265" s="82">
        <f t="shared" si="15"/>
        <v>0</v>
      </c>
      <c r="P265" s="82" t="str">
        <f t="shared" si="18"/>
        <v/>
      </c>
      <c r="Q265" s="82" t="str">
        <f t="shared" si="19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6"/>
        <v/>
      </c>
      <c r="N266" s="82" t="str">
        <f t="shared" si="17"/>
        <v/>
      </c>
      <c r="O266" s="82">
        <f t="shared" si="15"/>
        <v>0</v>
      </c>
      <c r="P266" s="82" t="str">
        <f t="shared" si="18"/>
        <v/>
      </c>
      <c r="Q266" s="82" t="str">
        <f t="shared" si="19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6"/>
        <v/>
      </c>
      <c r="N267" s="82" t="str">
        <f t="shared" si="17"/>
        <v/>
      </c>
      <c r="O267" s="82">
        <f t="shared" si="15"/>
        <v>0</v>
      </c>
      <c r="P267" s="82" t="str">
        <f t="shared" si="18"/>
        <v/>
      </c>
      <c r="Q267" s="82" t="str">
        <f t="shared" si="19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6"/>
        <v/>
      </c>
      <c r="N268" s="82" t="str">
        <f t="shared" si="17"/>
        <v/>
      </c>
      <c r="O268" s="82">
        <f t="shared" si="15"/>
        <v>0</v>
      </c>
      <c r="P268" s="82" t="str">
        <f t="shared" si="18"/>
        <v/>
      </c>
      <c r="Q268" s="82" t="str">
        <f t="shared" si="19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6"/>
        <v/>
      </c>
      <c r="N269" s="82" t="str">
        <f t="shared" si="17"/>
        <v/>
      </c>
      <c r="O269" s="82">
        <f t="shared" si="15"/>
        <v>0</v>
      </c>
      <c r="P269" s="82" t="str">
        <f t="shared" si="18"/>
        <v/>
      </c>
      <c r="Q269" s="82" t="str">
        <f t="shared" si="19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6"/>
        <v/>
      </c>
      <c r="N270" s="82" t="str">
        <f t="shared" si="17"/>
        <v/>
      </c>
      <c r="O270" s="82">
        <f t="shared" si="15"/>
        <v>0</v>
      </c>
      <c r="P270" s="82" t="str">
        <f t="shared" si="18"/>
        <v/>
      </c>
      <c r="Q270" s="82" t="str">
        <f t="shared" si="19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6"/>
        <v/>
      </c>
      <c r="N271" s="82" t="str">
        <f t="shared" si="17"/>
        <v/>
      </c>
      <c r="O271" s="82">
        <f t="shared" ref="O271:O334" si="20">IF($G271=0%,F271,"")</f>
        <v>0</v>
      </c>
      <c r="P271" s="82" t="str">
        <f t="shared" si="18"/>
        <v/>
      </c>
      <c r="Q271" s="82" t="str">
        <f t="shared" si="19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1">IF(F272&amp;H272&amp;I272&amp;J272&amp;K272="","",F272+H272+I272-J272-K272)</f>
        <v/>
      </c>
      <c r="N272" s="82" t="str">
        <f t="shared" ref="N272:N335" si="22">IF($G272="E",F272,"")</f>
        <v/>
      </c>
      <c r="O272" s="82">
        <f t="shared" si="20"/>
        <v>0</v>
      </c>
      <c r="P272" s="82" t="str">
        <f t="shared" ref="P272:P335" si="23">IF(OR($G272=8%,$G272=11%),$H272/$G272,"")</f>
        <v/>
      </c>
      <c r="Q272" s="82" t="str">
        <f t="shared" si="19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1"/>
        <v/>
      </c>
      <c r="N273" s="82" t="str">
        <f t="shared" si="22"/>
        <v/>
      </c>
      <c r="O273" s="82">
        <f t="shared" si="20"/>
        <v>0</v>
      </c>
      <c r="P273" s="82" t="str">
        <f t="shared" si="23"/>
        <v/>
      </c>
      <c r="Q273" s="82" t="str">
        <f t="shared" ref="Q273:Q336" si="24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1"/>
        <v/>
      </c>
      <c r="N274" s="82" t="str">
        <f t="shared" si="22"/>
        <v/>
      </c>
      <c r="O274" s="82">
        <f t="shared" si="20"/>
        <v>0</v>
      </c>
      <c r="P274" s="82" t="str">
        <f t="shared" si="23"/>
        <v/>
      </c>
      <c r="Q274" s="82" t="str">
        <f t="shared" si="24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1"/>
        <v/>
      </c>
      <c r="N275" s="82" t="str">
        <f t="shared" si="22"/>
        <v/>
      </c>
      <c r="O275" s="82">
        <f t="shared" si="20"/>
        <v>0</v>
      </c>
      <c r="P275" s="82" t="str">
        <f t="shared" si="23"/>
        <v/>
      </c>
      <c r="Q275" s="82" t="str">
        <f t="shared" si="24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1"/>
        <v/>
      </c>
      <c r="N276" s="82" t="str">
        <f t="shared" si="22"/>
        <v/>
      </c>
      <c r="O276" s="82">
        <f t="shared" si="20"/>
        <v>0</v>
      </c>
      <c r="P276" s="82" t="str">
        <f t="shared" si="23"/>
        <v/>
      </c>
      <c r="Q276" s="82" t="str">
        <f t="shared" si="24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1"/>
        <v/>
      </c>
      <c r="N277" s="82" t="str">
        <f t="shared" si="22"/>
        <v/>
      </c>
      <c r="O277" s="82">
        <f t="shared" si="20"/>
        <v>0</v>
      </c>
      <c r="P277" s="82" t="str">
        <f t="shared" si="23"/>
        <v/>
      </c>
      <c r="Q277" s="82" t="str">
        <f t="shared" si="24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1"/>
        <v/>
      </c>
      <c r="N278" s="82" t="str">
        <f t="shared" si="22"/>
        <v/>
      </c>
      <c r="O278" s="82">
        <f t="shared" si="20"/>
        <v>0</v>
      </c>
      <c r="P278" s="82" t="str">
        <f t="shared" si="23"/>
        <v/>
      </c>
      <c r="Q278" s="82" t="str">
        <f t="shared" si="24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1"/>
        <v/>
      </c>
      <c r="N279" s="82" t="str">
        <f t="shared" si="22"/>
        <v/>
      </c>
      <c r="O279" s="82">
        <f t="shared" si="20"/>
        <v>0</v>
      </c>
      <c r="P279" s="82" t="str">
        <f t="shared" si="23"/>
        <v/>
      </c>
      <c r="Q279" s="82" t="str">
        <f t="shared" si="24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1"/>
        <v/>
      </c>
      <c r="N280" s="82" t="str">
        <f t="shared" si="22"/>
        <v/>
      </c>
      <c r="O280" s="82">
        <f t="shared" si="20"/>
        <v>0</v>
      </c>
      <c r="P280" s="82" t="str">
        <f t="shared" si="23"/>
        <v/>
      </c>
      <c r="Q280" s="82" t="str">
        <f t="shared" si="24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1"/>
        <v/>
      </c>
      <c r="N281" s="82" t="str">
        <f t="shared" si="22"/>
        <v/>
      </c>
      <c r="O281" s="82">
        <f t="shared" si="20"/>
        <v>0</v>
      </c>
      <c r="P281" s="82" t="str">
        <f t="shared" si="23"/>
        <v/>
      </c>
      <c r="Q281" s="82" t="str">
        <f t="shared" si="24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1"/>
        <v/>
      </c>
      <c r="N282" s="82" t="str">
        <f t="shared" si="22"/>
        <v/>
      </c>
      <c r="O282" s="82">
        <f t="shared" si="20"/>
        <v>0</v>
      </c>
      <c r="P282" s="82" t="str">
        <f t="shared" si="23"/>
        <v/>
      </c>
      <c r="Q282" s="82" t="str">
        <f t="shared" si="24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1"/>
        <v/>
      </c>
      <c r="N283" s="82" t="str">
        <f t="shared" si="22"/>
        <v/>
      </c>
      <c r="O283" s="82">
        <f t="shared" si="20"/>
        <v>0</v>
      </c>
      <c r="P283" s="82" t="str">
        <f t="shared" si="23"/>
        <v/>
      </c>
      <c r="Q283" s="82" t="str">
        <f t="shared" si="24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1"/>
        <v/>
      </c>
      <c r="N284" s="82" t="str">
        <f t="shared" si="22"/>
        <v/>
      </c>
      <c r="O284" s="82">
        <f t="shared" si="20"/>
        <v>0</v>
      </c>
      <c r="P284" s="82" t="str">
        <f t="shared" si="23"/>
        <v/>
      </c>
      <c r="Q284" s="82" t="str">
        <f t="shared" si="24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1"/>
        <v/>
      </c>
      <c r="N285" s="82" t="str">
        <f t="shared" si="22"/>
        <v/>
      </c>
      <c r="O285" s="82">
        <f t="shared" si="20"/>
        <v>0</v>
      </c>
      <c r="P285" s="82" t="str">
        <f t="shared" si="23"/>
        <v/>
      </c>
      <c r="Q285" s="82" t="str">
        <f t="shared" si="24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1"/>
        <v/>
      </c>
      <c r="N286" s="82" t="str">
        <f t="shared" si="22"/>
        <v/>
      </c>
      <c r="O286" s="82">
        <f t="shared" si="20"/>
        <v>0</v>
      </c>
      <c r="P286" s="82" t="str">
        <f t="shared" si="23"/>
        <v/>
      </c>
      <c r="Q286" s="82" t="str">
        <f t="shared" si="24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1"/>
        <v/>
      </c>
      <c r="N287" s="82" t="str">
        <f t="shared" si="22"/>
        <v/>
      </c>
      <c r="O287" s="82">
        <f t="shared" si="20"/>
        <v>0</v>
      </c>
      <c r="P287" s="82" t="str">
        <f t="shared" si="23"/>
        <v/>
      </c>
      <c r="Q287" s="82" t="str">
        <f t="shared" si="24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1"/>
        <v/>
      </c>
      <c r="N288" s="82" t="str">
        <f t="shared" si="22"/>
        <v/>
      </c>
      <c r="O288" s="82">
        <f t="shared" si="20"/>
        <v>0</v>
      </c>
      <c r="P288" s="82" t="str">
        <f t="shared" si="23"/>
        <v/>
      </c>
      <c r="Q288" s="82" t="str">
        <f t="shared" si="24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1"/>
        <v/>
      </c>
      <c r="N289" s="82" t="str">
        <f t="shared" si="22"/>
        <v/>
      </c>
      <c r="O289" s="82">
        <f t="shared" si="20"/>
        <v>0</v>
      </c>
      <c r="P289" s="82" t="str">
        <f t="shared" si="23"/>
        <v/>
      </c>
      <c r="Q289" s="82" t="str">
        <f t="shared" si="24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1"/>
        <v/>
      </c>
      <c r="N290" s="82" t="str">
        <f t="shared" si="22"/>
        <v/>
      </c>
      <c r="O290" s="82">
        <f t="shared" si="20"/>
        <v>0</v>
      </c>
      <c r="P290" s="82" t="str">
        <f t="shared" si="23"/>
        <v/>
      </c>
      <c r="Q290" s="82" t="str">
        <f t="shared" si="24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1"/>
        <v/>
      </c>
      <c r="N291" s="82" t="str">
        <f t="shared" si="22"/>
        <v/>
      </c>
      <c r="O291" s="82">
        <f t="shared" si="20"/>
        <v>0</v>
      </c>
      <c r="P291" s="82" t="str">
        <f t="shared" si="23"/>
        <v/>
      </c>
      <c r="Q291" s="82" t="str">
        <f t="shared" si="24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1"/>
        <v/>
      </c>
      <c r="N292" s="82" t="str">
        <f t="shared" si="22"/>
        <v/>
      </c>
      <c r="O292" s="82">
        <f t="shared" si="20"/>
        <v>0</v>
      </c>
      <c r="P292" s="82" t="str">
        <f t="shared" si="23"/>
        <v/>
      </c>
      <c r="Q292" s="82" t="str">
        <f t="shared" si="24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1"/>
        <v/>
      </c>
      <c r="N293" s="82" t="str">
        <f t="shared" si="22"/>
        <v/>
      </c>
      <c r="O293" s="82">
        <f t="shared" si="20"/>
        <v>0</v>
      </c>
      <c r="P293" s="82" t="str">
        <f t="shared" si="23"/>
        <v/>
      </c>
      <c r="Q293" s="82" t="str">
        <f t="shared" si="24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1"/>
        <v/>
      </c>
      <c r="N294" s="82" t="str">
        <f t="shared" si="22"/>
        <v/>
      </c>
      <c r="O294" s="82">
        <f t="shared" si="20"/>
        <v>0</v>
      </c>
      <c r="P294" s="82" t="str">
        <f t="shared" si="23"/>
        <v/>
      </c>
      <c r="Q294" s="82" t="str">
        <f t="shared" si="24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1"/>
        <v/>
      </c>
      <c r="N295" s="82" t="str">
        <f t="shared" si="22"/>
        <v/>
      </c>
      <c r="O295" s="82">
        <f t="shared" si="20"/>
        <v>0</v>
      </c>
      <c r="P295" s="82" t="str">
        <f t="shared" si="23"/>
        <v/>
      </c>
      <c r="Q295" s="82" t="str">
        <f t="shared" si="24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1"/>
        <v/>
      </c>
      <c r="N296" s="82" t="str">
        <f t="shared" si="22"/>
        <v/>
      </c>
      <c r="O296" s="82">
        <f t="shared" si="20"/>
        <v>0</v>
      </c>
      <c r="P296" s="82" t="str">
        <f t="shared" si="23"/>
        <v/>
      </c>
      <c r="Q296" s="82" t="str">
        <f t="shared" si="24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1"/>
        <v/>
      </c>
      <c r="N297" s="82" t="str">
        <f t="shared" si="22"/>
        <v/>
      </c>
      <c r="O297" s="82">
        <f t="shared" si="20"/>
        <v>0</v>
      </c>
      <c r="P297" s="82" t="str">
        <f t="shared" si="23"/>
        <v/>
      </c>
      <c r="Q297" s="82" t="str">
        <f t="shared" si="24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1"/>
        <v/>
      </c>
      <c r="N298" s="82" t="str">
        <f t="shared" si="22"/>
        <v/>
      </c>
      <c r="O298" s="82">
        <f t="shared" si="20"/>
        <v>0</v>
      </c>
      <c r="P298" s="82" t="str">
        <f t="shared" si="23"/>
        <v/>
      </c>
      <c r="Q298" s="82" t="str">
        <f t="shared" si="24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1"/>
        <v/>
      </c>
      <c r="N299" s="82" t="str">
        <f t="shared" si="22"/>
        <v/>
      </c>
      <c r="O299" s="82">
        <f t="shared" si="20"/>
        <v>0</v>
      </c>
      <c r="P299" s="82" t="str">
        <f t="shared" si="23"/>
        <v/>
      </c>
      <c r="Q299" s="82" t="str">
        <f t="shared" si="24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1"/>
        <v/>
      </c>
      <c r="N300" s="82" t="str">
        <f t="shared" si="22"/>
        <v/>
      </c>
      <c r="O300" s="82">
        <f t="shared" si="20"/>
        <v>0</v>
      </c>
      <c r="P300" s="82" t="str">
        <f t="shared" si="23"/>
        <v/>
      </c>
      <c r="Q300" s="82" t="str">
        <f t="shared" si="24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1"/>
        <v/>
      </c>
      <c r="N301" s="82" t="str">
        <f t="shared" si="22"/>
        <v/>
      </c>
      <c r="O301" s="82">
        <f t="shared" si="20"/>
        <v>0</v>
      </c>
      <c r="P301" s="82" t="str">
        <f t="shared" si="23"/>
        <v/>
      </c>
      <c r="Q301" s="82" t="str">
        <f t="shared" si="24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1"/>
        <v/>
      </c>
      <c r="N302" s="82" t="str">
        <f t="shared" si="22"/>
        <v/>
      </c>
      <c r="O302" s="82">
        <f t="shared" si="20"/>
        <v>0</v>
      </c>
      <c r="P302" s="82" t="str">
        <f t="shared" si="23"/>
        <v/>
      </c>
      <c r="Q302" s="82" t="str">
        <f t="shared" si="24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1"/>
        <v/>
      </c>
      <c r="N303" s="82" t="str">
        <f t="shared" si="22"/>
        <v/>
      </c>
      <c r="O303" s="82">
        <f t="shared" si="20"/>
        <v>0</v>
      </c>
      <c r="P303" s="82" t="str">
        <f t="shared" si="23"/>
        <v/>
      </c>
      <c r="Q303" s="82" t="str">
        <f t="shared" si="24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1"/>
        <v/>
      </c>
      <c r="N304" s="82" t="str">
        <f t="shared" si="22"/>
        <v/>
      </c>
      <c r="O304" s="82">
        <f t="shared" si="20"/>
        <v>0</v>
      </c>
      <c r="P304" s="82" t="str">
        <f t="shared" si="23"/>
        <v/>
      </c>
      <c r="Q304" s="82" t="str">
        <f t="shared" si="24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1"/>
        <v/>
      </c>
      <c r="N305" s="82" t="str">
        <f t="shared" si="22"/>
        <v/>
      </c>
      <c r="O305" s="82">
        <f t="shared" si="20"/>
        <v>0</v>
      </c>
      <c r="P305" s="82" t="str">
        <f t="shared" si="23"/>
        <v/>
      </c>
      <c r="Q305" s="82" t="str">
        <f t="shared" si="24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1"/>
        <v/>
      </c>
      <c r="N306" s="82" t="str">
        <f t="shared" si="22"/>
        <v/>
      </c>
      <c r="O306" s="82">
        <f t="shared" si="20"/>
        <v>0</v>
      </c>
      <c r="P306" s="82" t="str">
        <f t="shared" si="23"/>
        <v/>
      </c>
      <c r="Q306" s="82" t="str">
        <f t="shared" si="24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1"/>
        <v/>
      </c>
      <c r="N307" s="82" t="str">
        <f t="shared" si="22"/>
        <v/>
      </c>
      <c r="O307" s="82">
        <f t="shared" si="20"/>
        <v>0</v>
      </c>
      <c r="P307" s="82" t="str">
        <f t="shared" si="23"/>
        <v/>
      </c>
      <c r="Q307" s="82" t="str">
        <f t="shared" si="24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1"/>
        <v/>
      </c>
      <c r="N308" s="82" t="str">
        <f t="shared" si="22"/>
        <v/>
      </c>
      <c r="O308" s="82">
        <f t="shared" si="20"/>
        <v>0</v>
      </c>
      <c r="P308" s="82" t="str">
        <f t="shared" si="23"/>
        <v/>
      </c>
      <c r="Q308" s="82" t="str">
        <f t="shared" si="24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1"/>
        <v/>
      </c>
      <c r="N309" s="82" t="str">
        <f t="shared" si="22"/>
        <v/>
      </c>
      <c r="O309" s="82">
        <f t="shared" si="20"/>
        <v>0</v>
      </c>
      <c r="P309" s="82" t="str">
        <f t="shared" si="23"/>
        <v/>
      </c>
      <c r="Q309" s="82" t="str">
        <f t="shared" si="24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1"/>
        <v/>
      </c>
      <c r="N310" s="82" t="str">
        <f t="shared" si="22"/>
        <v/>
      </c>
      <c r="O310" s="82">
        <f t="shared" si="20"/>
        <v>0</v>
      </c>
      <c r="P310" s="82" t="str">
        <f t="shared" si="23"/>
        <v/>
      </c>
      <c r="Q310" s="82" t="str">
        <f t="shared" si="24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1"/>
        <v/>
      </c>
      <c r="N311" s="82" t="str">
        <f t="shared" si="22"/>
        <v/>
      </c>
      <c r="O311" s="82">
        <f t="shared" si="20"/>
        <v>0</v>
      </c>
      <c r="P311" s="82" t="str">
        <f t="shared" si="23"/>
        <v/>
      </c>
      <c r="Q311" s="82" t="str">
        <f t="shared" si="24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1"/>
        <v/>
      </c>
      <c r="N312" s="82" t="str">
        <f t="shared" si="22"/>
        <v/>
      </c>
      <c r="O312" s="82">
        <f t="shared" si="20"/>
        <v>0</v>
      </c>
      <c r="P312" s="82" t="str">
        <f t="shared" si="23"/>
        <v/>
      </c>
      <c r="Q312" s="82" t="str">
        <f t="shared" si="24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1"/>
        <v/>
      </c>
      <c r="N313" s="82" t="str">
        <f t="shared" si="22"/>
        <v/>
      </c>
      <c r="O313" s="82">
        <f t="shared" si="20"/>
        <v>0</v>
      </c>
      <c r="P313" s="82" t="str">
        <f t="shared" si="23"/>
        <v/>
      </c>
      <c r="Q313" s="82" t="str">
        <f t="shared" si="24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1"/>
        <v/>
      </c>
      <c r="N314" s="82" t="str">
        <f t="shared" si="22"/>
        <v/>
      </c>
      <c r="O314" s="82">
        <f t="shared" si="20"/>
        <v>0</v>
      </c>
      <c r="P314" s="82" t="str">
        <f t="shared" si="23"/>
        <v/>
      </c>
      <c r="Q314" s="82" t="str">
        <f t="shared" si="24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1"/>
        <v/>
      </c>
      <c r="N315" s="82" t="str">
        <f t="shared" si="22"/>
        <v/>
      </c>
      <c r="O315" s="82">
        <f t="shared" si="20"/>
        <v>0</v>
      </c>
      <c r="P315" s="82" t="str">
        <f t="shared" si="23"/>
        <v/>
      </c>
      <c r="Q315" s="82" t="str">
        <f t="shared" si="24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1"/>
        <v/>
      </c>
      <c r="N316" s="82" t="str">
        <f t="shared" si="22"/>
        <v/>
      </c>
      <c r="O316" s="82">
        <f t="shared" si="20"/>
        <v>0</v>
      </c>
      <c r="P316" s="82" t="str">
        <f t="shared" si="23"/>
        <v/>
      </c>
      <c r="Q316" s="82" t="str">
        <f t="shared" si="24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1"/>
        <v/>
      </c>
      <c r="N317" s="82" t="str">
        <f t="shared" si="22"/>
        <v/>
      </c>
      <c r="O317" s="82">
        <f t="shared" si="20"/>
        <v>0</v>
      </c>
      <c r="P317" s="82" t="str">
        <f t="shared" si="23"/>
        <v/>
      </c>
      <c r="Q317" s="82" t="str">
        <f t="shared" si="24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1"/>
        <v/>
      </c>
      <c r="N318" s="82" t="str">
        <f t="shared" si="22"/>
        <v/>
      </c>
      <c r="O318" s="82">
        <f t="shared" si="20"/>
        <v>0</v>
      </c>
      <c r="P318" s="82" t="str">
        <f t="shared" si="23"/>
        <v/>
      </c>
      <c r="Q318" s="82" t="str">
        <f t="shared" si="24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1"/>
        <v/>
      </c>
      <c r="N319" s="82" t="str">
        <f t="shared" si="22"/>
        <v/>
      </c>
      <c r="O319" s="82">
        <f t="shared" si="20"/>
        <v>0</v>
      </c>
      <c r="P319" s="82" t="str">
        <f t="shared" si="23"/>
        <v/>
      </c>
      <c r="Q319" s="82" t="str">
        <f t="shared" si="24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1"/>
        <v/>
      </c>
      <c r="N320" s="82" t="str">
        <f t="shared" si="22"/>
        <v/>
      </c>
      <c r="O320" s="82">
        <f t="shared" si="20"/>
        <v>0</v>
      </c>
      <c r="P320" s="82" t="str">
        <f t="shared" si="23"/>
        <v/>
      </c>
      <c r="Q320" s="82" t="str">
        <f t="shared" si="24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1"/>
        <v/>
      </c>
      <c r="N321" s="82" t="str">
        <f t="shared" si="22"/>
        <v/>
      </c>
      <c r="O321" s="82">
        <f t="shared" si="20"/>
        <v>0</v>
      </c>
      <c r="P321" s="82" t="str">
        <f t="shared" si="23"/>
        <v/>
      </c>
      <c r="Q321" s="82" t="str">
        <f t="shared" si="24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1"/>
        <v/>
      </c>
      <c r="N322" s="82" t="str">
        <f t="shared" si="22"/>
        <v/>
      </c>
      <c r="O322" s="82">
        <f t="shared" si="20"/>
        <v>0</v>
      </c>
      <c r="P322" s="82" t="str">
        <f t="shared" si="23"/>
        <v/>
      </c>
      <c r="Q322" s="82" t="str">
        <f t="shared" si="24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1"/>
        <v/>
      </c>
      <c r="N323" s="82" t="str">
        <f t="shared" si="22"/>
        <v/>
      </c>
      <c r="O323" s="82">
        <f t="shared" si="20"/>
        <v>0</v>
      </c>
      <c r="P323" s="82" t="str">
        <f t="shared" si="23"/>
        <v/>
      </c>
      <c r="Q323" s="82" t="str">
        <f t="shared" si="24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1"/>
        <v/>
      </c>
      <c r="N324" s="82" t="str">
        <f t="shared" si="22"/>
        <v/>
      </c>
      <c r="O324" s="82">
        <f t="shared" si="20"/>
        <v>0</v>
      </c>
      <c r="P324" s="82" t="str">
        <f t="shared" si="23"/>
        <v/>
      </c>
      <c r="Q324" s="82" t="str">
        <f t="shared" si="24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1"/>
        <v/>
      </c>
      <c r="N325" s="82" t="str">
        <f t="shared" si="22"/>
        <v/>
      </c>
      <c r="O325" s="82">
        <f t="shared" si="20"/>
        <v>0</v>
      </c>
      <c r="P325" s="82" t="str">
        <f t="shared" si="23"/>
        <v/>
      </c>
      <c r="Q325" s="82" t="str">
        <f t="shared" si="24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1"/>
        <v/>
      </c>
      <c r="N326" s="82" t="str">
        <f t="shared" si="22"/>
        <v/>
      </c>
      <c r="O326" s="82">
        <f t="shared" si="20"/>
        <v>0</v>
      </c>
      <c r="P326" s="82" t="str">
        <f t="shared" si="23"/>
        <v/>
      </c>
      <c r="Q326" s="82" t="str">
        <f t="shared" si="24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1"/>
        <v/>
      </c>
      <c r="N327" s="82" t="str">
        <f t="shared" si="22"/>
        <v/>
      </c>
      <c r="O327" s="82">
        <f t="shared" si="20"/>
        <v>0</v>
      </c>
      <c r="P327" s="82" t="str">
        <f t="shared" si="23"/>
        <v/>
      </c>
      <c r="Q327" s="82" t="str">
        <f t="shared" si="24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1"/>
        <v/>
      </c>
      <c r="N328" s="82" t="str">
        <f t="shared" si="22"/>
        <v/>
      </c>
      <c r="O328" s="82">
        <f t="shared" si="20"/>
        <v>0</v>
      </c>
      <c r="P328" s="82" t="str">
        <f t="shared" si="23"/>
        <v/>
      </c>
      <c r="Q328" s="82" t="str">
        <f t="shared" si="24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1"/>
        <v/>
      </c>
      <c r="N329" s="82" t="str">
        <f t="shared" si="22"/>
        <v/>
      </c>
      <c r="O329" s="82">
        <f t="shared" si="20"/>
        <v>0</v>
      </c>
      <c r="P329" s="82" t="str">
        <f t="shared" si="23"/>
        <v/>
      </c>
      <c r="Q329" s="82" t="str">
        <f t="shared" si="24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1"/>
        <v/>
      </c>
      <c r="N330" s="82" t="str">
        <f t="shared" si="22"/>
        <v/>
      </c>
      <c r="O330" s="82">
        <f t="shared" si="20"/>
        <v>0</v>
      </c>
      <c r="P330" s="82" t="str">
        <f t="shared" si="23"/>
        <v/>
      </c>
      <c r="Q330" s="82" t="str">
        <f t="shared" si="24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1"/>
        <v/>
      </c>
      <c r="N331" s="82" t="str">
        <f t="shared" si="22"/>
        <v/>
      </c>
      <c r="O331" s="82">
        <f t="shared" si="20"/>
        <v>0</v>
      </c>
      <c r="P331" s="82" t="str">
        <f t="shared" si="23"/>
        <v/>
      </c>
      <c r="Q331" s="82" t="str">
        <f t="shared" si="24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1"/>
        <v/>
      </c>
      <c r="N332" s="82" t="str">
        <f t="shared" si="22"/>
        <v/>
      </c>
      <c r="O332" s="82">
        <f t="shared" si="20"/>
        <v>0</v>
      </c>
      <c r="P332" s="82" t="str">
        <f t="shared" si="23"/>
        <v/>
      </c>
      <c r="Q332" s="82" t="str">
        <f t="shared" si="24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1"/>
        <v/>
      </c>
      <c r="N333" s="82" t="str">
        <f t="shared" si="22"/>
        <v/>
      </c>
      <c r="O333" s="82">
        <f t="shared" si="20"/>
        <v>0</v>
      </c>
      <c r="P333" s="82" t="str">
        <f t="shared" si="23"/>
        <v/>
      </c>
      <c r="Q333" s="82" t="str">
        <f t="shared" si="24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1"/>
        <v/>
      </c>
      <c r="N334" s="82" t="str">
        <f t="shared" si="22"/>
        <v/>
      </c>
      <c r="O334" s="82">
        <f t="shared" si="20"/>
        <v>0</v>
      </c>
      <c r="P334" s="82" t="str">
        <f t="shared" si="23"/>
        <v/>
      </c>
      <c r="Q334" s="82" t="str">
        <f t="shared" si="24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1"/>
        <v/>
      </c>
      <c r="N335" s="82" t="str">
        <f t="shared" si="22"/>
        <v/>
      </c>
      <c r="O335" s="82">
        <f t="shared" ref="O335:O398" si="25">IF($G335=0%,F335,"")</f>
        <v>0</v>
      </c>
      <c r="P335" s="82" t="str">
        <f t="shared" si="23"/>
        <v/>
      </c>
      <c r="Q335" s="82" t="str">
        <f t="shared" si="24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6">IF(F336&amp;H336&amp;I336&amp;J336&amp;K336="","",F336+H336+I336-J336-K336)</f>
        <v/>
      </c>
      <c r="N336" s="82" t="str">
        <f t="shared" ref="N336:N399" si="27">IF($G336="E",F336,"")</f>
        <v/>
      </c>
      <c r="O336" s="82">
        <f t="shared" si="25"/>
        <v>0</v>
      </c>
      <c r="P336" s="82" t="str">
        <f t="shared" ref="P336:P399" si="28">IF(OR($G336=8%,$G336=11%),$H336/$G336,"")</f>
        <v/>
      </c>
      <c r="Q336" s="82" t="str">
        <f t="shared" si="24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6"/>
        <v/>
      </c>
      <c r="N337" s="82" t="str">
        <f t="shared" si="27"/>
        <v/>
      </c>
      <c r="O337" s="82">
        <f t="shared" si="25"/>
        <v>0</v>
      </c>
      <c r="P337" s="82" t="str">
        <f t="shared" si="28"/>
        <v/>
      </c>
      <c r="Q337" s="82" t="str">
        <f t="shared" ref="Q337:Q400" si="29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6"/>
        <v/>
      </c>
      <c r="N338" s="82" t="str">
        <f t="shared" si="27"/>
        <v/>
      </c>
      <c r="O338" s="82">
        <f t="shared" si="25"/>
        <v>0</v>
      </c>
      <c r="P338" s="82" t="str">
        <f t="shared" si="28"/>
        <v/>
      </c>
      <c r="Q338" s="82" t="str">
        <f t="shared" si="29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6"/>
        <v/>
      </c>
      <c r="N339" s="82" t="str">
        <f t="shared" si="27"/>
        <v/>
      </c>
      <c r="O339" s="82">
        <f t="shared" si="25"/>
        <v>0</v>
      </c>
      <c r="P339" s="82" t="str">
        <f t="shared" si="28"/>
        <v/>
      </c>
      <c r="Q339" s="82" t="str">
        <f t="shared" si="29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6"/>
        <v/>
      </c>
      <c r="N340" s="82" t="str">
        <f t="shared" si="27"/>
        <v/>
      </c>
      <c r="O340" s="82">
        <f t="shared" si="25"/>
        <v>0</v>
      </c>
      <c r="P340" s="82" t="str">
        <f t="shared" si="28"/>
        <v/>
      </c>
      <c r="Q340" s="82" t="str">
        <f t="shared" si="29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6"/>
        <v/>
      </c>
      <c r="N341" s="82" t="str">
        <f t="shared" si="27"/>
        <v/>
      </c>
      <c r="O341" s="82">
        <f t="shared" si="25"/>
        <v>0</v>
      </c>
      <c r="P341" s="82" t="str">
        <f t="shared" si="28"/>
        <v/>
      </c>
      <c r="Q341" s="82" t="str">
        <f t="shared" si="29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6"/>
        <v/>
      </c>
      <c r="N342" s="82" t="str">
        <f t="shared" si="27"/>
        <v/>
      </c>
      <c r="O342" s="82">
        <f t="shared" si="25"/>
        <v>0</v>
      </c>
      <c r="P342" s="82" t="str">
        <f t="shared" si="28"/>
        <v/>
      </c>
      <c r="Q342" s="82" t="str">
        <f t="shared" si="29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6"/>
        <v/>
      </c>
      <c r="N343" s="82" t="str">
        <f t="shared" si="27"/>
        <v/>
      </c>
      <c r="O343" s="82">
        <f t="shared" si="25"/>
        <v>0</v>
      </c>
      <c r="P343" s="82" t="str">
        <f t="shared" si="28"/>
        <v/>
      </c>
      <c r="Q343" s="82" t="str">
        <f t="shared" si="29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6"/>
        <v/>
      </c>
      <c r="N344" s="82" t="str">
        <f t="shared" si="27"/>
        <v/>
      </c>
      <c r="O344" s="82">
        <f t="shared" si="25"/>
        <v>0</v>
      </c>
      <c r="P344" s="82" t="str">
        <f t="shared" si="28"/>
        <v/>
      </c>
      <c r="Q344" s="82" t="str">
        <f t="shared" si="29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6"/>
        <v/>
      </c>
      <c r="N345" s="82" t="str">
        <f t="shared" si="27"/>
        <v/>
      </c>
      <c r="O345" s="82">
        <f t="shared" si="25"/>
        <v>0</v>
      </c>
      <c r="P345" s="82" t="str">
        <f t="shared" si="28"/>
        <v/>
      </c>
      <c r="Q345" s="82" t="str">
        <f t="shared" si="29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6"/>
        <v/>
      </c>
      <c r="N346" s="82" t="str">
        <f t="shared" si="27"/>
        <v/>
      </c>
      <c r="O346" s="82">
        <f t="shared" si="25"/>
        <v>0</v>
      </c>
      <c r="P346" s="82" t="str">
        <f t="shared" si="28"/>
        <v/>
      </c>
      <c r="Q346" s="82" t="str">
        <f t="shared" si="29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6"/>
        <v/>
      </c>
      <c r="N347" s="82" t="str">
        <f t="shared" si="27"/>
        <v/>
      </c>
      <c r="O347" s="82">
        <f t="shared" si="25"/>
        <v>0</v>
      </c>
      <c r="P347" s="82" t="str">
        <f t="shared" si="28"/>
        <v/>
      </c>
      <c r="Q347" s="82" t="str">
        <f t="shared" si="29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6"/>
        <v/>
      </c>
      <c r="N348" s="82" t="str">
        <f t="shared" si="27"/>
        <v/>
      </c>
      <c r="O348" s="82">
        <f t="shared" si="25"/>
        <v>0</v>
      </c>
      <c r="P348" s="82" t="str">
        <f t="shared" si="28"/>
        <v/>
      </c>
      <c r="Q348" s="82" t="str">
        <f t="shared" si="29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6"/>
        <v/>
      </c>
      <c r="N349" s="82" t="str">
        <f t="shared" si="27"/>
        <v/>
      </c>
      <c r="O349" s="82">
        <f t="shared" si="25"/>
        <v>0</v>
      </c>
      <c r="P349" s="82" t="str">
        <f t="shared" si="28"/>
        <v/>
      </c>
      <c r="Q349" s="82" t="str">
        <f t="shared" si="29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6"/>
        <v/>
      </c>
      <c r="N350" s="82" t="str">
        <f t="shared" si="27"/>
        <v/>
      </c>
      <c r="O350" s="82">
        <f t="shared" si="25"/>
        <v>0</v>
      </c>
      <c r="P350" s="82" t="str">
        <f t="shared" si="28"/>
        <v/>
      </c>
      <c r="Q350" s="82" t="str">
        <f t="shared" si="29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6"/>
        <v/>
      </c>
      <c r="N351" s="82" t="str">
        <f t="shared" si="27"/>
        <v/>
      </c>
      <c r="O351" s="82">
        <f t="shared" si="25"/>
        <v>0</v>
      </c>
      <c r="P351" s="82" t="str">
        <f t="shared" si="28"/>
        <v/>
      </c>
      <c r="Q351" s="82" t="str">
        <f t="shared" si="29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6"/>
        <v/>
      </c>
      <c r="N352" s="82" t="str">
        <f t="shared" si="27"/>
        <v/>
      </c>
      <c r="O352" s="82">
        <f t="shared" si="25"/>
        <v>0</v>
      </c>
      <c r="P352" s="82" t="str">
        <f t="shared" si="28"/>
        <v/>
      </c>
      <c r="Q352" s="82" t="str">
        <f t="shared" si="29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6"/>
        <v/>
      </c>
      <c r="N353" s="82" t="str">
        <f t="shared" si="27"/>
        <v/>
      </c>
      <c r="O353" s="82">
        <f t="shared" si="25"/>
        <v>0</v>
      </c>
      <c r="P353" s="82" t="str">
        <f t="shared" si="28"/>
        <v/>
      </c>
      <c r="Q353" s="82" t="str">
        <f t="shared" si="29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6"/>
        <v/>
      </c>
      <c r="N354" s="82" t="str">
        <f t="shared" si="27"/>
        <v/>
      </c>
      <c r="O354" s="82">
        <f t="shared" si="25"/>
        <v>0</v>
      </c>
      <c r="P354" s="82" t="str">
        <f t="shared" si="28"/>
        <v/>
      </c>
      <c r="Q354" s="82" t="str">
        <f t="shared" si="29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6"/>
        <v/>
      </c>
      <c r="N355" s="82" t="str">
        <f t="shared" si="27"/>
        <v/>
      </c>
      <c r="O355" s="82">
        <f t="shared" si="25"/>
        <v>0</v>
      </c>
      <c r="P355" s="82" t="str">
        <f t="shared" si="28"/>
        <v/>
      </c>
      <c r="Q355" s="82" t="str">
        <f t="shared" si="29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6"/>
        <v/>
      </c>
      <c r="N356" s="82" t="str">
        <f t="shared" si="27"/>
        <v/>
      </c>
      <c r="O356" s="82">
        <f t="shared" si="25"/>
        <v>0</v>
      </c>
      <c r="P356" s="82" t="str">
        <f t="shared" si="28"/>
        <v/>
      </c>
      <c r="Q356" s="82" t="str">
        <f t="shared" si="29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6"/>
        <v/>
      </c>
      <c r="N357" s="82" t="str">
        <f t="shared" si="27"/>
        <v/>
      </c>
      <c r="O357" s="82">
        <f t="shared" si="25"/>
        <v>0</v>
      </c>
      <c r="P357" s="82" t="str">
        <f t="shared" si="28"/>
        <v/>
      </c>
      <c r="Q357" s="82" t="str">
        <f t="shared" si="29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6"/>
        <v/>
      </c>
      <c r="N358" s="82" t="str">
        <f t="shared" si="27"/>
        <v/>
      </c>
      <c r="O358" s="82">
        <f t="shared" si="25"/>
        <v>0</v>
      </c>
      <c r="P358" s="82" t="str">
        <f t="shared" si="28"/>
        <v/>
      </c>
      <c r="Q358" s="82" t="str">
        <f t="shared" si="29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6"/>
        <v/>
      </c>
      <c r="N359" s="82" t="str">
        <f t="shared" si="27"/>
        <v/>
      </c>
      <c r="O359" s="82">
        <f t="shared" si="25"/>
        <v>0</v>
      </c>
      <c r="P359" s="82" t="str">
        <f t="shared" si="28"/>
        <v/>
      </c>
      <c r="Q359" s="82" t="str">
        <f t="shared" si="29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6"/>
        <v/>
      </c>
      <c r="N360" s="82" t="str">
        <f t="shared" si="27"/>
        <v/>
      </c>
      <c r="O360" s="82">
        <f t="shared" si="25"/>
        <v>0</v>
      </c>
      <c r="P360" s="82" t="str">
        <f t="shared" si="28"/>
        <v/>
      </c>
      <c r="Q360" s="82" t="str">
        <f t="shared" si="29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6"/>
        <v/>
      </c>
      <c r="N361" s="82" t="str">
        <f t="shared" si="27"/>
        <v/>
      </c>
      <c r="O361" s="82">
        <f t="shared" si="25"/>
        <v>0</v>
      </c>
      <c r="P361" s="82" t="str">
        <f t="shared" si="28"/>
        <v/>
      </c>
      <c r="Q361" s="82" t="str">
        <f t="shared" si="29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6"/>
        <v/>
      </c>
      <c r="N362" s="82" t="str">
        <f t="shared" si="27"/>
        <v/>
      </c>
      <c r="O362" s="82">
        <f t="shared" si="25"/>
        <v>0</v>
      </c>
      <c r="P362" s="82" t="str">
        <f t="shared" si="28"/>
        <v/>
      </c>
      <c r="Q362" s="82" t="str">
        <f t="shared" si="29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6"/>
        <v/>
      </c>
      <c r="N363" s="82" t="str">
        <f t="shared" si="27"/>
        <v/>
      </c>
      <c r="O363" s="82">
        <f t="shared" si="25"/>
        <v>0</v>
      </c>
      <c r="P363" s="82" t="str">
        <f t="shared" si="28"/>
        <v/>
      </c>
      <c r="Q363" s="82" t="str">
        <f t="shared" si="29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6"/>
        <v/>
      </c>
      <c r="N364" s="82" t="str">
        <f t="shared" si="27"/>
        <v/>
      </c>
      <c r="O364" s="82">
        <f t="shared" si="25"/>
        <v>0</v>
      </c>
      <c r="P364" s="82" t="str">
        <f t="shared" si="28"/>
        <v/>
      </c>
      <c r="Q364" s="82" t="str">
        <f t="shared" si="29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6"/>
        <v/>
      </c>
      <c r="N365" s="82" t="str">
        <f t="shared" si="27"/>
        <v/>
      </c>
      <c r="O365" s="82">
        <f t="shared" si="25"/>
        <v>0</v>
      </c>
      <c r="P365" s="82" t="str">
        <f t="shared" si="28"/>
        <v/>
      </c>
      <c r="Q365" s="82" t="str">
        <f t="shared" si="29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6"/>
        <v/>
      </c>
      <c r="N366" s="82" t="str">
        <f t="shared" si="27"/>
        <v/>
      </c>
      <c r="O366" s="82">
        <f t="shared" si="25"/>
        <v>0</v>
      </c>
      <c r="P366" s="82" t="str">
        <f t="shared" si="28"/>
        <v/>
      </c>
      <c r="Q366" s="82" t="str">
        <f t="shared" si="29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6"/>
        <v/>
      </c>
      <c r="N367" s="82" t="str">
        <f t="shared" si="27"/>
        <v/>
      </c>
      <c r="O367" s="82">
        <f t="shared" si="25"/>
        <v>0</v>
      </c>
      <c r="P367" s="82" t="str">
        <f t="shared" si="28"/>
        <v/>
      </c>
      <c r="Q367" s="82" t="str">
        <f t="shared" si="29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6"/>
        <v/>
      </c>
      <c r="N368" s="82" t="str">
        <f t="shared" si="27"/>
        <v/>
      </c>
      <c r="O368" s="82">
        <f t="shared" si="25"/>
        <v>0</v>
      </c>
      <c r="P368" s="82" t="str">
        <f t="shared" si="28"/>
        <v/>
      </c>
      <c r="Q368" s="82" t="str">
        <f t="shared" si="29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6"/>
        <v/>
      </c>
      <c r="N369" s="82" t="str">
        <f t="shared" si="27"/>
        <v/>
      </c>
      <c r="O369" s="82">
        <f t="shared" si="25"/>
        <v>0</v>
      </c>
      <c r="P369" s="82" t="str">
        <f t="shared" si="28"/>
        <v/>
      </c>
      <c r="Q369" s="82" t="str">
        <f t="shared" si="29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6"/>
        <v/>
      </c>
      <c r="N370" s="82" t="str">
        <f t="shared" si="27"/>
        <v/>
      </c>
      <c r="O370" s="82">
        <f t="shared" si="25"/>
        <v>0</v>
      </c>
      <c r="P370" s="82" t="str">
        <f t="shared" si="28"/>
        <v/>
      </c>
      <c r="Q370" s="82" t="str">
        <f t="shared" si="29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6"/>
        <v/>
      </c>
      <c r="N371" s="82" t="str">
        <f t="shared" si="27"/>
        <v/>
      </c>
      <c r="O371" s="82">
        <f t="shared" si="25"/>
        <v>0</v>
      </c>
      <c r="P371" s="82" t="str">
        <f t="shared" si="28"/>
        <v/>
      </c>
      <c r="Q371" s="82" t="str">
        <f t="shared" si="29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6"/>
        <v/>
      </c>
      <c r="N372" s="82" t="str">
        <f t="shared" si="27"/>
        <v/>
      </c>
      <c r="O372" s="82">
        <f t="shared" si="25"/>
        <v>0</v>
      </c>
      <c r="P372" s="82" t="str">
        <f t="shared" si="28"/>
        <v/>
      </c>
      <c r="Q372" s="82" t="str">
        <f t="shared" si="29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6"/>
        <v/>
      </c>
      <c r="N373" s="82" t="str">
        <f t="shared" si="27"/>
        <v/>
      </c>
      <c r="O373" s="82">
        <f t="shared" si="25"/>
        <v>0</v>
      </c>
      <c r="P373" s="82" t="str">
        <f t="shared" si="28"/>
        <v/>
      </c>
      <c r="Q373" s="82" t="str">
        <f t="shared" si="29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6"/>
        <v/>
      </c>
      <c r="N374" s="82" t="str">
        <f t="shared" si="27"/>
        <v/>
      </c>
      <c r="O374" s="82">
        <f t="shared" si="25"/>
        <v>0</v>
      </c>
      <c r="P374" s="82" t="str">
        <f t="shared" si="28"/>
        <v/>
      </c>
      <c r="Q374" s="82" t="str">
        <f t="shared" si="29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6"/>
        <v/>
      </c>
      <c r="N375" s="82" t="str">
        <f t="shared" si="27"/>
        <v/>
      </c>
      <c r="O375" s="82">
        <f t="shared" si="25"/>
        <v>0</v>
      </c>
      <c r="P375" s="82" t="str">
        <f t="shared" si="28"/>
        <v/>
      </c>
      <c r="Q375" s="82" t="str">
        <f t="shared" si="29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6"/>
        <v/>
      </c>
      <c r="N376" s="82" t="str">
        <f t="shared" si="27"/>
        <v/>
      </c>
      <c r="O376" s="82">
        <f t="shared" si="25"/>
        <v>0</v>
      </c>
      <c r="P376" s="82" t="str">
        <f t="shared" si="28"/>
        <v/>
      </c>
      <c r="Q376" s="82" t="str">
        <f t="shared" si="29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6"/>
        <v/>
      </c>
      <c r="N377" s="82" t="str">
        <f t="shared" si="27"/>
        <v/>
      </c>
      <c r="O377" s="82">
        <f t="shared" si="25"/>
        <v>0</v>
      </c>
      <c r="P377" s="82" t="str">
        <f t="shared" si="28"/>
        <v/>
      </c>
      <c r="Q377" s="82" t="str">
        <f t="shared" si="29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6"/>
        <v/>
      </c>
      <c r="N378" s="82" t="str">
        <f t="shared" si="27"/>
        <v/>
      </c>
      <c r="O378" s="82">
        <f t="shared" si="25"/>
        <v>0</v>
      </c>
      <c r="P378" s="82" t="str">
        <f t="shared" si="28"/>
        <v/>
      </c>
      <c r="Q378" s="82" t="str">
        <f t="shared" si="29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6"/>
        <v/>
      </c>
      <c r="N379" s="82" t="str">
        <f t="shared" si="27"/>
        <v/>
      </c>
      <c r="O379" s="82">
        <f t="shared" si="25"/>
        <v>0</v>
      </c>
      <c r="P379" s="82" t="str">
        <f t="shared" si="28"/>
        <v/>
      </c>
      <c r="Q379" s="82" t="str">
        <f t="shared" si="29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6"/>
        <v/>
      </c>
      <c r="N380" s="82" t="str">
        <f t="shared" si="27"/>
        <v/>
      </c>
      <c r="O380" s="82">
        <f t="shared" si="25"/>
        <v>0</v>
      </c>
      <c r="P380" s="82" t="str">
        <f t="shared" si="28"/>
        <v/>
      </c>
      <c r="Q380" s="82" t="str">
        <f t="shared" si="29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6"/>
        <v/>
      </c>
      <c r="N381" s="82" t="str">
        <f t="shared" si="27"/>
        <v/>
      </c>
      <c r="O381" s="82">
        <f t="shared" si="25"/>
        <v>0</v>
      </c>
      <c r="P381" s="82" t="str">
        <f t="shared" si="28"/>
        <v/>
      </c>
      <c r="Q381" s="82" t="str">
        <f t="shared" si="29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6"/>
        <v/>
      </c>
      <c r="N382" s="82" t="str">
        <f t="shared" si="27"/>
        <v/>
      </c>
      <c r="O382" s="82">
        <f t="shared" si="25"/>
        <v>0</v>
      </c>
      <c r="P382" s="82" t="str">
        <f t="shared" si="28"/>
        <v/>
      </c>
      <c r="Q382" s="82" t="str">
        <f t="shared" si="29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6"/>
        <v/>
      </c>
      <c r="N383" s="82" t="str">
        <f t="shared" si="27"/>
        <v/>
      </c>
      <c r="O383" s="82">
        <f t="shared" si="25"/>
        <v>0</v>
      </c>
      <c r="P383" s="82" t="str">
        <f t="shared" si="28"/>
        <v/>
      </c>
      <c r="Q383" s="82" t="str">
        <f t="shared" si="29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6"/>
        <v/>
      </c>
      <c r="N384" s="82" t="str">
        <f t="shared" si="27"/>
        <v/>
      </c>
      <c r="O384" s="82">
        <f t="shared" si="25"/>
        <v>0</v>
      </c>
      <c r="P384" s="82" t="str">
        <f t="shared" si="28"/>
        <v/>
      </c>
      <c r="Q384" s="82" t="str">
        <f t="shared" si="29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6"/>
        <v/>
      </c>
      <c r="N385" s="82" t="str">
        <f t="shared" si="27"/>
        <v/>
      </c>
      <c r="O385" s="82">
        <f t="shared" si="25"/>
        <v>0</v>
      </c>
      <c r="P385" s="82" t="str">
        <f t="shared" si="28"/>
        <v/>
      </c>
      <c r="Q385" s="82" t="str">
        <f t="shared" si="29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6"/>
        <v/>
      </c>
      <c r="N386" s="82" t="str">
        <f t="shared" si="27"/>
        <v/>
      </c>
      <c r="O386" s="82">
        <f t="shared" si="25"/>
        <v>0</v>
      </c>
      <c r="P386" s="82" t="str">
        <f t="shared" si="28"/>
        <v/>
      </c>
      <c r="Q386" s="82" t="str">
        <f t="shared" si="29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6"/>
        <v/>
      </c>
      <c r="N387" s="82" t="str">
        <f t="shared" si="27"/>
        <v/>
      </c>
      <c r="O387" s="82">
        <f t="shared" si="25"/>
        <v>0</v>
      </c>
      <c r="P387" s="82" t="str">
        <f t="shared" si="28"/>
        <v/>
      </c>
      <c r="Q387" s="82" t="str">
        <f t="shared" si="29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6"/>
        <v/>
      </c>
      <c r="N388" s="82" t="str">
        <f t="shared" si="27"/>
        <v/>
      </c>
      <c r="O388" s="82">
        <f t="shared" si="25"/>
        <v>0</v>
      </c>
      <c r="P388" s="82" t="str">
        <f t="shared" si="28"/>
        <v/>
      </c>
      <c r="Q388" s="82" t="str">
        <f t="shared" si="29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6"/>
        <v/>
      </c>
      <c r="N389" s="82" t="str">
        <f t="shared" si="27"/>
        <v/>
      </c>
      <c r="O389" s="82">
        <f t="shared" si="25"/>
        <v>0</v>
      </c>
      <c r="P389" s="82" t="str">
        <f t="shared" si="28"/>
        <v/>
      </c>
      <c r="Q389" s="82" t="str">
        <f t="shared" si="29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6"/>
        <v/>
      </c>
      <c r="N390" s="82" t="str">
        <f t="shared" si="27"/>
        <v/>
      </c>
      <c r="O390" s="82">
        <f t="shared" si="25"/>
        <v>0</v>
      </c>
      <c r="P390" s="82" t="str">
        <f t="shared" si="28"/>
        <v/>
      </c>
      <c r="Q390" s="82" t="str">
        <f t="shared" si="29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6"/>
        <v/>
      </c>
      <c r="N391" s="82" t="str">
        <f t="shared" si="27"/>
        <v/>
      </c>
      <c r="O391" s="82">
        <f t="shared" si="25"/>
        <v>0</v>
      </c>
      <c r="P391" s="82" t="str">
        <f t="shared" si="28"/>
        <v/>
      </c>
      <c r="Q391" s="82" t="str">
        <f t="shared" si="29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6"/>
        <v/>
      </c>
      <c r="N392" s="82" t="str">
        <f t="shared" si="27"/>
        <v/>
      </c>
      <c r="O392" s="82">
        <f t="shared" si="25"/>
        <v>0</v>
      </c>
      <c r="P392" s="82" t="str">
        <f t="shared" si="28"/>
        <v/>
      </c>
      <c r="Q392" s="82" t="str">
        <f t="shared" si="29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6"/>
        <v/>
      </c>
      <c r="N393" s="82" t="str">
        <f t="shared" si="27"/>
        <v/>
      </c>
      <c r="O393" s="82">
        <f t="shared" si="25"/>
        <v>0</v>
      </c>
      <c r="P393" s="82" t="str">
        <f t="shared" si="28"/>
        <v/>
      </c>
      <c r="Q393" s="82" t="str">
        <f t="shared" si="29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6"/>
        <v/>
      </c>
      <c r="N394" s="82" t="str">
        <f t="shared" si="27"/>
        <v/>
      </c>
      <c r="O394" s="82">
        <f t="shared" si="25"/>
        <v>0</v>
      </c>
      <c r="P394" s="82" t="str">
        <f t="shared" si="28"/>
        <v/>
      </c>
      <c r="Q394" s="82" t="str">
        <f t="shared" si="29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6"/>
        <v/>
      </c>
      <c r="N395" s="82" t="str">
        <f t="shared" si="27"/>
        <v/>
      </c>
      <c r="O395" s="82">
        <f t="shared" si="25"/>
        <v>0</v>
      </c>
      <c r="P395" s="82" t="str">
        <f t="shared" si="28"/>
        <v/>
      </c>
      <c r="Q395" s="82" t="str">
        <f t="shared" si="29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6"/>
        <v/>
      </c>
      <c r="N396" s="82" t="str">
        <f t="shared" si="27"/>
        <v/>
      </c>
      <c r="O396" s="82">
        <f t="shared" si="25"/>
        <v>0</v>
      </c>
      <c r="P396" s="82" t="str">
        <f t="shared" si="28"/>
        <v/>
      </c>
      <c r="Q396" s="82" t="str">
        <f t="shared" si="29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6"/>
        <v/>
      </c>
      <c r="N397" s="82" t="str">
        <f t="shared" si="27"/>
        <v/>
      </c>
      <c r="O397" s="82">
        <f t="shared" si="25"/>
        <v>0</v>
      </c>
      <c r="P397" s="82" t="str">
        <f t="shared" si="28"/>
        <v/>
      </c>
      <c r="Q397" s="82" t="str">
        <f t="shared" si="29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6"/>
        <v/>
      </c>
      <c r="N398" s="82" t="str">
        <f t="shared" si="27"/>
        <v/>
      </c>
      <c r="O398" s="82">
        <f t="shared" si="25"/>
        <v>0</v>
      </c>
      <c r="P398" s="82" t="str">
        <f t="shared" si="28"/>
        <v/>
      </c>
      <c r="Q398" s="82" t="str">
        <f t="shared" si="29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6"/>
        <v/>
      </c>
      <c r="N399" s="82" t="str">
        <f t="shared" si="27"/>
        <v/>
      </c>
      <c r="O399" s="82">
        <f t="shared" ref="O399:O462" si="30">IF($G399=0%,F399,"")</f>
        <v>0</v>
      </c>
      <c r="P399" s="82" t="str">
        <f t="shared" si="28"/>
        <v/>
      </c>
      <c r="Q399" s="82" t="str">
        <f t="shared" si="29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1">IF(F400&amp;H400&amp;I400&amp;J400&amp;K400="","",F400+H400+I400-J400-K400)</f>
        <v/>
      </c>
      <c r="N400" s="82" t="str">
        <f t="shared" ref="N400:N463" si="32">IF($G400="E",F400,"")</f>
        <v/>
      </c>
      <c r="O400" s="82">
        <f t="shared" si="30"/>
        <v>0</v>
      </c>
      <c r="P400" s="82" t="str">
        <f t="shared" ref="P400:P463" si="33">IF(OR($G400=8%,$G400=11%),$H400/$G400,"")</f>
        <v/>
      </c>
      <c r="Q400" s="82" t="str">
        <f t="shared" si="29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1"/>
        <v/>
      </c>
      <c r="N401" s="82" t="str">
        <f t="shared" si="32"/>
        <v/>
      </c>
      <c r="O401" s="82">
        <f t="shared" si="30"/>
        <v>0</v>
      </c>
      <c r="P401" s="82" t="str">
        <f t="shared" si="33"/>
        <v/>
      </c>
      <c r="Q401" s="82" t="str">
        <f t="shared" ref="Q401:Q464" si="34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1"/>
        <v/>
      </c>
      <c r="N402" s="82" t="str">
        <f t="shared" si="32"/>
        <v/>
      </c>
      <c r="O402" s="82">
        <f t="shared" si="30"/>
        <v>0</v>
      </c>
      <c r="P402" s="82" t="str">
        <f t="shared" si="33"/>
        <v/>
      </c>
      <c r="Q402" s="82" t="str">
        <f t="shared" si="34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1"/>
        <v/>
      </c>
      <c r="N403" s="82" t="str">
        <f t="shared" si="32"/>
        <v/>
      </c>
      <c r="O403" s="82">
        <f t="shared" si="30"/>
        <v>0</v>
      </c>
      <c r="P403" s="82" t="str">
        <f t="shared" si="33"/>
        <v/>
      </c>
      <c r="Q403" s="82" t="str">
        <f t="shared" si="34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1"/>
        <v/>
      </c>
      <c r="N404" s="82" t="str">
        <f t="shared" si="32"/>
        <v/>
      </c>
      <c r="O404" s="82">
        <f t="shared" si="30"/>
        <v>0</v>
      </c>
      <c r="P404" s="82" t="str">
        <f t="shared" si="33"/>
        <v/>
      </c>
      <c r="Q404" s="82" t="str">
        <f t="shared" si="34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1"/>
        <v/>
      </c>
      <c r="N405" s="82" t="str">
        <f t="shared" si="32"/>
        <v/>
      </c>
      <c r="O405" s="82">
        <f t="shared" si="30"/>
        <v>0</v>
      </c>
      <c r="P405" s="82" t="str">
        <f t="shared" si="33"/>
        <v/>
      </c>
      <c r="Q405" s="82" t="str">
        <f t="shared" si="34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1"/>
        <v/>
      </c>
      <c r="N406" s="82" t="str">
        <f t="shared" si="32"/>
        <v/>
      </c>
      <c r="O406" s="82">
        <f t="shared" si="30"/>
        <v>0</v>
      </c>
      <c r="P406" s="82" t="str">
        <f t="shared" si="33"/>
        <v/>
      </c>
      <c r="Q406" s="82" t="str">
        <f t="shared" si="34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1"/>
        <v/>
      </c>
      <c r="N407" s="82" t="str">
        <f t="shared" si="32"/>
        <v/>
      </c>
      <c r="O407" s="82">
        <f t="shared" si="30"/>
        <v>0</v>
      </c>
      <c r="P407" s="82" t="str">
        <f t="shared" si="33"/>
        <v/>
      </c>
      <c r="Q407" s="82" t="str">
        <f t="shared" si="34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1"/>
        <v/>
      </c>
      <c r="N408" s="82" t="str">
        <f t="shared" si="32"/>
        <v/>
      </c>
      <c r="O408" s="82">
        <f t="shared" si="30"/>
        <v>0</v>
      </c>
      <c r="P408" s="82" t="str">
        <f t="shared" si="33"/>
        <v/>
      </c>
      <c r="Q408" s="82" t="str">
        <f t="shared" si="34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1"/>
        <v/>
      </c>
      <c r="N409" s="82" t="str">
        <f t="shared" si="32"/>
        <v/>
      </c>
      <c r="O409" s="82">
        <f t="shared" si="30"/>
        <v>0</v>
      </c>
      <c r="P409" s="82" t="str">
        <f t="shared" si="33"/>
        <v/>
      </c>
      <c r="Q409" s="82" t="str">
        <f t="shared" si="34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1"/>
        <v/>
      </c>
      <c r="N410" s="82" t="str">
        <f t="shared" si="32"/>
        <v/>
      </c>
      <c r="O410" s="82">
        <f t="shared" si="30"/>
        <v>0</v>
      </c>
      <c r="P410" s="82" t="str">
        <f t="shared" si="33"/>
        <v/>
      </c>
      <c r="Q410" s="82" t="str">
        <f t="shared" si="34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1"/>
        <v/>
      </c>
      <c r="N411" s="82" t="str">
        <f t="shared" si="32"/>
        <v/>
      </c>
      <c r="O411" s="82">
        <f t="shared" si="30"/>
        <v>0</v>
      </c>
      <c r="P411" s="82" t="str">
        <f t="shared" si="33"/>
        <v/>
      </c>
      <c r="Q411" s="82" t="str">
        <f t="shared" si="34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1"/>
        <v/>
      </c>
      <c r="N412" s="82" t="str">
        <f t="shared" si="32"/>
        <v/>
      </c>
      <c r="O412" s="82">
        <f t="shared" si="30"/>
        <v>0</v>
      </c>
      <c r="P412" s="82" t="str">
        <f t="shared" si="33"/>
        <v/>
      </c>
      <c r="Q412" s="82" t="str">
        <f t="shared" si="34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1"/>
        <v/>
      </c>
      <c r="N413" s="82" t="str">
        <f t="shared" si="32"/>
        <v/>
      </c>
      <c r="O413" s="82">
        <f t="shared" si="30"/>
        <v>0</v>
      </c>
      <c r="P413" s="82" t="str">
        <f t="shared" si="33"/>
        <v/>
      </c>
      <c r="Q413" s="82" t="str">
        <f t="shared" si="34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1"/>
        <v/>
      </c>
      <c r="N414" s="82" t="str">
        <f t="shared" si="32"/>
        <v/>
      </c>
      <c r="O414" s="82">
        <f t="shared" si="30"/>
        <v>0</v>
      </c>
      <c r="P414" s="82" t="str">
        <f t="shared" si="33"/>
        <v/>
      </c>
      <c r="Q414" s="82" t="str">
        <f t="shared" si="34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1"/>
        <v/>
      </c>
      <c r="N415" s="82" t="str">
        <f t="shared" si="32"/>
        <v/>
      </c>
      <c r="O415" s="82">
        <f t="shared" si="30"/>
        <v>0</v>
      </c>
      <c r="P415" s="82" t="str">
        <f t="shared" si="33"/>
        <v/>
      </c>
      <c r="Q415" s="82" t="str">
        <f t="shared" si="34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1"/>
        <v/>
      </c>
      <c r="N416" s="82" t="str">
        <f t="shared" si="32"/>
        <v/>
      </c>
      <c r="O416" s="82">
        <f t="shared" si="30"/>
        <v>0</v>
      </c>
      <c r="P416" s="82" t="str">
        <f t="shared" si="33"/>
        <v/>
      </c>
      <c r="Q416" s="82" t="str">
        <f t="shared" si="34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1"/>
        <v/>
      </c>
      <c r="N417" s="82" t="str">
        <f t="shared" si="32"/>
        <v/>
      </c>
      <c r="O417" s="82">
        <f t="shared" si="30"/>
        <v>0</v>
      </c>
      <c r="P417" s="82" t="str">
        <f t="shared" si="33"/>
        <v/>
      </c>
      <c r="Q417" s="82" t="str">
        <f t="shared" si="34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1"/>
        <v/>
      </c>
      <c r="N418" s="82" t="str">
        <f t="shared" si="32"/>
        <v/>
      </c>
      <c r="O418" s="82">
        <f t="shared" si="30"/>
        <v>0</v>
      </c>
      <c r="P418" s="82" t="str">
        <f t="shared" si="33"/>
        <v/>
      </c>
      <c r="Q418" s="82" t="str">
        <f t="shared" si="34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1"/>
        <v/>
      </c>
      <c r="N419" s="82" t="str">
        <f t="shared" si="32"/>
        <v/>
      </c>
      <c r="O419" s="82">
        <f t="shared" si="30"/>
        <v>0</v>
      </c>
      <c r="P419" s="82" t="str">
        <f t="shared" si="33"/>
        <v/>
      </c>
      <c r="Q419" s="82" t="str">
        <f t="shared" si="34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1"/>
        <v/>
      </c>
      <c r="N420" s="82" t="str">
        <f t="shared" si="32"/>
        <v/>
      </c>
      <c r="O420" s="82">
        <f t="shared" si="30"/>
        <v>0</v>
      </c>
      <c r="P420" s="82" t="str">
        <f t="shared" si="33"/>
        <v/>
      </c>
      <c r="Q420" s="82" t="str">
        <f t="shared" si="34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1"/>
        <v/>
      </c>
      <c r="N421" s="82" t="str">
        <f t="shared" si="32"/>
        <v/>
      </c>
      <c r="O421" s="82">
        <f t="shared" si="30"/>
        <v>0</v>
      </c>
      <c r="P421" s="82" t="str">
        <f t="shared" si="33"/>
        <v/>
      </c>
      <c r="Q421" s="82" t="str">
        <f t="shared" si="34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1"/>
        <v/>
      </c>
      <c r="N422" s="82" t="str">
        <f t="shared" si="32"/>
        <v/>
      </c>
      <c r="O422" s="82">
        <f t="shared" si="30"/>
        <v>0</v>
      </c>
      <c r="P422" s="82" t="str">
        <f t="shared" si="33"/>
        <v/>
      </c>
      <c r="Q422" s="82" t="str">
        <f t="shared" si="34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1"/>
        <v/>
      </c>
      <c r="N423" s="82" t="str">
        <f t="shared" si="32"/>
        <v/>
      </c>
      <c r="O423" s="82">
        <f t="shared" si="30"/>
        <v>0</v>
      </c>
      <c r="P423" s="82" t="str">
        <f t="shared" si="33"/>
        <v/>
      </c>
      <c r="Q423" s="82" t="str">
        <f t="shared" si="34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1"/>
        <v/>
      </c>
      <c r="N424" s="82" t="str">
        <f t="shared" si="32"/>
        <v/>
      </c>
      <c r="O424" s="82">
        <f t="shared" si="30"/>
        <v>0</v>
      </c>
      <c r="P424" s="82" t="str">
        <f t="shared" si="33"/>
        <v/>
      </c>
      <c r="Q424" s="82" t="str">
        <f t="shared" si="34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1"/>
        <v/>
      </c>
      <c r="N425" s="82" t="str">
        <f t="shared" si="32"/>
        <v/>
      </c>
      <c r="O425" s="82">
        <f t="shared" si="30"/>
        <v>0</v>
      </c>
      <c r="P425" s="82" t="str">
        <f t="shared" si="33"/>
        <v/>
      </c>
      <c r="Q425" s="82" t="str">
        <f t="shared" si="34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1"/>
        <v/>
      </c>
      <c r="N426" s="82" t="str">
        <f t="shared" si="32"/>
        <v/>
      </c>
      <c r="O426" s="82">
        <f t="shared" si="30"/>
        <v>0</v>
      </c>
      <c r="P426" s="82" t="str">
        <f t="shared" si="33"/>
        <v/>
      </c>
      <c r="Q426" s="82" t="str">
        <f t="shared" si="34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1"/>
        <v/>
      </c>
      <c r="N427" s="82" t="str">
        <f t="shared" si="32"/>
        <v/>
      </c>
      <c r="O427" s="82">
        <f t="shared" si="30"/>
        <v>0</v>
      </c>
      <c r="P427" s="82" t="str">
        <f t="shared" si="33"/>
        <v/>
      </c>
      <c r="Q427" s="82" t="str">
        <f t="shared" si="34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1"/>
        <v/>
      </c>
      <c r="N428" s="82" t="str">
        <f t="shared" si="32"/>
        <v/>
      </c>
      <c r="O428" s="82">
        <f t="shared" si="30"/>
        <v>0</v>
      </c>
      <c r="P428" s="82" t="str">
        <f t="shared" si="33"/>
        <v/>
      </c>
      <c r="Q428" s="82" t="str">
        <f t="shared" si="34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1"/>
        <v/>
      </c>
      <c r="N429" s="82" t="str">
        <f t="shared" si="32"/>
        <v/>
      </c>
      <c r="O429" s="82">
        <f t="shared" si="30"/>
        <v>0</v>
      </c>
      <c r="P429" s="82" t="str">
        <f t="shared" si="33"/>
        <v/>
      </c>
      <c r="Q429" s="82" t="str">
        <f t="shared" si="34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1"/>
        <v/>
      </c>
      <c r="N430" s="82" t="str">
        <f t="shared" si="32"/>
        <v/>
      </c>
      <c r="O430" s="82">
        <f t="shared" si="30"/>
        <v>0</v>
      </c>
      <c r="P430" s="82" t="str">
        <f t="shared" si="33"/>
        <v/>
      </c>
      <c r="Q430" s="82" t="str">
        <f t="shared" si="34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1"/>
        <v/>
      </c>
      <c r="N431" s="82" t="str">
        <f t="shared" si="32"/>
        <v/>
      </c>
      <c r="O431" s="82">
        <f t="shared" si="30"/>
        <v>0</v>
      </c>
      <c r="P431" s="82" t="str">
        <f t="shared" si="33"/>
        <v/>
      </c>
      <c r="Q431" s="82" t="str">
        <f t="shared" si="34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1"/>
        <v/>
      </c>
      <c r="N432" s="82" t="str">
        <f t="shared" si="32"/>
        <v/>
      </c>
      <c r="O432" s="82">
        <f t="shared" si="30"/>
        <v>0</v>
      </c>
      <c r="P432" s="82" t="str">
        <f t="shared" si="33"/>
        <v/>
      </c>
      <c r="Q432" s="82" t="str">
        <f t="shared" si="34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1"/>
        <v/>
      </c>
      <c r="N433" s="82" t="str">
        <f t="shared" si="32"/>
        <v/>
      </c>
      <c r="O433" s="82">
        <f t="shared" si="30"/>
        <v>0</v>
      </c>
      <c r="P433" s="82" t="str">
        <f t="shared" si="33"/>
        <v/>
      </c>
      <c r="Q433" s="82" t="str">
        <f t="shared" si="34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1"/>
        <v/>
      </c>
      <c r="N434" s="82" t="str">
        <f t="shared" si="32"/>
        <v/>
      </c>
      <c r="O434" s="82">
        <f t="shared" si="30"/>
        <v>0</v>
      </c>
      <c r="P434" s="82" t="str">
        <f t="shared" si="33"/>
        <v/>
      </c>
      <c r="Q434" s="82" t="str">
        <f t="shared" si="34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1"/>
        <v/>
      </c>
      <c r="N435" s="82" t="str">
        <f t="shared" si="32"/>
        <v/>
      </c>
      <c r="O435" s="82">
        <f t="shared" si="30"/>
        <v>0</v>
      </c>
      <c r="P435" s="82" t="str">
        <f t="shared" si="33"/>
        <v/>
      </c>
      <c r="Q435" s="82" t="str">
        <f t="shared" si="34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1"/>
        <v/>
      </c>
      <c r="N436" s="82" t="str">
        <f t="shared" si="32"/>
        <v/>
      </c>
      <c r="O436" s="82">
        <f t="shared" si="30"/>
        <v>0</v>
      </c>
      <c r="P436" s="82" t="str">
        <f t="shared" si="33"/>
        <v/>
      </c>
      <c r="Q436" s="82" t="str">
        <f t="shared" si="34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1"/>
        <v/>
      </c>
      <c r="N437" s="82" t="str">
        <f t="shared" si="32"/>
        <v/>
      </c>
      <c r="O437" s="82">
        <f t="shared" si="30"/>
        <v>0</v>
      </c>
      <c r="P437" s="82" t="str">
        <f t="shared" si="33"/>
        <v/>
      </c>
      <c r="Q437" s="82" t="str">
        <f t="shared" si="34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1"/>
        <v/>
      </c>
      <c r="N438" s="82" t="str">
        <f t="shared" si="32"/>
        <v/>
      </c>
      <c r="O438" s="82">
        <f t="shared" si="30"/>
        <v>0</v>
      </c>
      <c r="P438" s="82" t="str">
        <f t="shared" si="33"/>
        <v/>
      </c>
      <c r="Q438" s="82" t="str">
        <f t="shared" si="34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1"/>
        <v/>
      </c>
      <c r="N439" s="82" t="str">
        <f t="shared" si="32"/>
        <v/>
      </c>
      <c r="O439" s="82">
        <f t="shared" si="30"/>
        <v>0</v>
      </c>
      <c r="P439" s="82" t="str">
        <f t="shared" si="33"/>
        <v/>
      </c>
      <c r="Q439" s="82" t="str">
        <f t="shared" si="34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1"/>
        <v/>
      </c>
      <c r="N440" s="82" t="str">
        <f t="shared" si="32"/>
        <v/>
      </c>
      <c r="O440" s="82">
        <f t="shared" si="30"/>
        <v>0</v>
      </c>
      <c r="P440" s="82" t="str">
        <f t="shared" si="33"/>
        <v/>
      </c>
      <c r="Q440" s="82" t="str">
        <f t="shared" si="34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1"/>
        <v/>
      </c>
      <c r="N441" s="82" t="str">
        <f t="shared" si="32"/>
        <v/>
      </c>
      <c r="O441" s="82">
        <f t="shared" si="30"/>
        <v>0</v>
      </c>
      <c r="P441" s="82" t="str">
        <f t="shared" si="33"/>
        <v/>
      </c>
      <c r="Q441" s="82" t="str">
        <f t="shared" si="34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1"/>
        <v/>
      </c>
      <c r="N442" s="82" t="str">
        <f t="shared" si="32"/>
        <v/>
      </c>
      <c r="O442" s="82">
        <f t="shared" si="30"/>
        <v>0</v>
      </c>
      <c r="P442" s="82" t="str">
        <f t="shared" si="33"/>
        <v/>
      </c>
      <c r="Q442" s="82" t="str">
        <f t="shared" si="34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1"/>
        <v/>
      </c>
      <c r="N443" s="82" t="str">
        <f t="shared" si="32"/>
        <v/>
      </c>
      <c r="O443" s="82">
        <f t="shared" si="30"/>
        <v>0</v>
      </c>
      <c r="P443" s="82" t="str">
        <f t="shared" si="33"/>
        <v/>
      </c>
      <c r="Q443" s="82" t="str">
        <f t="shared" si="34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1"/>
        <v/>
      </c>
      <c r="N444" s="82" t="str">
        <f t="shared" si="32"/>
        <v/>
      </c>
      <c r="O444" s="82">
        <f t="shared" si="30"/>
        <v>0</v>
      </c>
      <c r="P444" s="82" t="str">
        <f t="shared" si="33"/>
        <v/>
      </c>
      <c r="Q444" s="82" t="str">
        <f t="shared" si="34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1"/>
        <v/>
      </c>
      <c r="N445" s="82" t="str">
        <f t="shared" si="32"/>
        <v/>
      </c>
      <c r="O445" s="82">
        <f t="shared" si="30"/>
        <v>0</v>
      </c>
      <c r="P445" s="82" t="str">
        <f t="shared" si="33"/>
        <v/>
      </c>
      <c r="Q445" s="82" t="str">
        <f t="shared" si="34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1"/>
        <v/>
      </c>
      <c r="N446" s="82" t="str">
        <f t="shared" si="32"/>
        <v/>
      </c>
      <c r="O446" s="82">
        <f t="shared" si="30"/>
        <v>0</v>
      </c>
      <c r="P446" s="82" t="str">
        <f t="shared" si="33"/>
        <v/>
      </c>
      <c r="Q446" s="82" t="str">
        <f t="shared" si="34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1"/>
        <v/>
      </c>
      <c r="N447" s="82" t="str">
        <f t="shared" si="32"/>
        <v/>
      </c>
      <c r="O447" s="82">
        <f t="shared" si="30"/>
        <v>0</v>
      </c>
      <c r="P447" s="82" t="str">
        <f t="shared" si="33"/>
        <v/>
      </c>
      <c r="Q447" s="82" t="str">
        <f t="shared" si="34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1"/>
        <v/>
      </c>
      <c r="N448" s="82" t="str">
        <f t="shared" si="32"/>
        <v/>
      </c>
      <c r="O448" s="82">
        <f t="shared" si="30"/>
        <v>0</v>
      </c>
      <c r="P448" s="82" t="str">
        <f t="shared" si="33"/>
        <v/>
      </c>
      <c r="Q448" s="82" t="str">
        <f t="shared" si="34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1"/>
        <v/>
      </c>
      <c r="N449" s="82" t="str">
        <f t="shared" si="32"/>
        <v/>
      </c>
      <c r="O449" s="82">
        <f t="shared" si="30"/>
        <v>0</v>
      </c>
      <c r="P449" s="82" t="str">
        <f t="shared" si="33"/>
        <v/>
      </c>
      <c r="Q449" s="82" t="str">
        <f t="shared" si="34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1"/>
        <v/>
      </c>
      <c r="N450" s="82" t="str">
        <f t="shared" si="32"/>
        <v/>
      </c>
      <c r="O450" s="82">
        <f t="shared" si="30"/>
        <v>0</v>
      </c>
      <c r="P450" s="82" t="str">
        <f t="shared" si="33"/>
        <v/>
      </c>
      <c r="Q450" s="82" t="str">
        <f t="shared" si="34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1"/>
        <v/>
      </c>
      <c r="N451" s="82" t="str">
        <f t="shared" si="32"/>
        <v/>
      </c>
      <c r="O451" s="82">
        <f t="shared" si="30"/>
        <v>0</v>
      </c>
      <c r="P451" s="82" t="str">
        <f t="shared" si="33"/>
        <v/>
      </c>
      <c r="Q451" s="82" t="str">
        <f t="shared" si="34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1"/>
        <v/>
      </c>
      <c r="N452" s="82" t="str">
        <f t="shared" si="32"/>
        <v/>
      </c>
      <c r="O452" s="82">
        <f t="shared" si="30"/>
        <v>0</v>
      </c>
      <c r="P452" s="82" t="str">
        <f t="shared" si="33"/>
        <v/>
      </c>
      <c r="Q452" s="82" t="str">
        <f t="shared" si="34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1"/>
        <v/>
      </c>
      <c r="N453" s="82" t="str">
        <f t="shared" si="32"/>
        <v/>
      </c>
      <c r="O453" s="82">
        <f t="shared" si="30"/>
        <v>0</v>
      </c>
      <c r="P453" s="82" t="str">
        <f t="shared" si="33"/>
        <v/>
      </c>
      <c r="Q453" s="82" t="str">
        <f t="shared" si="34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1"/>
        <v/>
      </c>
      <c r="N454" s="82" t="str">
        <f t="shared" si="32"/>
        <v/>
      </c>
      <c r="O454" s="82">
        <f t="shared" si="30"/>
        <v>0</v>
      </c>
      <c r="P454" s="82" t="str">
        <f t="shared" si="33"/>
        <v/>
      </c>
      <c r="Q454" s="82" t="str">
        <f t="shared" si="34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1"/>
        <v/>
      </c>
      <c r="N455" s="82" t="str">
        <f t="shared" si="32"/>
        <v/>
      </c>
      <c r="O455" s="82">
        <f t="shared" si="30"/>
        <v>0</v>
      </c>
      <c r="P455" s="82" t="str">
        <f t="shared" si="33"/>
        <v/>
      </c>
      <c r="Q455" s="82" t="str">
        <f t="shared" si="34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1"/>
        <v/>
      </c>
      <c r="N456" s="82" t="str">
        <f t="shared" si="32"/>
        <v/>
      </c>
      <c r="O456" s="82">
        <f t="shared" si="30"/>
        <v>0</v>
      </c>
      <c r="P456" s="82" t="str">
        <f t="shared" si="33"/>
        <v/>
      </c>
      <c r="Q456" s="82" t="str">
        <f t="shared" si="34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1"/>
        <v/>
      </c>
      <c r="N457" s="82" t="str">
        <f t="shared" si="32"/>
        <v/>
      </c>
      <c r="O457" s="82">
        <f t="shared" si="30"/>
        <v>0</v>
      </c>
      <c r="P457" s="82" t="str">
        <f t="shared" si="33"/>
        <v/>
      </c>
      <c r="Q457" s="82" t="str">
        <f t="shared" si="34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1"/>
        <v/>
      </c>
      <c r="N458" s="82" t="str">
        <f t="shared" si="32"/>
        <v/>
      </c>
      <c r="O458" s="82">
        <f t="shared" si="30"/>
        <v>0</v>
      </c>
      <c r="P458" s="82" t="str">
        <f t="shared" si="33"/>
        <v/>
      </c>
      <c r="Q458" s="82" t="str">
        <f t="shared" si="34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1"/>
        <v/>
      </c>
      <c r="N459" s="82" t="str">
        <f t="shared" si="32"/>
        <v/>
      </c>
      <c r="O459" s="82">
        <f t="shared" si="30"/>
        <v>0</v>
      </c>
      <c r="P459" s="82" t="str">
        <f t="shared" si="33"/>
        <v/>
      </c>
      <c r="Q459" s="82" t="str">
        <f t="shared" si="34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1"/>
        <v/>
      </c>
      <c r="N460" s="82" t="str">
        <f t="shared" si="32"/>
        <v/>
      </c>
      <c r="O460" s="82">
        <f t="shared" si="30"/>
        <v>0</v>
      </c>
      <c r="P460" s="82" t="str">
        <f t="shared" si="33"/>
        <v/>
      </c>
      <c r="Q460" s="82" t="str">
        <f t="shared" si="34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1"/>
        <v/>
      </c>
      <c r="N461" s="82" t="str">
        <f t="shared" si="32"/>
        <v/>
      </c>
      <c r="O461" s="82">
        <f t="shared" si="30"/>
        <v>0</v>
      </c>
      <c r="P461" s="82" t="str">
        <f t="shared" si="33"/>
        <v/>
      </c>
      <c r="Q461" s="82" t="str">
        <f t="shared" si="34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1"/>
        <v/>
      </c>
      <c r="N462" s="82" t="str">
        <f t="shared" si="32"/>
        <v/>
      </c>
      <c r="O462" s="82">
        <f t="shared" si="30"/>
        <v>0</v>
      </c>
      <c r="P462" s="82" t="str">
        <f t="shared" si="33"/>
        <v/>
      </c>
      <c r="Q462" s="82" t="str">
        <f t="shared" si="34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1"/>
        <v/>
      </c>
      <c r="N463" s="82" t="str">
        <f t="shared" si="32"/>
        <v/>
      </c>
      <c r="O463" s="82">
        <f t="shared" ref="O463:O514" si="35">IF($G463=0%,F463,"")</f>
        <v>0</v>
      </c>
      <c r="P463" s="82" t="str">
        <f t="shared" si="33"/>
        <v/>
      </c>
      <c r="Q463" s="82" t="str">
        <f t="shared" si="34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6">IF(F464&amp;H464&amp;I464&amp;J464&amp;K464="","",F464+H464+I464-J464-K464)</f>
        <v/>
      </c>
      <c r="N464" s="82" t="str">
        <f t="shared" ref="N464:N514" si="37">IF($G464="E",F464,"")</f>
        <v/>
      </c>
      <c r="O464" s="82">
        <f t="shared" si="35"/>
        <v>0</v>
      </c>
      <c r="P464" s="82" t="str">
        <f t="shared" ref="P464:P514" si="38">IF(OR($G464=8%,$G464=11%),$H464/$G464,"")</f>
        <v/>
      </c>
      <c r="Q464" s="82" t="str">
        <f t="shared" si="34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6"/>
        <v/>
      </c>
      <c r="N465" s="82" t="str">
        <f t="shared" si="37"/>
        <v/>
      </c>
      <c r="O465" s="82">
        <f t="shared" si="35"/>
        <v>0</v>
      </c>
      <c r="P465" s="82" t="str">
        <f t="shared" si="38"/>
        <v/>
      </c>
      <c r="Q465" s="82" t="str">
        <f t="shared" ref="Q465:Q514" si="39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6"/>
        <v/>
      </c>
      <c r="N466" s="82" t="str">
        <f t="shared" si="37"/>
        <v/>
      </c>
      <c r="O466" s="82">
        <f t="shared" si="35"/>
        <v>0</v>
      </c>
      <c r="P466" s="82" t="str">
        <f t="shared" si="38"/>
        <v/>
      </c>
      <c r="Q466" s="82" t="str">
        <f t="shared" si="39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6"/>
        <v/>
      </c>
      <c r="N467" s="82" t="str">
        <f t="shared" si="37"/>
        <v/>
      </c>
      <c r="O467" s="82">
        <f t="shared" si="35"/>
        <v>0</v>
      </c>
      <c r="P467" s="82" t="str">
        <f t="shared" si="38"/>
        <v/>
      </c>
      <c r="Q467" s="82" t="str">
        <f t="shared" si="39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6"/>
        <v/>
      </c>
      <c r="N468" s="82" t="str">
        <f t="shared" si="37"/>
        <v/>
      </c>
      <c r="O468" s="82">
        <f t="shared" si="35"/>
        <v>0</v>
      </c>
      <c r="P468" s="82" t="str">
        <f t="shared" si="38"/>
        <v/>
      </c>
      <c r="Q468" s="82" t="str">
        <f t="shared" si="39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6"/>
        <v/>
      </c>
      <c r="N469" s="82" t="str">
        <f t="shared" si="37"/>
        <v/>
      </c>
      <c r="O469" s="82">
        <f t="shared" si="35"/>
        <v>0</v>
      </c>
      <c r="P469" s="82" t="str">
        <f t="shared" si="38"/>
        <v/>
      </c>
      <c r="Q469" s="82" t="str">
        <f t="shared" si="39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6"/>
        <v/>
      </c>
      <c r="N470" s="82" t="str">
        <f t="shared" si="37"/>
        <v/>
      </c>
      <c r="O470" s="82">
        <f t="shared" si="35"/>
        <v>0</v>
      </c>
      <c r="P470" s="82" t="str">
        <f t="shared" si="38"/>
        <v/>
      </c>
      <c r="Q470" s="82" t="str">
        <f t="shared" si="39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6"/>
        <v/>
      </c>
      <c r="N471" s="82" t="str">
        <f t="shared" si="37"/>
        <v/>
      </c>
      <c r="O471" s="82">
        <f t="shared" si="35"/>
        <v>0</v>
      </c>
      <c r="P471" s="82" t="str">
        <f t="shared" si="38"/>
        <v/>
      </c>
      <c r="Q471" s="82" t="str">
        <f t="shared" si="39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6"/>
        <v/>
      </c>
      <c r="N472" s="82" t="str">
        <f t="shared" si="37"/>
        <v/>
      </c>
      <c r="O472" s="82">
        <f t="shared" si="35"/>
        <v>0</v>
      </c>
      <c r="P472" s="82" t="str">
        <f t="shared" si="38"/>
        <v/>
      </c>
      <c r="Q472" s="82" t="str">
        <f t="shared" si="39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6"/>
        <v/>
      </c>
      <c r="N473" s="82" t="str">
        <f t="shared" si="37"/>
        <v/>
      </c>
      <c r="O473" s="82">
        <f t="shared" si="35"/>
        <v>0</v>
      </c>
      <c r="P473" s="82" t="str">
        <f t="shared" si="38"/>
        <v/>
      </c>
      <c r="Q473" s="82" t="str">
        <f t="shared" si="39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6"/>
        <v/>
      </c>
      <c r="N474" s="82" t="str">
        <f t="shared" si="37"/>
        <v/>
      </c>
      <c r="O474" s="82">
        <f t="shared" si="35"/>
        <v>0</v>
      </c>
      <c r="P474" s="82" t="str">
        <f t="shared" si="38"/>
        <v/>
      </c>
      <c r="Q474" s="82" t="str">
        <f t="shared" si="39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6"/>
        <v/>
      </c>
      <c r="N475" s="82" t="str">
        <f t="shared" si="37"/>
        <v/>
      </c>
      <c r="O475" s="82">
        <f t="shared" si="35"/>
        <v>0</v>
      </c>
      <c r="P475" s="82" t="str">
        <f t="shared" si="38"/>
        <v/>
      </c>
      <c r="Q475" s="82" t="str">
        <f t="shared" si="39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6"/>
        <v/>
      </c>
      <c r="N476" s="82" t="str">
        <f t="shared" si="37"/>
        <v/>
      </c>
      <c r="O476" s="82">
        <f t="shared" si="35"/>
        <v>0</v>
      </c>
      <c r="P476" s="82" t="str">
        <f t="shared" si="38"/>
        <v/>
      </c>
      <c r="Q476" s="82" t="str">
        <f t="shared" si="39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6"/>
        <v/>
      </c>
      <c r="N477" s="82" t="str">
        <f t="shared" si="37"/>
        <v/>
      </c>
      <c r="O477" s="82">
        <f t="shared" si="35"/>
        <v>0</v>
      </c>
      <c r="P477" s="82" t="str">
        <f t="shared" si="38"/>
        <v/>
      </c>
      <c r="Q477" s="82" t="str">
        <f t="shared" si="39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6"/>
        <v/>
      </c>
      <c r="N478" s="82" t="str">
        <f t="shared" si="37"/>
        <v/>
      </c>
      <c r="O478" s="82">
        <f t="shared" si="35"/>
        <v>0</v>
      </c>
      <c r="P478" s="82" t="str">
        <f t="shared" si="38"/>
        <v/>
      </c>
      <c r="Q478" s="82" t="str">
        <f t="shared" si="39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6"/>
        <v/>
      </c>
      <c r="N479" s="82" t="str">
        <f t="shared" si="37"/>
        <v/>
      </c>
      <c r="O479" s="82">
        <f t="shared" si="35"/>
        <v>0</v>
      </c>
      <c r="P479" s="82" t="str">
        <f t="shared" si="38"/>
        <v/>
      </c>
      <c r="Q479" s="82" t="str">
        <f t="shared" si="39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6"/>
        <v/>
      </c>
      <c r="N480" s="82" t="str">
        <f t="shared" si="37"/>
        <v/>
      </c>
      <c r="O480" s="82">
        <f t="shared" si="35"/>
        <v>0</v>
      </c>
      <c r="P480" s="82" t="str">
        <f t="shared" si="38"/>
        <v/>
      </c>
      <c r="Q480" s="82" t="str">
        <f t="shared" si="39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6"/>
        <v/>
      </c>
      <c r="N481" s="82" t="str">
        <f t="shared" si="37"/>
        <v/>
      </c>
      <c r="O481" s="82">
        <f t="shared" si="35"/>
        <v>0</v>
      </c>
      <c r="P481" s="82" t="str">
        <f t="shared" si="38"/>
        <v/>
      </c>
      <c r="Q481" s="82" t="str">
        <f t="shared" si="39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6"/>
        <v/>
      </c>
      <c r="N482" s="82" t="str">
        <f t="shared" si="37"/>
        <v/>
      </c>
      <c r="O482" s="82">
        <f t="shared" si="35"/>
        <v>0</v>
      </c>
      <c r="P482" s="82" t="str">
        <f t="shared" si="38"/>
        <v/>
      </c>
      <c r="Q482" s="82" t="str">
        <f t="shared" si="39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6"/>
        <v/>
      </c>
      <c r="N483" s="82" t="str">
        <f t="shared" si="37"/>
        <v/>
      </c>
      <c r="O483" s="82">
        <f t="shared" si="35"/>
        <v>0</v>
      </c>
      <c r="P483" s="82" t="str">
        <f t="shared" si="38"/>
        <v/>
      </c>
      <c r="Q483" s="82" t="str">
        <f t="shared" si="39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6"/>
        <v/>
      </c>
      <c r="N484" s="82" t="str">
        <f t="shared" si="37"/>
        <v/>
      </c>
      <c r="O484" s="82">
        <f t="shared" si="35"/>
        <v>0</v>
      </c>
      <c r="P484" s="82" t="str">
        <f t="shared" si="38"/>
        <v/>
      </c>
      <c r="Q484" s="82" t="str">
        <f t="shared" si="39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6"/>
        <v/>
      </c>
      <c r="N485" s="82" t="str">
        <f t="shared" si="37"/>
        <v/>
      </c>
      <c r="O485" s="82">
        <f t="shared" si="35"/>
        <v>0</v>
      </c>
      <c r="P485" s="82" t="str">
        <f t="shared" si="38"/>
        <v/>
      </c>
      <c r="Q485" s="82" t="str">
        <f t="shared" si="39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6"/>
        <v/>
      </c>
      <c r="N486" s="82" t="str">
        <f t="shared" si="37"/>
        <v/>
      </c>
      <c r="O486" s="82">
        <f t="shared" si="35"/>
        <v>0</v>
      </c>
      <c r="P486" s="82" t="str">
        <f t="shared" si="38"/>
        <v/>
      </c>
      <c r="Q486" s="82" t="str">
        <f t="shared" si="39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6"/>
        <v/>
      </c>
      <c r="N487" s="82" t="str">
        <f t="shared" si="37"/>
        <v/>
      </c>
      <c r="O487" s="82">
        <f t="shared" si="35"/>
        <v>0</v>
      </c>
      <c r="P487" s="82" t="str">
        <f t="shared" si="38"/>
        <v/>
      </c>
      <c r="Q487" s="82" t="str">
        <f t="shared" si="39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6"/>
        <v/>
      </c>
      <c r="N488" s="82" t="str">
        <f t="shared" si="37"/>
        <v/>
      </c>
      <c r="O488" s="82">
        <f t="shared" si="35"/>
        <v>0</v>
      </c>
      <c r="P488" s="82" t="str">
        <f t="shared" si="38"/>
        <v/>
      </c>
      <c r="Q488" s="82" t="str">
        <f t="shared" si="39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6"/>
        <v/>
      </c>
      <c r="N489" s="82" t="str">
        <f t="shared" si="37"/>
        <v/>
      </c>
      <c r="O489" s="82">
        <f t="shared" si="35"/>
        <v>0</v>
      </c>
      <c r="P489" s="82" t="str">
        <f t="shared" si="38"/>
        <v/>
      </c>
      <c r="Q489" s="82" t="str">
        <f t="shared" si="39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6"/>
        <v/>
      </c>
      <c r="N490" s="82" t="str">
        <f t="shared" si="37"/>
        <v/>
      </c>
      <c r="O490" s="82">
        <f t="shared" si="35"/>
        <v>0</v>
      </c>
      <c r="P490" s="82" t="str">
        <f t="shared" si="38"/>
        <v/>
      </c>
      <c r="Q490" s="82" t="str">
        <f t="shared" si="39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6"/>
        <v/>
      </c>
      <c r="N491" s="82" t="str">
        <f t="shared" si="37"/>
        <v/>
      </c>
      <c r="O491" s="82">
        <f t="shared" si="35"/>
        <v>0</v>
      </c>
      <c r="P491" s="82" t="str">
        <f t="shared" si="38"/>
        <v/>
      </c>
      <c r="Q491" s="82" t="str">
        <f t="shared" si="39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6"/>
        <v/>
      </c>
      <c r="N492" s="82" t="str">
        <f t="shared" si="37"/>
        <v/>
      </c>
      <c r="O492" s="82">
        <f t="shared" si="35"/>
        <v>0</v>
      </c>
      <c r="P492" s="82" t="str">
        <f t="shared" si="38"/>
        <v/>
      </c>
      <c r="Q492" s="82" t="str">
        <f t="shared" si="39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6"/>
        <v/>
      </c>
      <c r="N493" s="82" t="str">
        <f t="shared" si="37"/>
        <v/>
      </c>
      <c r="O493" s="82">
        <f t="shared" si="35"/>
        <v>0</v>
      </c>
      <c r="P493" s="82" t="str">
        <f t="shared" si="38"/>
        <v/>
      </c>
      <c r="Q493" s="82" t="str">
        <f t="shared" si="39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6"/>
        <v/>
      </c>
      <c r="N494" s="82" t="str">
        <f t="shared" si="37"/>
        <v/>
      </c>
      <c r="O494" s="82">
        <f t="shared" si="35"/>
        <v>0</v>
      </c>
      <c r="P494" s="82" t="str">
        <f t="shared" si="38"/>
        <v/>
      </c>
      <c r="Q494" s="82" t="str">
        <f t="shared" si="39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6"/>
        <v/>
      </c>
      <c r="N495" s="82" t="str">
        <f t="shared" si="37"/>
        <v/>
      </c>
      <c r="O495" s="82">
        <f t="shared" si="35"/>
        <v>0</v>
      </c>
      <c r="P495" s="82" t="str">
        <f t="shared" si="38"/>
        <v/>
      </c>
      <c r="Q495" s="82" t="str">
        <f t="shared" si="39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6"/>
        <v/>
      </c>
      <c r="N496" s="82" t="str">
        <f t="shared" si="37"/>
        <v/>
      </c>
      <c r="O496" s="82">
        <f t="shared" si="35"/>
        <v>0</v>
      </c>
      <c r="P496" s="82" t="str">
        <f t="shared" si="38"/>
        <v/>
      </c>
      <c r="Q496" s="82" t="str">
        <f t="shared" si="39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6"/>
        <v/>
      </c>
      <c r="N497" s="82" t="str">
        <f t="shared" si="37"/>
        <v/>
      </c>
      <c r="O497" s="82">
        <f t="shared" si="35"/>
        <v>0</v>
      </c>
      <c r="P497" s="82" t="str">
        <f t="shared" si="38"/>
        <v/>
      </c>
      <c r="Q497" s="82" t="str">
        <f t="shared" si="39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6"/>
        <v/>
      </c>
      <c r="N498" s="82" t="str">
        <f t="shared" si="37"/>
        <v/>
      </c>
      <c r="O498" s="82">
        <f t="shared" si="35"/>
        <v>0</v>
      </c>
      <c r="P498" s="82" t="str">
        <f t="shared" si="38"/>
        <v/>
      </c>
      <c r="Q498" s="82" t="str">
        <f t="shared" si="39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6"/>
        <v/>
      </c>
      <c r="N499" s="82" t="str">
        <f t="shared" si="37"/>
        <v/>
      </c>
      <c r="O499" s="82">
        <f t="shared" si="35"/>
        <v>0</v>
      </c>
      <c r="P499" s="82" t="str">
        <f t="shared" si="38"/>
        <v/>
      </c>
      <c r="Q499" s="82" t="str">
        <f t="shared" si="39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6"/>
        <v/>
      </c>
      <c r="N500" s="82" t="str">
        <f t="shared" si="37"/>
        <v/>
      </c>
      <c r="O500" s="82">
        <f t="shared" si="35"/>
        <v>0</v>
      </c>
      <c r="P500" s="82" t="str">
        <f t="shared" si="38"/>
        <v/>
      </c>
      <c r="Q500" s="82" t="str">
        <f t="shared" si="39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6"/>
        <v/>
      </c>
      <c r="N501" s="82" t="str">
        <f t="shared" si="37"/>
        <v/>
      </c>
      <c r="O501" s="82">
        <f t="shared" si="35"/>
        <v>0</v>
      </c>
      <c r="P501" s="82" t="str">
        <f t="shared" si="38"/>
        <v/>
      </c>
      <c r="Q501" s="82" t="str">
        <f t="shared" si="39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6"/>
        <v/>
      </c>
      <c r="N502" s="82" t="str">
        <f t="shared" si="37"/>
        <v/>
      </c>
      <c r="O502" s="82">
        <f t="shared" si="35"/>
        <v>0</v>
      </c>
      <c r="P502" s="82" t="str">
        <f t="shared" si="38"/>
        <v/>
      </c>
      <c r="Q502" s="82" t="str">
        <f t="shared" si="39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6"/>
        <v/>
      </c>
      <c r="N503" s="82" t="str">
        <f t="shared" si="37"/>
        <v/>
      </c>
      <c r="O503" s="82">
        <f t="shared" si="35"/>
        <v>0</v>
      </c>
      <c r="P503" s="82" t="str">
        <f t="shared" si="38"/>
        <v/>
      </c>
      <c r="Q503" s="82" t="str">
        <f t="shared" si="39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6"/>
        <v/>
      </c>
      <c r="N504" s="82" t="str">
        <f t="shared" si="37"/>
        <v/>
      </c>
      <c r="O504" s="82">
        <f t="shared" si="35"/>
        <v>0</v>
      </c>
      <c r="P504" s="82" t="str">
        <f t="shared" si="38"/>
        <v/>
      </c>
      <c r="Q504" s="82" t="str">
        <f t="shared" si="39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6"/>
        <v/>
      </c>
      <c r="N505" s="82" t="str">
        <f t="shared" si="37"/>
        <v/>
      </c>
      <c r="O505" s="82">
        <f t="shared" si="35"/>
        <v>0</v>
      </c>
      <c r="P505" s="82" t="str">
        <f t="shared" si="38"/>
        <v/>
      </c>
      <c r="Q505" s="82" t="str">
        <f t="shared" si="39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6"/>
        <v/>
      </c>
      <c r="N506" s="82" t="str">
        <f t="shared" si="37"/>
        <v/>
      </c>
      <c r="O506" s="82">
        <f t="shared" si="35"/>
        <v>0</v>
      </c>
      <c r="P506" s="82" t="str">
        <f t="shared" si="38"/>
        <v/>
      </c>
      <c r="Q506" s="82" t="str">
        <f t="shared" si="39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6"/>
        <v/>
      </c>
      <c r="N507" s="82" t="str">
        <f t="shared" si="37"/>
        <v/>
      </c>
      <c r="O507" s="82">
        <f t="shared" si="35"/>
        <v>0</v>
      </c>
      <c r="P507" s="82" t="str">
        <f t="shared" si="38"/>
        <v/>
      </c>
      <c r="Q507" s="82" t="str">
        <f t="shared" si="39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6"/>
        <v/>
      </c>
      <c r="N508" s="82" t="str">
        <f t="shared" si="37"/>
        <v/>
      </c>
      <c r="O508" s="82">
        <f t="shared" si="35"/>
        <v>0</v>
      </c>
      <c r="P508" s="82" t="str">
        <f t="shared" si="38"/>
        <v/>
      </c>
      <c r="Q508" s="82" t="str">
        <f t="shared" si="39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6"/>
        <v/>
      </c>
      <c r="N509" s="82" t="str">
        <f t="shared" si="37"/>
        <v/>
      </c>
      <c r="O509" s="82">
        <f t="shared" si="35"/>
        <v>0</v>
      </c>
      <c r="P509" s="82" t="str">
        <f t="shared" si="38"/>
        <v/>
      </c>
      <c r="Q509" s="82" t="str">
        <f t="shared" si="39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6"/>
        <v/>
      </c>
      <c r="N510" s="82" t="str">
        <f t="shared" si="37"/>
        <v/>
      </c>
      <c r="O510" s="82">
        <f t="shared" si="35"/>
        <v>0</v>
      </c>
      <c r="P510" s="82" t="str">
        <f t="shared" si="38"/>
        <v/>
      </c>
      <c r="Q510" s="82" t="str">
        <f t="shared" si="39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6"/>
        <v/>
      </c>
      <c r="N511" s="82" t="str">
        <f t="shared" si="37"/>
        <v/>
      </c>
      <c r="O511" s="82">
        <f t="shared" si="35"/>
        <v>0</v>
      </c>
      <c r="P511" s="82" t="str">
        <f t="shared" si="38"/>
        <v/>
      </c>
      <c r="Q511" s="82" t="str">
        <f t="shared" si="39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6"/>
        <v/>
      </c>
      <c r="N512" s="82" t="str">
        <f t="shared" si="37"/>
        <v/>
      </c>
      <c r="O512" s="82">
        <f t="shared" si="35"/>
        <v>0</v>
      </c>
      <c r="P512" s="82" t="str">
        <f t="shared" si="38"/>
        <v/>
      </c>
      <c r="Q512" s="82" t="str">
        <f t="shared" si="39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6"/>
        <v/>
      </c>
      <c r="N513" s="82" t="str">
        <f t="shared" si="37"/>
        <v/>
      </c>
      <c r="O513" s="82">
        <f t="shared" si="35"/>
        <v>0</v>
      </c>
      <c r="P513" s="82" t="str">
        <f t="shared" si="38"/>
        <v/>
      </c>
      <c r="Q513" s="82" t="str">
        <f t="shared" si="39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6"/>
        <v/>
      </c>
      <c r="N514" s="82" t="str">
        <f t="shared" si="37"/>
        <v/>
      </c>
      <c r="O514" s="82">
        <f t="shared" si="35"/>
        <v>0</v>
      </c>
      <c r="P514" s="82" t="str">
        <f t="shared" si="38"/>
        <v/>
      </c>
      <c r="Q514" s="82" t="str">
        <f t="shared" si="39"/>
        <v/>
      </c>
    </row>
  </sheetData>
  <sheetProtection algorithmName="SHA-512" hashValue="K+cYu0B/9QvrAF/l1JxhnZv1PCtMwGuc8rnVEpjxHuEnYvJsg7Ta/HvthZNdZgtopvhweUdOHqpIHhe/a8kOkw==" saltValue="hPJFuiuGZjqQQtMws2NZzg==" spinCount="100000" sheet="1" formatColumns="0" formatRows="0" autoFilter="0"/>
  <autoFilter ref="K14:L14" xr:uid="{00000000-0009-0000-0000-00002A000000}"/>
  <mergeCells count="19">
    <mergeCell ref="A15:A16"/>
    <mergeCell ref="A1:A4"/>
    <mergeCell ref="A5:A6"/>
    <mergeCell ref="K6:K7"/>
    <mergeCell ref="I6:I7"/>
    <mergeCell ref="J1:L1"/>
    <mergeCell ref="J4:L4"/>
    <mergeCell ref="F6:F7"/>
    <mergeCell ref="H6:H7"/>
    <mergeCell ref="E6:E7"/>
    <mergeCell ref="G6:G7"/>
    <mergeCell ref="L6:L7"/>
    <mergeCell ref="J6:J7"/>
    <mergeCell ref="N6:N7"/>
    <mergeCell ref="O6:O7"/>
    <mergeCell ref="P6:P7"/>
    <mergeCell ref="Q6:Q7"/>
    <mergeCell ref="C6:C7"/>
    <mergeCell ref="D6:D7"/>
  </mergeCells>
  <phoneticPr fontId="0" type="noConversion"/>
  <dataValidations count="1">
    <dataValidation type="list" allowBlank="1" showInputMessage="1" showErrorMessage="1" sqref="G15:G514" xr:uid="{6F7EA8CC-3FE8-45ED-8B10-06515A7AFCDB}">
      <formula1>"E, 0%, 8%, 16%"</formula1>
    </dataValidation>
  </dataValidations>
  <hyperlinks>
    <hyperlink ref="A15:A16" location="CONTACTO!A1" display="Contacto" xr:uid="{309F3075-98C3-4629-AF57-C07A45D35EDB}"/>
    <hyperlink ref="A5:A6" location="MENU!A1" display="M e n ú" xr:uid="{60E120D6-03B2-4F6B-BEBC-8682093ED7AD}"/>
    <hyperlink ref="A8" location="'INGRESOS Y EGRESOS'!A1" display="Ingresos y Egresos" xr:uid="{AC7E47EC-00BA-4B4D-89BB-9F94EFD13FBC}"/>
    <hyperlink ref="A7" location="DATOS!A1" display="Datos de la Empresa" xr:uid="{D12B1021-09DC-46CA-A13A-6D23BBF8CE75}"/>
    <hyperlink ref="A10" location="TARIFAS!A1" display="Tablas y Tarifas de ISR" xr:uid="{39BE4DEE-FADE-48CE-9AA4-9E42CE151983}"/>
    <hyperlink ref="A9" location="IMPUESTOS!A1" display="Impuestos" xr:uid="{245296FC-116A-4A82-9991-F74873D908E0}"/>
    <hyperlink ref="A1:A4" location="MENU!A1" display="PROGRAMA REGIMEN SIMPLIFICADO DE CONFIANZA" xr:uid="{E1A91A99-A045-4318-A571-01CC25187208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11" customWidth="1"/>
    <col min="4" max="4" width="8.7109375" style="11" customWidth="1"/>
    <col min="5" max="5" width="40.7109375" style="11" customWidth="1"/>
    <col min="6" max="6" width="12.28515625" style="11" customWidth="1"/>
    <col min="7" max="7" width="4.7109375" style="11" customWidth="1"/>
    <col min="8" max="12" width="12.28515625" style="11" customWidth="1"/>
    <col min="13" max="13" width="0.85546875" style="11" customWidth="1"/>
    <col min="14" max="17" width="11.7109375" style="11" customWidth="1"/>
    <col min="18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03"/>
      <c r="F1" s="29"/>
      <c r="G1" s="17"/>
      <c r="H1" s="17"/>
      <c r="I1" s="17"/>
      <c r="J1" s="161" t="s">
        <v>109</v>
      </c>
      <c r="K1" s="161"/>
      <c r="L1" s="161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03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</row>
    <row r="3" spans="1:17" ht="17.45" customHeight="1" x14ac:dyDescent="0.2">
      <c r="A3" s="118"/>
      <c r="C3" s="104"/>
      <c r="D3" s="103"/>
      <c r="E3" s="103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</row>
    <row r="4" spans="1:17" ht="17.45" customHeight="1" x14ac:dyDescent="0.3">
      <c r="A4" s="119"/>
      <c r="C4" s="46" t="s">
        <v>87</v>
      </c>
      <c r="D4" s="103"/>
      <c r="E4" s="103"/>
      <c r="F4" s="17"/>
      <c r="G4" s="17"/>
      <c r="H4" s="17"/>
      <c r="I4" s="17"/>
      <c r="J4" s="162" t="str">
        <f>"DICIEMBRE "&amp;DATOS!$E$10</f>
        <v>DICIEMBRE 2023</v>
      </c>
      <c r="K4" s="162"/>
      <c r="L4" s="162"/>
      <c r="M4" s="35"/>
      <c r="N4" s="34"/>
      <c r="O4" s="34"/>
      <c r="P4" s="34"/>
      <c r="Q4" s="34"/>
    </row>
    <row r="5" spans="1:17" ht="17.45" customHeight="1" x14ac:dyDescent="0.4">
      <c r="A5" s="120" t="s">
        <v>1</v>
      </c>
      <c r="C5" s="1"/>
      <c r="F5" s="17"/>
      <c r="G5" s="17"/>
      <c r="H5" s="17"/>
      <c r="I5" s="17"/>
      <c r="J5" s="17"/>
      <c r="K5" s="17"/>
      <c r="L5" s="17"/>
      <c r="M5" s="17"/>
      <c r="N5" s="34"/>
      <c r="O5" s="34"/>
      <c r="P5" s="34"/>
      <c r="Q5" s="34"/>
    </row>
    <row r="6" spans="1:17" ht="17.45" customHeight="1" x14ac:dyDescent="0.2">
      <c r="A6" s="120"/>
      <c r="C6" s="143" t="s">
        <v>69</v>
      </c>
      <c r="D6" s="143" t="s">
        <v>70</v>
      </c>
      <c r="E6" s="143" t="s">
        <v>71</v>
      </c>
      <c r="F6" s="158" t="s">
        <v>72</v>
      </c>
      <c r="G6" s="143" t="s">
        <v>73</v>
      </c>
      <c r="H6" s="143" t="s">
        <v>52</v>
      </c>
      <c r="I6" s="143" t="s">
        <v>74</v>
      </c>
      <c r="J6" s="158" t="s">
        <v>75</v>
      </c>
      <c r="K6" s="158" t="s">
        <v>76</v>
      </c>
      <c r="L6" s="143" t="s">
        <v>77</v>
      </c>
      <c r="M6" s="17"/>
      <c r="N6" s="158" t="s">
        <v>78</v>
      </c>
      <c r="O6" s="158" t="s">
        <v>79</v>
      </c>
      <c r="P6" s="158" t="s">
        <v>80</v>
      </c>
      <c r="Q6" s="158" t="s">
        <v>81</v>
      </c>
    </row>
    <row r="7" spans="1:17" ht="17.45" customHeight="1" x14ac:dyDescent="0.2">
      <c r="A7" s="53" t="s">
        <v>5</v>
      </c>
      <c r="C7" s="143"/>
      <c r="D7" s="143"/>
      <c r="E7" s="143"/>
      <c r="F7" s="158"/>
      <c r="G7" s="143"/>
      <c r="H7" s="143"/>
      <c r="I7" s="160"/>
      <c r="J7" s="158"/>
      <c r="K7" s="158"/>
      <c r="L7" s="143"/>
      <c r="M7" s="17"/>
      <c r="N7" s="159"/>
      <c r="O7" s="159"/>
      <c r="P7" s="159"/>
      <c r="Q7" s="159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17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166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M9" s="17"/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IF(DATOS!$H$12=DATOS!$I$1,SUM(F9:F9),0)</f>
        <v>0</v>
      </c>
      <c r="G10" s="70"/>
      <c r="H10" s="70">
        <f>IF(DATOS!$H$12=DATOS!$I$1,SUM(H9:H9),0)</f>
        <v>0</v>
      </c>
      <c r="I10" s="70">
        <f>IF(DATOS!$H$12=DATOS!$I$1,SUM(I9:I9),0)</f>
        <v>0</v>
      </c>
      <c r="J10" s="70">
        <f>IF(DATOS!$H$12=DATOS!$I$1,SUM(J9:J9),0)</f>
        <v>0</v>
      </c>
      <c r="K10" s="70">
        <f>IF(DATOS!$H$12=DATOS!$I$1,SUM(K9:K9),0)</f>
        <v>0</v>
      </c>
      <c r="L10" s="70">
        <f>IF(DATOS!$H$12=DATOS!$I$1,SUM(L9:L9),0)</f>
        <v>0</v>
      </c>
      <c r="M10" s="17"/>
      <c r="N10" s="70">
        <f>IF(DATOS!$H$12=DATOS!$I$1,SUM(N9:N9),0)</f>
        <v>0</v>
      </c>
      <c r="O10" s="70">
        <f>IF(DATOS!$H$12=DATOS!$I$1,SUM(O9:O9),0)</f>
        <v>0</v>
      </c>
      <c r="P10" s="70">
        <f>IF(DATOS!R11=DATOS!S1,SUM(P9:P9),0)</f>
        <v>0</v>
      </c>
      <c r="Q10" s="70">
        <f>IF(DATOS!$H$12=DATOS!$I$1,SUM(Q9:Q9),0)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'EG-NOV'!F11+'EG-DIC'!F9</f>
        <v>0</v>
      </c>
      <c r="G11" s="69"/>
      <c r="H11" s="69">
        <f>'EG-NOV'!H11+'EG-DIC'!H9</f>
        <v>0</v>
      </c>
      <c r="I11" s="69">
        <f>'EG-NOV'!I11+'EG-DIC'!I9</f>
        <v>0</v>
      </c>
      <c r="J11" s="69">
        <f>'EG-NOV'!J11+'EG-DIC'!J9</f>
        <v>0</v>
      </c>
      <c r="K11" s="69">
        <f>'EG-NOV'!K11+'EG-DIC'!K9</f>
        <v>0</v>
      </c>
      <c r="L11" s="69">
        <f>F11+H11+I11-J11-K11</f>
        <v>0</v>
      </c>
      <c r="M11" s="17"/>
      <c r="N11" s="69">
        <f>'EG-NOV'!N11+'EG-DIC'!N9</f>
        <v>0</v>
      </c>
      <c r="O11" s="69">
        <f>'EG-NOV'!O11+'EG-DIC'!O9</f>
        <v>0</v>
      </c>
      <c r="P11" s="69">
        <f>'EG-NOV'!P11+'EG-DIC'!P9</f>
        <v>0</v>
      </c>
      <c r="Q11" s="69">
        <f>'EG-NOV'!Q11+'EG-DIC'!Q9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M12" s="17"/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17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102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7"/>
      <c r="N15" s="82" t="str">
        <f t="shared" ref="N15:N18" si="0">IF($G15="E",F15,"")</f>
        <v/>
      </c>
      <c r="O15" s="82">
        <f t="shared" ref="O15:O18" si="1">IF($G15=0%,F15,"")</f>
        <v>0</v>
      </c>
      <c r="P15" s="82" t="str">
        <f t="shared" ref="P15:P80" si="2">IF(OR($G15=8%,$G15=11%),$H15/$G15,"")</f>
        <v/>
      </c>
      <c r="Q15" s="82" t="str">
        <f t="shared" ref="Q15:Q80" si="3">IF(OR($G15=15%,$G15=16%),$H15/$G15,"")</f>
        <v/>
      </c>
    </row>
    <row r="16" spans="1:17" ht="17.45" customHeight="1" x14ac:dyDescent="0.2">
      <c r="A16" s="117"/>
      <c r="C16" s="102"/>
      <c r="D16" s="100"/>
      <c r="E16" s="90"/>
      <c r="F16" s="90"/>
      <c r="G16" s="101"/>
      <c r="H16" s="90"/>
      <c r="I16" s="90"/>
      <c r="J16" s="90"/>
      <c r="K16" s="90"/>
      <c r="L16" s="82" t="str">
        <f>IF(F16&amp;H16&amp;I16&amp;J16&amp;K16="","",F16+H16+I16-J16-K16)</f>
        <v/>
      </c>
      <c r="M16" s="17"/>
      <c r="N16" s="82" t="str">
        <f t="shared" si="0"/>
        <v/>
      </c>
      <c r="O16" s="82">
        <f t="shared" si="1"/>
        <v>0</v>
      </c>
      <c r="P16" s="82" t="str">
        <f t="shared" si="2"/>
        <v/>
      </c>
      <c r="Q16" s="82" t="str">
        <f t="shared" si="3"/>
        <v/>
      </c>
    </row>
    <row r="17" spans="1:17" ht="17.45" customHeight="1" x14ac:dyDescent="0.2">
      <c r="A17" s="49"/>
      <c r="C17" s="102"/>
      <c r="D17" s="100"/>
      <c r="E17" s="90"/>
      <c r="F17" s="90"/>
      <c r="G17" s="101"/>
      <c r="H17" s="90"/>
      <c r="I17" s="90"/>
      <c r="J17" s="90"/>
      <c r="K17" s="90"/>
      <c r="L17" s="82" t="str">
        <f t="shared" ref="L17" si="4">IF(F17&amp;H17&amp;I17&amp;J17&amp;K17="","",F17+H17+I17-J17-K17)</f>
        <v/>
      </c>
      <c r="M17" s="17"/>
      <c r="N17" s="82" t="str">
        <f t="shared" si="0"/>
        <v/>
      </c>
      <c r="O17" s="82">
        <f t="shared" si="1"/>
        <v>0</v>
      </c>
      <c r="P17" s="82" t="str">
        <f t="shared" si="2"/>
        <v/>
      </c>
      <c r="Q17" s="82" t="str">
        <f t="shared" si="3"/>
        <v/>
      </c>
    </row>
    <row r="18" spans="1:17" ht="17.45" customHeight="1" x14ac:dyDescent="0.2">
      <c r="A18" s="49"/>
      <c r="C18" s="102"/>
      <c r="D18" s="100"/>
      <c r="E18" s="90"/>
      <c r="F18" s="90"/>
      <c r="G18" s="101"/>
      <c r="H18" s="90"/>
      <c r="I18" s="90"/>
      <c r="J18" s="90"/>
      <c r="K18" s="90"/>
      <c r="L18" s="82" t="str">
        <f t="shared" ref="L18:L79" si="5">IF(F18&amp;H18&amp;I18&amp;J18&amp;K18="","",F18+H18+I18-J18-K18)</f>
        <v/>
      </c>
      <c r="M18" s="17"/>
      <c r="N18" s="82" t="str">
        <f t="shared" si="0"/>
        <v/>
      </c>
      <c r="O18" s="82">
        <f t="shared" si="1"/>
        <v>0</v>
      </c>
      <c r="P18" s="82" t="str">
        <f t="shared" si="2"/>
        <v/>
      </c>
      <c r="Q18" s="82" t="str">
        <f t="shared" si="3"/>
        <v/>
      </c>
    </row>
    <row r="19" spans="1:17" ht="17.45" customHeight="1" x14ac:dyDescent="0.2">
      <c r="A19" s="49"/>
      <c r="C19" s="102"/>
      <c r="D19" s="100"/>
      <c r="E19" s="90"/>
      <c r="F19" s="90"/>
      <c r="G19" s="101"/>
      <c r="H19" s="90"/>
      <c r="I19" s="90"/>
      <c r="J19" s="90"/>
      <c r="K19" s="90"/>
      <c r="L19" s="82" t="str">
        <f t="shared" si="5"/>
        <v/>
      </c>
      <c r="M19" s="17"/>
      <c r="N19" s="82" t="str">
        <f t="shared" ref="N19:N79" si="6">IF($G19="E",F19,"")</f>
        <v/>
      </c>
      <c r="O19" s="82">
        <f t="shared" ref="O19:O81" si="7">IF($G19=0%,F19,"")</f>
        <v>0</v>
      </c>
      <c r="P19" s="82" t="str">
        <f t="shared" si="2"/>
        <v/>
      </c>
      <c r="Q19" s="82" t="str">
        <f t="shared" si="3"/>
        <v/>
      </c>
    </row>
    <row r="20" spans="1:17" ht="17.45" customHeight="1" x14ac:dyDescent="0.2">
      <c r="A20" s="49"/>
      <c r="C20" s="102"/>
      <c r="D20" s="100"/>
      <c r="E20" s="90"/>
      <c r="F20" s="90"/>
      <c r="G20" s="101"/>
      <c r="H20" s="90"/>
      <c r="I20" s="90"/>
      <c r="J20" s="90"/>
      <c r="K20" s="90"/>
      <c r="L20" s="82" t="str">
        <f t="shared" si="5"/>
        <v/>
      </c>
      <c r="M20" s="17"/>
      <c r="N20" s="82" t="str">
        <f t="shared" si="6"/>
        <v/>
      </c>
      <c r="O20" s="82">
        <f t="shared" si="7"/>
        <v>0</v>
      </c>
      <c r="P20" s="82" t="str">
        <f t="shared" si="2"/>
        <v/>
      </c>
      <c r="Q20" s="82" t="str">
        <f t="shared" si="3"/>
        <v/>
      </c>
    </row>
    <row r="21" spans="1:17" ht="17.45" customHeight="1" x14ac:dyDescent="0.2">
      <c r="A21" s="49"/>
      <c r="C21" s="102"/>
      <c r="D21" s="100"/>
      <c r="E21" s="90"/>
      <c r="F21" s="90"/>
      <c r="G21" s="101"/>
      <c r="H21" s="90"/>
      <c r="I21" s="90"/>
      <c r="J21" s="90"/>
      <c r="K21" s="90"/>
      <c r="L21" s="82" t="str">
        <f t="shared" si="5"/>
        <v/>
      </c>
      <c r="M21" s="17"/>
      <c r="N21" s="82" t="str">
        <f t="shared" si="6"/>
        <v/>
      </c>
      <c r="O21" s="82">
        <f t="shared" si="7"/>
        <v>0</v>
      </c>
      <c r="P21" s="82" t="str">
        <f t="shared" si="2"/>
        <v/>
      </c>
      <c r="Q21" s="82" t="str">
        <f t="shared" si="3"/>
        <v/>
      </c>
    </row>
    <row r="22" spans="1:17" ht="17.45" customHeight="1" x14ac:dyDescent="0.2">
      <c r="A22" s="49"/>
      <c r="C22" s="102"/>
      <c r="D22" s="100"/>
      <c r="E22" s="90"/>
      <c r="F22" s="90"/>
      <c r="G22" s="101"/>
      <c r="H22" s="90"/>
      <c r="I22" s="90"/>
      <c r="J22" s="90"/>
      <c r="K22" s="90"/>
      <c r="L22" s="82" t="str">
        <f t="shared" si="5"/>
        <v/>
      </c>
      <c r="M22" s="17"/>
      <c r="N22" s="82" t="str">
        <f t="shared" si="6"/>
        <v/>
      </c>
      <c r="O22" s="82">
        <f t="shared" si="7"/>
        <v>0</v>
      </c>
      <c r="P22" s="82" t="str">
        <f t="shared" si="2"/>
        <v/>
      </c>
      <c r="Q22" s="82" t="str">
        <f t="shared" si="3"/>
        <v/>
      </c>
    </row>
    <row r="23" spans="1:17" ht="17.45" customHeight="1" x14ac:dyDescent="0.2">
      <c r="A23" s="49"/>
      <c r="C23" s="102"/>
      <c r="D23" s="100"/>
      <c r="E23" s="90"/>
      <c r="F23" s="90"/>
      <c r="G23" s="101"/>
      <c r="H23" s="90"/>
      <c r="I23" s="90"/>
      <c r="J23" s="90"/>
      <c r="K23" s="90"/>
      <c r="L23" s="82" t="str">
        <f t="shared" si="5"/>
        <v/>
      </c>
      <c r="M23" s="17"/>
      <c r="N23" s="82" t="str">
        <f t="shared" si="6"/>
        <v/>
      </c>
      <c r="O23" s="82">
        <f t="shared" si="7"/>
        <v>0</v>
      </c>
      <c r="P23" s="82" t="str">
        <f t="shared" si="2"/>
        <v/>
      </c>
      <c r="Q23" s="82" t="str">
        <f t="shared" si="3"/>
        <v/>
      </c>
    </row>
    <row r="24" spans="1:17" ht="17.45" customHeight="1" x14ac:dyDescent="0.2">
      <c r="A24" s="49"/>
      <c r="C24" s="102"/>
      <c r="D24" s="100"/>
      <c r="E24" s="90"/>
      <c r="F24" s="90"/>
      <c r="G24" s="101"/>
      <c r="H24" s="90"/>
      <c r="I24" s="90"/>
      <c r="J24" s="90"/>
      <c r="K24" s="90"/>
      <c r="L24" s="82" t="str">
        <f t="shared" si="5"/>
        <v/>
      </c>
      <c r="M24" s="17"/>
      <c r="N24" s="82" t="str">
        <f t="shared" si="6"/>
        <v/>
      </c>
      <c r="O24" s="82">
        <f t="shared" si="7"/>
        <v>0</v>
      </c>
      <c r="P24" s="82" t="str">
        <f t="shared" si="2"/>
        <v/>
      </c>
      <c r="Q24" s="82" t="str">
        <f t="shared" si="3"/>
        <v/>
      </c>
    </row>
    <row r="25" spans="1:17" ht="17.45" customHeight="1" x14ac:dyDescent="0.2">
      <c r="A25" s="49"/>
      <c r="C25" s="102"/>
      <c r="D25" s="100"/>
      <c r="E25" s="90"/>
      <c r="F25" s="90"/>
      <c r="G25" s="101"/>
      <c r="H25" s="90"/>
      <c r="I25" s="90"/>
      <c r="J25" s="90"/>
      <c r="K25" s="90"/>
      <c r="L25" s="82" t="str">
        <f t="shared" si="5"/>
        <v/>
      </c>
      <c r="M25" s="17"/>
      <c r="N25" s="82" t="str">
        <f t="shared" si="6"/>
        <v/>
      </c>
      <c r="O25" s="82">
        <f t="shared" si="7"/>
        <v>0</v>
      </c>
      <c r="P25" s="82" t="str">
        <f t="shared" si="2"/>
        <v/>
      </c>
      <c r="Q25" s="82" t="str">
        <f t="shared" si="3"/>
        <v/>
      </c>
    </row>
    <row r="26" spans="1:17" ht="17.45" customHeight="1" x14ac:dyDescent="0.2">
      <c r="A26" s="50"/>
      <c r="C26" s="102"/>
      <c r="D26" s="100"/>
      <c r="E26" s="90"/>
      <c r="F26" s="90"/>
      <c r="G26" s="101"/>
      <c r="H26" s="90"/>
      <c r="I26" s="90"/>
      <c r="J26" s="90"/>
      <c r="K26" s="90"/>
      <c r="L26" s="82" t="str">
        <f t="shared" si="5"/>
        <v/>
      </c>
      <c r="M26" s="17"/>
      <c r="N26" s="82" t="str">
        <f t="shared" si="6"/>
        <v/>
      </c>
      <c r="O26" s="82">
        <f t="shared" si="7"/>
        <v>0</v>
      </c>
      <c r="P26" s="82" t="str">
        <f t="shared" si="2"/>
        <v/>
      </c>
      <c r="Q26" s="82" t="str">
        <f t="shared" si="3"/>
        <v/>
      </c>
    </row>
    <row r="27" spans="1:17" ht="17.45" customHeight="1" x14ac:dyDescent="0.2">
      <c r="A27" s="50"/>
      <c r="C27" s="102"/>
      <c r="D27" s="100"/>
      <c r="E27" s="90"/>
      <c r="F27" s="90"/>
      <c r="G27" s="101"/>
      <c r="H27" s="90"/>
      <c r="I27" s="90"/>
      <c r="J27" s="90"/>
      <c r="K27" s="90"/>
      <c r="L27" s="82" t="str">
        <f t="shared" si="5"/>
        <v/>
      </c>
      <c r="M27" s="17"/>
      <c r="N27" s="82" t="str">
        <f t="shared" si="6"/>
        <v/>
      </c>
      <c r="O27" s="82">
        <f t="shared" si="7"/>
        <v>0</v>
      </c>
      <c r="P27" s="82" t="str">
        <f t="shared" si="2"/>
        <v/>
      </c>
      <c r="Q27" s="82" t="str">
        <f t="shared" si="3"/>
        <v/>
      </c>
    </row>
    <row r="28" spans="1:17" ht="17.45" customHeight="1" x14ac:dyDescent="0.2">
      <c r="A28" s="50"/>
      <c r="C28" s="102"/>
      <c r="D28" s="100"/>
      <c r="E28" s="90"/>
      <c r="F28" s="90"/>
      <c r="G28" s="101"/>
      <c r="H28" s="90"/>
      <c r="I28" s="90"/>
      <c r="J28" s="90"/>
      <c r="K28" s="90"/>
      <c r="L28" s="82" t="str">
        <f t="shared" si="5"/>
        <v/>
      </c>
      <c r="M28" s="17"/>
      <c r="N28" s="82" t="str">
        <f t="shared" si="6"/>
        <v/>
      </c>
      <c r="O28" s="82">
        <f t="shared" si="7"/>
        <v>0</v>
      </c>
      <c r="P28" s="82" t="str">
        <f t="shared" si="2"/>
        <v/>
      </c>
      <c r="Q28" s="82" t="str">
        <f t="shared" si="3"/>
        <v/>
      </c>
    </row>
    <row r="29" spans="1:17" ht="17.45" customHeight="1" x14ac:dyDescent="0.2">
      <c r="A29" s="50"/>
      <c r="C29" s="102"/>
      <c r="D29" s="100"/>
      <c r="E29" s="90"/>
      <c r="F29" s="90"/>
      <c r="G29" s="101"/>
      <c r="H29" s="90"/>
      <c r="I29" s="90"/>
      <c r="J29" s="90"/>
      <c r="K29" s="90"/>
      <c r="L29" s="82" t="str">
        <f t="shared" si="5"/>
        <v/>
      </c>
      <c r="M29" s="17"/>
      <c r="N29" s="82" t="str">
        <f t="shared" si="6"/>
        <v/>
      </c>
      <c r="O29" s="82">
        <f t="shared" si="7"/>
        <v>0</v>
      </c>
      <c r="P29" s="82" t="str">
        <f t="shared" si="2"/>
        <v/>
      </c>
      <c r="Q29" s="82" t="str">
        <f t="shared" si="3"/>
        <v/>
      </c>
    </row>
    <row r="30" spans="1:17" ht="17.45" customHeight="1" x14ac:dyDescent="0.2">
      <c r="A30" s="50"/>
      <c r="C30" s="102"/>
      <c r="D30" s="100"/>
      <c r="E30" s="90"/>
      <c r="F30" s="90"/>
      <c r="G30" s="101"/>
      <c r="H30" s="90"/>
      <c r="I30" s="90"/>
      <c r="J30" s="90"/>
      <c r="K30" s="90"/>
      <c r="L30" s="82" t="str">
        <f t="shared" si="5"/>
        <v/>
      </c>
      <c r="M30" s="17"/>
      <c r="N30" s="82" t="str">
        <f t="shared" si="6"/>
        <v/>
      </c>
      <c r="O30" s="82">
        <f t="shared" si="7"/>
        <v>0</v>
      </c>
      <c r="P30" s="82" t="str">
        <f t="shared" si="2"/>
        <v/>
      </c>
      <c r="Q30" s="82" t="str">
        <f t="shared" si="3"/>
        <v/>
      </c>
    </row>
    <row r="31" spans="1:17" ht="17.45" customHeight="1" x14ac:dyDescent="0.2">
      <c r="A31" s="50"/>
      <c r="C31" s="102"/>
      <c r="D31" s="100"/>
      <c r="E31" s="90"/>
      <c r="F31" s="90"/>
      <c r="G31" s="101"/>
      <c r="H31" s="90"/>
      <c r="I31" s="90"/>
      <c r="J31" s="90"/>
      <c r="K31" s="90"/>
      <c r="L31" s="82" t="str">
        <f t="shared" si="5"/>
        <v/>
      </c>
      <c r="M31" s="17"/>
      <c r="N31" s="82" t="str">
        <f t="shared" si="6"/>
        <v/>
      </c>
      <c r="O31" s="82">
        <f t="shared" si="7"/>
        <v>0</v>
      </c>
      <c r="P31" s="82" t="str">
        <f t="shared" si="2"/>
        <v/>
      </c>
      <c r="Q31" s="82" t="str">
        <f t="shared" si="3"/>
        <v/>
      </c>
    </row>
    <row r="32" spans="1:17" ht="17.45" customHeight="1" x14ac:dyDescent="0.2">
      <c r="A32" s="50"/>
      <c r="C32" s="102"/>
      <c r="D32" s="100"/>
      <c r="E32" s="90"/>
      <c r="F32" s="90"/>
      <c r="G32" s="101"/>
      <c r="H32" s="90"/>
      <c r="I32" s="90"/>
      <c r="J32" s="90"/>
      <c r="K32" s="90"/>
      <c r="L32" s="82" t="str">
        <f t="shared" si="5"/>
        <v/>
      </c>
      <c r="M32" s="17"/>
      <c r="N32" s="82" t="str">
        <f t="shared" si="6"/>
        <v/>
      </c>
      <c r="O32" s="82">
        <f t="shared" si="7"/>
        <v>0</v>
      </c>
      <c r="P32" s="82" t="str">
        <f t="shared" si="2"/>
        <v/>
      </c>
      <c r="Q32" s="82" t="str">
        <f t="shared" si="3"/>
        <v/>
      </c>
    </row>
    <row r="33" spans="1:17" ht="17.45" customHeight="1" x14ac:dyDescent="0.2">
      <c r="A33" s="50"/>
      <c r="C33" s="102"/>
      <c r="D33" s="100"/>
      <c r="E33" s="90"/>
      <c r="F33" s="90"/>
      <c r="G33" s="101"/>
      <c r="H33" s="90"/>
      <c r="I33" s="90"/>
      <c r="J33" s="90"/>
      <c r="K33" s="90"/>
      <c r="L33" s="82" t="str">
        <f t="shared" si="5"/>
        <v/>
      </c>
      <c r="M33" s="17"/>
      <c r="N33" s="82" t="str">
        <f t="shared" si="6"/>
        <v/>
      </c>
      <c r="O33" s="82">
        <f t="shared" si="7"/>
        <v>0</v>
      </c>
      <c r="P33" s="82" t="str">
        <f t="shared" si="2"/>
        <v/>
      </c>
      <c r="Q33" s="82" t="str">
        <f t="shared" si="3"/>
        <v/>
      </c>
    </row>
    <row r="34" spans="1:17" ht="17.45" customHeight="1" x14ac:dyDescent="0.2">
      <c r="A34" s="50"/>
      <c r="C34" s="102"/>
      <c r="D34" s="100"/>
      <c r="E34" s="90"/>
      <c r="F34" s="90"/>
      <c r="G34" s="101"/>
      <c r="H34" s="90"/>
      <c r="I34" s="90"/>
      <c r="J34" s="90"/>
      <c r="K34" s="90"/>
      <c r="L34" s="82" t="str">
        <f t="shared" si="5"/>
        <v/>
      </c>
      <c r="M34" s="17"/>
      <c r="N34" s="82" t="str">
        <f t="shared" si="6"/>
        <v/>
      </c>
      <c r="O34" s="82">
        <f t="shared" si="7"/>
        <v>0</v>
      </c>
      <c r="P34" s="82" t="str">
        <f t="shared" si="2"/>
        <v/>
      </c>
      <c r="Q34" s="82" t="str">
        <f t="shared" si="3"/>
        <v/>
      </c>
    </row>
    <row r="35" spans="1:17" ht="17.45" customHeight="1" x14ac:dyDescent="0.2">
      <c r="A35" s="50"/>
      <c r="C35" s="102"/>
      <c r="D35" s="100"/>
      <c r="E35" s="90"/>
      <c r="F35" s="90"/>
      <c r="G35" s="101"/>
      <c r="H35" s="90"/>
      <c r="I35" s="90"/>
      <c r="J35" s="90"/>
      <c r="K35" s="90"/>
      <c r="L35" s="82" t="str">
        <f t="shared" si="5"/>
        <v/>
      </c>
      <c r="M35" s="17"/>
      <c r="N35" s="82" t="str">
        <f t="shared" si="6"/>
        <v/>
      </c>
      <c r="O35" s="82">
        <f t="shared" si="7"/>
        <v>0</v>
      </c>
      <c r="P35" s="82" t="str">
        <f t="shared" si="2"/>
        <v/>
      </c>
      <c r="Q35" s="82" t="str">
        <f t="shared" si="3"/>
        <v/>
      </c>
    </row>
    <row r="36" spans="1:17" ht="17.45" customHeight="1" x14ac:dyDescent="0.2">
      <c r="A36" s="50"/>
      <c r="C36" s="102"/>
      <c r="D36" s="100"/>
      <c r="E36" s="90"/>
      <c r="F36" s="90"/>
      <c r="G36" s="101"/>
      <c r="H36" s="90"/>
      <c r="I36" s="90"/>
      <c r="J36" s="90"/>
      <c r="K36" s="90"/>
      <c r="L36" s="82" t="str">
        <f t="shared" si="5"/>
        <v/>
      </c>
      <c r="M36" s="17"/>
      <c r="N36" s="82" t="str">
        <f t="shared" si="6"/>
        <v/>
      </c>
      <c r="O36" s="82">
        <f t="shared" si="7"/>
        <v>0</v>
      </c>
      <c r="P36" s="82" t="str">
        <f t="shared" si="2"/>
        <v/>
      </c>
      <c r="Q36" s="82" t="str">
        <f t="shared" si="3"/>
        <v/>
      </c>
    </row>
    <row r="37" spans="1:17" ht="17.45" customHeight="1" x14ac:dyDescent="0.2">
      <c r="A37" s="50"/>
      <c r="C37" s="102"/>
      <c r="D37" s="100"/>
      <c r="E37" s="90"/>
      <c r="F37" s="90"/>
      <c r="G37" s="101"/>
      <c r="H37" s="90"/>
      <c r="I37" s="90"/>
      <c r="J37" s="90"/>
      <c r="K37" s="90"/>
      <c r="L37" s="82" t="str">
        <f t="shared" si="5"/>
        <v/>
      </c>
      <c r="M37" s="17"/>
      <c r="N37" s="82" t="str">
        <f t="shared" si="6"/>
        <v/>
      </c>
      <c r="O37" s="82">
        <f t="shared" si="7"/>
        <v>0</v>
      </c>
      <c r="P37" s="82" t="str">
        <f t="shared" si="2"/>
        <v/>
      </c>
      <c r="Q37" s="82" t="str">
        <f t="shared" si="3"/>
        <v/>
      </c>
    </row>
    <row r="38" spans="1:17" ht="17.45" customHeight="1" x14ac:dyDescent="0.2">
      <c r="A38" s="50"/>
      <c r="C38" s="102"/>
      <c r="D38" s="100"/>
      <c r="E38" s="90"/>
      <c r="F38" s="90"/>
      <c r="G38" s="101"/>
      <c r="H38" s="90"/>
      <c r="I38" s="90"/>
      <c r="J38" s="90"/>
      <c r="K38" s="90"/>
      <c r="L38" s="82" t="str">
        <f t="shared" si="5"/>
        <v/>
      </c>
      <c r="M38" s="17"/>
      <c r="N38" s="82" t="str">
        <f t="shared" si="6"/>
        <v/>
      </c>
      <c r="O38" s="82">
        <f t="shared" si="7"/>
        <v>0</v>
      </c>
      <c r="P38" s="82" t="str">
        <f t="shared" si="2"/>
        <v/>
      </c>
      <c r="Q38" s="82" t="str">
        <f t="shared" si="3"/>
        <v/>
      </c>
    </row>
    <row r="39" spans="1:17" ht="17.45" customHeight="1" x14ac:dyDescent="0.2">
      <c r="A39" s="50"/>
      <c r="C39" s="102"/>
      <c r="D39" s="100"/>
      <c r="E39" s="90"/>
      <c r="F39" s="90"/>
      <c r="G39" s="101"/>
      <c r="H39" s="90"/>
      <c r="I39" s="90"/>
      <c r="J39" s="90"/>
      <c r="K39" s="90"/>
      <c r="L39" s="82" t="str">
        <f t="shared" si="5"/>
        <v/>
      </c>
      <c r="M39" s="17"/>
      <c r="N39" s="82" t="str">
        <f t="shared" si="6"/>
        <v/>
      </c>
      <c r="O39" s="82">
        <f t="shared" si="7"/>
        <v>0</v>
      </c>
      <c r="P39" s="82" t="str">
        <f t="shared" si="2"/>
        <v/>
      </c>
      <c r="Q39" s="82" t="str">
        <f t="shared" si="3"/>
        <v/>
      </c>
    </row>
    <row r="40" spans="1:17" ht="17.45" customHeight="1" x14ac:dyDescent="0.2">
      <c r="A40" s="50"/>
      <c r="C40" s="102"/>
      <c r="D40" s="100"/>
      <c r="E40" s="90"/>
      <c r="F40" s="90"/>
      <c r="G40" s="101"/>
      <c r="H40" s="90"/>
      <c r="I40" s="90"/>
      <c r="J40" s="90"/>
      <c r="K40" s="90"/>
      <c r="L40" s="82" t="str">
        <f t="shared" si="5"/>
        <v/>
      </c>
      <c r="M40" s="17"/>
      <c r="N40" s="82" t="str">
        <f t="shared" si="6"/>
        <v/>
      </c>
      <c r="O40" s="82">
        <f t="shared" si="7"/>
        <v>0</v>
      </c>
      <c r="P40" s="82" t="str">
        <f t="shared" si="2"/>
        <v/>
      </c>
      <c r="Q40" s="82" t="str">
        <f t="shared" si="3"/>
        <v/>
      </c>
    </row>
    <row r="41" spans="1:17" ht="17.45" customHeight="1" x14ac:dyDescent="0.2">
      <c r="A41" s="50"/>
      <c r="C41" s="102"/>
      <c r="D41" s="100"/>
      <c r="E41" s="90"/>
      <c r="F41" s="90"/>
      <c r="G41" s="101"/>
      <c r="H41" s="90"/>
      <c r="I41" s="90"/>
      <c r="J41" s="90"/>
      <c r="K41" s="90"/>
      <c r="L41" s="82" t="str">
        <f t="shared" si="5"/>
        <v/>
      </c>
      <c r="M41" s="17"/>
      <c r="N41" s="82" t="str">
        <f t="shared" si="6"/>
        <v/>
      </c>
      <c r="O41" s="82">
        <f t="shared" si="7"/>
        <v>0</v>
      </c>
      <c r="P41" s="82" t="str">
        <f t="shared" si="2"/>
        <v/>
      </c>
      <c r="Q41" s="82" t="str">
        <f t="shared" si="3"/>
        <v/>
      </c>
    </row>
    <row r="42" spans="1:17" ht="17.45" customHeight="1" x14ac:dyDescent="0.2">
      <c r="A42" s="50"/>
      <c r="C42" s="102"/>
      <c r="D42" s="100"/>
      <c r="E42" s="90"/>
      <c r="F42" s="90"/>
      <c r="G42" s="101"/>
      <c r="H42" s="90"/>
      <c r="I42" s="90"/>
      <c r="J42" s="90"/>
      <c r="K42" s="90"/>
      <c r="L42" s="82" t="str">
        <f t="shared" si="5"/>
        <v/>
      </c>
      <c r="M42" s="17"/>
      <c r="N42" s="82" t="str">
        <f t="shared" si="6"/>
        <v/>
      </c>
      <c r="O42" s="82">
        <f t="shared" si="7"/>
        <v>0</v>
      </c>
      <c r="P42" s="82" t="str">
        <f t="shared" si="2"/>
        <v/>
      </c>
      <c r="Q42" s="82" t="str">
        <f t="shared" si="3"/>
        <v/>
      </c>
    </row>
    <row r="43" spans="1:17" ht="17.45" customHeight="1" x14ac:dyDescent="0.2">
      <c r="A43" s="50"/>
      <c r="C43" s="102"/>
      <c r="D43" s="100"/>
      <c r="E43" s="90"/>
      <c r="F43" s="90"/>
      <c r="G43" s="101"/>
      <c r="H43" s="90"/>
      <c r="I43" s="90"/>
      <c r="J43" s="90"/>
      <c r="K43" s="90"/>
      <c r="L43" s="82" t="str">
        <f t="shared" si="5"/>
        <v/>
      </c>
      <c r="M43" s="17"/>
      <c r="N43" s="82" t="str">
        <f t="shared" si="6"/>
        <v/>
      </c>
      <c r="O43" s="82">
        <f t="shared" si="7"/>
        <v>0</v>
      </c>
      <c r="P43" s="82" t="str">
        <f t="shared" si="2"/>
        <v/>
      </c>
      <c r="Q43" s="82" t="str">
        <f t="shared" si="3"/>
        <v/>
      </c>
    </row>
    <row r="44" spans="1:17" ht="17.45" customHeight="1" x14ac:dyDescent="0.2">
      <c r="C44" s="102"/>
      <c r="D44" s="100"/>
      <c r="E44" s="90"/>
      <c r="F44" s="90"/>
      <c r="G44" s="101"/>
      <c r="H44" s="90"/>
      <c r="I44" s="90"/>
      <c r="J44" s="90"/>
      <c r="K44" s="90"/>
      <c r="L44" s="82" t="str">
        <f t="shared" si="5"/>
        <v/>
      </c>
      <c r="M44" s="17"/>
      <c r="N44" s="82" t="str">
        <f t="shared" si="6"/>
        <v/>
      </c>
      <c r="O44" s="82">
        <f t="shared" si="7"/>
        <v>0</v>
      </c>
      <c r="P44" s="82" t="str">
        <f t="shared" si="2"/>
        <v/>
      </c>
      <c r="Q44" s="82" t="str">
        <f t="shared" si="3"/>
        <v/>
      </c>
    </row>
    <row r="45" spans="1:17" ht="17.45" customHeight="1" x14ac:dyDescent="0.2">
      <c r="C45" s="102"/>
      <c r="D45" s="100"/>
      <c r="E45" s="90"/>
      <c r="F45" s="90"/>
      <c r="G45" s="101"/>
      <c r="H45" s="90"/>
      <c r="I45" s="90"/>
      <c r="J45" s="90"/>
      <c r="K45" s="90"/>
      <c r="L45" s="82" t="str">
        <f t="shared" si="5"/>
        <v/>
      </c>
      <c r="M45" s="17"/>
      <c r="N45" s="82" t="str">
        <f t="shared" si="6"/>
        <v/>
      </c>
      <c r="O45" s="82">
        <f t="shared" si="7"/>
        <v>0</v>
      </c>
      <c r="P45" s="82" t="str">
        <f t="shared" si="2"/>
        <v/>
      </c>
      <c r="Q45" s="82" t="str">
        <f t="shared" si="3"/>
        <v/>
      </c>
    </row>
    <row r="46" spans="1:17" ht="17.45" customHeight="1" x14ac:dyDescent="0.2">
      <c r="C46" s="102"/>
      <c r="D46" s="100"/>
      <c r="E46" s="90"/>
      <c r="F46" s="90"/>
      <c r="G46" s="101"/>
      <c r="H46" s="90"/>
      <c r="I46" s="90"/>
      <c r="J46" s="90"/>
      <c r="K46" s="90"/>
      <c r="L46" s="82" t="str">
        <f t="shared" si="5"/>
        <v/>
      </c>
      <c r="M46" s="17"/>
      <c r="N46" s="82" t="str">
        <f t="shared" si="6"/>
        <v/>
      </c>
      <c r="O46" s="82">
        <f t="shared" si="7"/>
        <v>0</v>
      </c>
      <c r="P46" s="82" t="str">
        <f t="shared" si="2"/>
        <v/>
      </c>
      <c r="Q46" s="82" t="str">
        <f t="shared" si="3"/>
        <v/>
      </c>
    </row>
    <row r="47" spans="1:17" ht="17.45" customHeight="1" x14ac:dyDescent="0.2">
      <c r="C47" s="102"/>
      <c r="D47" s="100"/>
      <c r="E47" s="90"/>
      <c r="F47" s="90"/>
      <c r="G47" s="101"/>
      <c r="H47" s="90"/>
      <c r="I47" s="90"/>
      <c r="J47" s="90"/>
      <c r="K47" s="90"/>
      <c r="L47" s="82" t="str">
        <f t="shared" si="5"/>
        <v/>
      </c>
      <c r="M47" s="17"/>
      <c r="N47" s="82" t="str">
        <f t="shared" si="6"/>
        <v/>
      </c>
      <c r="O47" s="82">
        <f t="shared" si="7"/>
        <v>0</v>
      </c>
      <c r="P47" s="82" t="str">
        <f t="shared" si="2"/>
        <v/>
      </c>
      <c r="Q47" s="82" t="str">
        <f t="shared" si="3"/>
        <v/>
      </c>
    </row>
    <row r="48" spans="1:17" ht="17.45" customHeight="1" x14ac:dyDescent="0.2">
      <c r="C48" s="102"/>
      <c r="D48" s="100"/>
      <c r="E48" s="90"/>
      <c r="F48" s="90"/>
      <c r="G48" s="101"/>
      <c r="H48" s="90"/>
      <c r="I48" s="90"/>
      <c r="J48" s="90"/>
      <c r="K48" s="90"/>
      <c r="L48" s="82" t="str">
        <f t="shared" si="5"/>
        <v/>
      </c>
      <c r="M48" s="17"/>
      <c r="N48" s="82" t="str">
        <f t="shared" si="6"/>
        <v/>
      </c>
      <c r="O48" s="82">
        <f t="shared" si="7"/>
        <v>0</v>
      </c>
      <c r="P48" s="82" t="str">
        <f t="shared" si="2"/>
        <v/>
      </c>
      <c r="Q48" s="82" t="str">
        <f t="shared" si="3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5"/>
        <v/>
      </c>
      <c r="M49" s="17"/>
      <c r="N49" s="82" t="str">
        <f t="shared" si="6"/>
        <v/>
      </c>
      <c r="O49" s="82">
        <f t="shared" si="7"/>
        <v>0</v>
      </c>
      <c r="P49" s="82" t="str">
        <f t="shared" si="2"/>
        <v/>
      </c>
      <c r="Q49" s="82" t="str">
        <f t="shared" si="3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5"/>
        <v/>
      </c>
      <c r="M50" s="17"/>
      <c r="N50" s="82" t="str">
        <f t="shared" si="6"/>
        <v/>
      </c>
      <c r="O50" s="82">
        <f t="shared" si="7"/>
        <v>0</v>
      </c>
      <c r="P50" s="82" t="str">
        <f t="shared" si="2"/>
        <v/>
      </c>
      <c r="Q50" s="82" t="str">
        <f t="shared" si="3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5"/>
        <v/>
      </c>
      <c r="M51" s="17"/>
      <c r="N51" s="82" t="str">
        <f t="shared" si="6"/>
        <v/>
      </c>
      <c r="O51" s="82">
        <f t="shared" si="7"/>
        <v>0</v>
      </c>
      <c r="P51" s="82" t="str">
        <f t="shared" si="2"/>
        <v/>
      </c>
      <c r="Q51" s="82" t="str">
        <f t="shared" si="3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5"/>
        <v/>
      </c>
      <c r="M52" s="17"/>
      <c r="N52" s="82" t="str">
        <f t="shared" si="6"/>
        <v/>
      </c>
      <c r="O52" s="82">
        <f t="shared" si="7"/>
        <v>0</v>
      </c>
      <c r="P52" s="82" t="str">
        <f t="shared" si="2"/>
        <v/>
      </c>
      <c r="Q52" s="82" t="str">
        <f t="shared" si="3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5"/>
        <v/>
      </c>
      <c r="M53" s="17"/>
      <c r="N53" s="82" t="str">
        <f t="shared" si="6"/>
        <v/>
      </c>
      <c r="O53" s="82">
        <f t="shared" si="7"/>
        <v>0</v>
      </c>
      <c r="P53" s="82" t="str">
        <f t="shared" si="2"/>
        <v/>
      </c>
      <c r="Q53" s="82" t="str">
        <f t="shared" si="3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5"/>
        <v/>
      </c>
      <c r="M54" s="17"/>
      <c r="N54" s="82" t="str">
        <f t="shared" si="6"/>
        <v/>
      </c>
      <c r="O54" s="82">
        <f t="shared" si="7"/>
        <v>0</v>
      </c>
      <c r="P54" s="82" t="str">
        <f t="shared" si="2"/>
        <v/>
      </c>
      <c r="Q54" s="82" t="str">
        <f t="shared" si="3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5"/>
        <v/>
      </c>
      <c r="M55" s="17"/>
      <c r="N55" s="82" t="str">
        <f t="shared" si="6"/>
        <v/>
      </c>
      <c r="O55" s="82">
        <f t="shared" si="7"/>
        <v>0</v>
      </c>
      <c r="P55" s="82" t="str">
        <f t="shared" si="2"/>
        <v/>
      </c>
      <c r="Q55" s="82" t="str">
        <f t="shared" si="3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5"/>
        <v/>
      </c>
      <c r="M56" s="17"/>
      <c r="N56" s="82" t="str">
        <f t="shared" si="6"/>
        <v/>
      </c>
      <c r="O56" s="82">
        <f t="shared" si="7"/>
        <v>0</v>
      </c>
      <c r="P56" s="82" t="str">
        <f t="shared" si="2"/>
        <v/>
      </c>
      <c r="Q56" s="82" t="str">
        <f t="shared" si="3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5"/>
        <v/>
      </c>
      <c r="M57" s="17"/>
      <c r="N57" s="82" t="str">
        <f t="shared" si="6"/>
        <v/>
      </c>
      <c r="O57" s="82">
        <f t="shared" si="7"/>
        <v>0</v>
      </c>
      <c r="P57" s="82" t="str">
        <f t="shared" si="2"/>
        <v/>
      </c>
      <c r="Q57" s="82" t="str">
        <f t="shared" si="3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5"/>
        <v/>
      </c>
      <c r="M58" s="17"/>
      <c r="N58" s="82" t="str">
        <f t="shared" si="6"/>
        <v/>
      </c>
      <c r="O58" s="82">
        <f t="shared" si="7"/>
        <v>0</v>
      </c>
      <c r="P58" s="82" t="str">
        <f t="shared" si="2"/>
        <v/>
      </c>
      <c r="Q58" s="82" t="str">
        <f t="shared" si="3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5"/>
        <v/>
      </c>
      <c r="M59" s="17"/>
      <c r="N59" s="82" t="str">
        <f t="shared" si="6"/>
        <v/>
      </c>
      <c r="O59" s="82">
        <f t="shared" si="7"/>
        <v>0</v>
      </c>
      <c r="P59" s="82" t="str">
        <f t="shared" si="2"/>
        <v/>
      </c>
      <c r="Q59" s="82" t="str">
        <f t="shared" si="3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5"/>
        <v/>
      </c>
      <c r="M60" s="17"/>
      <c r="N60" s="82" t="str">
        <f t="shared" si="6"/>
        <v/>
      </c>
      <c r="O60" s="82">
        <f t="shared" si="7"/>
        <v>0</v>
      </c>
      <c r="P60" s="82" t="str">
        <f t="shared" si="2"/>
        <v/>
      </c>
      <c r="Q60" s="82" t="str">
        <f t="shared" si="3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5"/>
        <v/>
      </c>
      <c r="M61" s="17"/>
      <c r="N61" s="82" t="str">
        <f t="shared" si="6"/>
        <v/>
      </c>
      <c r="O61" s="82">
        <f t="shared" si="7"/>
        <v>0</v>
      </c>
      <c r="P61" s="82" t="str">
        <f t="shared" si="2"/>
        <v/>
      </c>
      <c r="Q61" s="82" t="str">
        <f t="shared" si="3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5"/>
        <v/>
      </c>
      <c r="M62" s="17"/>
      <c r="N62" s="82" t="str">
        <f t="shared" si="6"/>
        <v/>
      </c>
      <c r="O62" s="82">
        <f t="shared" si="7"/>
        <v>0</v>
      </c>
      <c r="P62" s="82" t="str">
        <f t="shared" si="2"/>
        <v/>
      </c>
      <c r="Q62" s="82" t="str">
        <f t="shared" si="3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5"/>
        <v/>
      </c>
      <c r="M63" s="17"/>
      <c r="N63" s="82" t="str">
        <f t="shared" si="6"/>
        <v/>
      </c>
      <c r="O63" s="82">
        <f t="shared" si="7"/>
        <v>0</v>
      </c>
      <c r="P63" s="82" t="str">
        <f t="shared" si="2"/>
        <v/>
      </c>
      <c r="Q63" s="82" t="str">
        <f t="shared" si="3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5"/>
        <v/>
      </c>
      <c r="M64" s="17"/>
      <c r="N64" s="82" t="str">
        <f t="shared" si="6"/>
        <v/>
      </c>
      <c r="O64" s="82">
        <f t="shared" si="7"/>
        <v>0</v>
      </c>
      <c r="P64" s="82" t="str">
        <f t="shared" si="2"/>
        <v/>
      </c>
      <c r="Q64" s="82" t="str">
        <f t="shared" si="3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5"/>
        <v/>
      </c>
      <c r="M65" s="17"/>
      <c r="N65" s="82" t="str">
        <f t="shared" si="6"/>
        <v/>
      </c>
      <c r="O65" s="82">
        <f t="shared" si="7"/>
        <v>0</v>
      </c>
      <c r="P65" s="82" t="str">
        <f t="shared" si="2"/>
        <v/>
      </c>
      <c r="Q65" s="82" t="str">
        <f t="shared" si="3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5"/>
        <v/>
      </c>
      <c r="M66" s="17"/>
      <c r="N66" s="82" t="str">
        <f t="shared" si="6"/>
        <v/>
      </c>
      <c r="O66" s="82">
        <f t="shared" si="7"/>
        <v>0</v>
      </c>
      <c r="P66" s="82" t="str">
        <f t="shared" si="2"/>
        <v/>
      </c>
      <c r="Q66" s="82" t="str">
        <f t="shared" si="3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5"/>
        <v/>
      </c>
      <c r="M67" s="17"/>
      <c r="N67" s="82" t="str">
        <f t="shared" si="6"/>
        <v/>
      </c>
      <c r="O67" s="82">
        <f t="shared" si="7"/>
        <v>0</v>
      </c>
      <c r="P67" s="82" t="str">
        <f t="shared" si="2"/>
        <v/>
      </c>
      <c r="Q67" s="82" t="str">
        <f t="shared" si="3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5"/>
        <v/>
      </c>
      <c r="M68" s="17"/>
      <c r="N68" s="82" t="str">
        <f t="shared" si="6"/>
        <v/>
      </c>
      <c r="O68" s="82">
        <f t="shared" si="7"/>
        <v>0</v>
      </c>
      <c r="P68" s="82" t="str">
        <f t="shared" si="2"/>
        <v/>
      </c>
      <c r="Q68" s="82" t="str">
        <f t="shared" si="3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5"/>
        <v/>
      </c>
      <c r="M69" s="17"/>
      <c r="N69" s="82" t="str">
        <f t="shared" si="6"/>
        <v/>
      </c>
      <c r="O69" s="82">
        <f t="shared" si="7"/>
        <v>0</v>
      </c>
      <c r="P69" s="82" t="str">
        <f t="shared" si="2"/>
        <v/>
      </c>
      <c r="Q69" s="82" t="str">
        <f t="shared" si="3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5"/>
        <v/>
      </c>
      <c r="M70" s="17"/>
      <c r="N70" s="82" t="str">
        <f t="shared" si="6"/>
        <v/>
      </c>
      <c r="O70" s="82">
        <f t="shared" si="7"/>
        <v>0</v>
      </c>
      <c r="P70" s="82" t="str">
        <f t="shared" si="2"/>
        <v/>
      </c>
      <c r="Q70" s="82" t="str">
        <f t="shared" si="3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5"/>
        <v/>
      </c>
      <c r="M71" s="17"/>
      <c r="N71" s="82" t="str">
        <f t="shared" si="6"/>
        <v/>
      </c>
      <c r="O71" s="82">
        <f t="shared" si="7"/>
        <v>0</v>
      </c>
      <c r="P71" s="82" t="str">
        <f t="shared" si="2"/>
        <v/>
      </c>
      <c r="Q71" s="82" t="str">
        <f t="shared" si="3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5"/>
        <v/>
      </c>
      <c r="M72" s="17"/>
      <c r="N72" s="82" t="str">
        <f t="shared" si="6"/>
        <v/>
      </c>
      <c r="O72" s="82">
        <f t="shared" si="7"/>
        <v>0</v>
      </c>
      <c r="P72" s="82" t="str">
        <f t="shared" si="2"/>
        <v/>
      </c>
      <c r="Q72" s="82" t="str">
        <f t="shared" si="3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5"/>
        <v/>
      </c>
      <c r="M73" s="17"/>
      <c r="N73" s="82" t="str">
        <f t="shared" si="6"/>
        <v/>
      </c>
      <c r="O73" s="82">
        <f t="shared" si="7"/>
        <v>0</v>
      </c>
      <c r="P73" s="82" t="str">
        <f t="shared" si="2"/>
        <v/>
      </c>
      <c r="Q73" s="82" t="str">
        <f t="shared" si="3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5"/>
        <v/>
      </c>
      <c r="M74" s="17"/>
      <c r="N74" s="82" t="str">
        <f t="shared" si="6"/>
        <v/>
      </c>
      <c r="O74" s="82">
        <f t="shared" si="7"/>
        <v>0</v>
      </c>
      <c r="P74" s="82" t="str">
        <f t="shared" si="2"/>
        <v/>
      </c>
      <c r="Q74" s="82" t="str">
        <f t="shared" si="3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5"/>
        <v/>
      </c>
      <c r="M75" s="17"/>
      <c r="N75" s="82" t="str">
        <f t="shared" si="6"/>
        <v/>
      </c>
      <c r="O75" s="82">
        <f t="shared" si="7"/>
        <v>0</v>
      </c>
      <c r="P75" s="82" t="str">
        <f t="shared" si="2"/>
        <v/>
      </c>
      <c r="Q75" s="82" t="str">
        <f t="shared" si="3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5"/>
        <v/>
      </c>
      <c r="M76" s="17"/>
      <c r="N76" s="82" t="str">
        <f t="shared" si="6"/>
        <v/>
      </c>
      <c r="O76" s="82">
        <f t="shared" si="7"/>
        <v>0</v>
      </c>
      <c r="P76" s="82" t="str">
        <f t="shared" si="2"/>
        <v/>
      </c>
      <c r="Q76" s="82" t="str">
        <f t="shared" si="3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5"/>
        <v/>
      </c>
      <c r="M77" s="17"/>
      <c r="N77" s="82" t="str">
        <f t="shared" si="6"/>
        <v/>
      </c>
      <c r="O77" s="82">
        <f t="shared" si="7"/>
        <v>0</v>
      </c>
      <c r="P77" s="82" t="str">
        <f t="shared" si="2"/>
        <v/>
      </c>
      <c r="Q77" s="82" t="str">
        <f t="shared" si="3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5"/>
        <v/>
      </c>
      <c r="M78" s="17"/>
      <c r="N78" s="82" t="str">
        <f t="shared" si="6"/>
        <v/>
      </c>
      <c r="O78" s="82">
        <f t="shared" si="7"/>
        <v>0</v>
      </c>
      <c r="P78" s="82" t="str">
        <f t="shared" si="2"/>
        <v/>
      </c>
      <c r="Q78" s="82" t="str">
        <f t="shared" si="3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5"/>
        <v/>
      </c>
      <c r="M79" s="17"/>
      <c r="N79" s="82" t="str">
        <f t="shared" si="6"/>
        <v/>
      </c>
      <c r="O79" s="82">
        <f t="shared" si="7"/>
        <v>0</v>
      </c>
      <c r="P79" s="82" t="str">
        <f t="shared" si="2"/>
        <v/>
      </c>
      <c r="Q79" s="82" t="str">
        <f t="shared" si="3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8">IF(F80&amp;H80&amp;I80&amp;J80&amp;K80="","",F80+H80+I80-J80-K80)</f>
        <v/>
      </c>
      <c r="M80" s="17"/>
      <c r="N80" s="82" t="str">
        <f t="shared" ref="N80:N143" si="9">IF($G80="E",F80,"")</f>
        <v/>
      </c>
      <c r="O80" s="82">
        <f t="shared" si="7"/>
        <v>0</v>
      </c>
      <c r="P80" s="82" t="str">
        <f t="shared" si="2"/>
        <v/>
      </c>
      <c r="Q80" s="82" t="str">
        <f t="shared" si="3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8"/>
        <v/>
      </c>
      <c r="M81" s="17"/>
      <c r="N81" s="82" t="str">
        <f t="shared" si="9"/>
        <v/>
      </c>
      <c r="O81" s="82">
        <f t="shared" si="7"/>
        <v>0</v>
      </c>
      <c r="P81" s="82" t="str">
        <f t="shared" ref="P81:P144" si="10">IF(OR($G81=8%,$G81=11%),$H81/$G81,"")</f>
        <v/>
      </c>
      <c r="Q81" s="82" t="str">
        <f t="shared" ref="Q81:Q144" si="11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8"/>
        <v/>
      </c>
      <c r="M82" s="17"/>
      <c r="N82" s="82" t="str">
        <f t="shared" si="9"/>
        <v/>
      </c>
      <c r="O82" s="82">
        <f t="shared" ref="O82:O145" si="12">IF($G82=0%,F82,"")</f>
        <v>0</v>
      </c>
      <c r="P82" s="82" t="str">
        <f t="shared" si="10"/>
        <v/>
      </c>
      <c r="Q82" s="82" t="str">
        <f t="shared" si="11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8"/>
        <v/>
      </c>
      <c r="M83" s="17"/>
      <c r="N83" s="82" t="str">
        <f t="shared" si="9"/>
        <v/>
      </c>
      <c r="O83" s="82">
        <f t="shared" si="12"/>
        <v>0</v>
      </c>
      <c r="P83" s="82" t="str">
        <f t="shared" si="10"/>
        <v/>
      </c>
      <c r="Q83" s="82" t="str">
        <f t="shared" si="11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8"/>
        <v/>
      </c>
      <c r="M84" s="17"/>
      <c r="N84" s="82" t="str">
        <f t="shared" si="9"/>
        <v/>
      </c>
      <c r="O84" s="82">
        <f t="shared" si="12"/>
        <v>0</v>
      </c>
      <c r="P84" s="82" t="str">
        <f t="shared" si="10"/>
        <v/>
      </c>
      <c r="Q84" s="82" t="str">
        <f t="shared" si="11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8"/>
        <v/>
      </c>
      <c r="M85" s="17"/>
      <c r="N85" s="82" t="str">
        <f t="shared" si="9"/>
        <v/>
      </c>
      <c r="O85" s="82">
        <f t="shared" si="12"/>
        <v>0</v>
      </c>
      <c r="P85" s="82" t="str">
        <f t="shared" si="10"/>
        <v/>
      </c>
      <c r="Q85" s="82" t="str">
        <f t="shared" si="11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8"/>
        <v/>
      </c>
      <c r="M86" s="17"/>
      <c r="N86" s="82" t="str">
        <f t="shared" si="9"/>
        <v/>
      </c>
      <c r="O86" s="82">
        <f t="shared" si="12"/>
        <v>0</v>
      </c>
      <c r="P86" s="82" t="str">
        <f t="shared" si="10"/>
        <v/>
      </c>
      <c r="Q86" s="82" t="str">
        <f t="shared" si="11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8"/>
        <v/>
      </c>
      <c r="M87" s="17"/>
      <c r="N87" s="82" t="str">
        <f t="shared" si="9"/>
        <v/>
      </c>
      <c r="O87" s="82">
        <f t="shared" si="12"/>
        <v>0</v>
      </c>
      <c r="P87" s="82" t="str">
        <f t="shared" si="10"/>
        <v/>
      </c>
      <c r="Q87" s="82" t="str">
        <f t="shared" si="11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8"/>
        <v/>
      </c>
      <c r="M88" s="17"/>
      <c r="N88" s="82" t="str">
        <f t="shared" si="9"/>
        <v/>
      </c>
      <c r="O88" s="82">
        <f t="shared" si="12"/>
        <v>0</v>
      </c>
      <c r="P88" s="82" t="str">
        <f t="shared" si="10"/>
        <v/>
      </c>
      <c r="Q88" s="82" t="str">
        <f t="shared" si="11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8"/>
        <v/>
      </c>
      <c r="M89" s="17"/>
      <c r="N89" s="82" t="str">
        <f t="shared" si="9"/>
        <v/>
      </c>
      <c r="O89" s="82">
        <f t="shared" si="12"/>
        <v>0</v>
      </c>
      <c r="P89" s="82" t="str">
        <f t="shared" si="10"/>
        <v/>
      </c>
      <c r="Q89" s="82" t="str">
        <f t="shared" si="11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8"/>
        <v/>
      </c>
      <c r="M90" s="17"/>
      <c r="N90" s="82" t="str">
        <f t="shared" si="9"/>
        <v/>
      </c>
      <c r="O90" s="82">
        <f t="shared" si="12"/>
        <v>0</v>
      </c>
      <c r="P90" s="82" t="str">
        <f t="shared" si="10"/>
        <v/>
      </c>
      <c r="Q90" s="82" t="str">
        <f t="shared" si="11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8"/>
        <v/>
      </c>
      <c r="M91" s="17"/>
      <c r="N91" s="82" t="str">
        <f t="shared" si="9"/>
        <v/>
      </c>
      <c r="O91" s="82">
        <f t="shared" si="12"/>
        <v>0</v>
      </c>
      <c r="P91" s="82" t="str">
        <f t="shared" si="10"/>
        <v/>
      </c>
      <c r="Q91" s="82" t="str">
        <f t="shared" si="11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8"/>
        <v/>
      </c>
      <c r="M92" s="17"/>
      <c r="N92" s="82" t="str">
        <f t="shared" si="9"/>
        <v/>
      </c>
      <c r="O92" s="82">
        <f t="shared" si="12"/>
        <v>0</v>
      </c>
      <c r="P92" s="82" t="str">
        <f t="shared" si="10"/>
        <v/>
      </c>
      <c r="Q92" s="82" t="str">
        <f t="shared" si="11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8"/>
        <v/>
      </c>
      <c r="M93" s="17"/>
      <c r="N93" s="82" t="str">
        <f t="shared" si="9"/>
        <v/>
      </c>
      <c r="O93" s="82">
        <f t="shared" si="12"/>
        <v>0</v>
      </c>
      <c r="P93" s="82" t="str">
        <f t="shared" si="10"/>
        <v/>
      </c>
      <c r="Q93" s="82" t="str">
        <f t="shared" si="11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8"/>
        <v/>
      </c>
      <c r="M94" s="17"/>
      <c r="N94" s="82" t="str">
        <f t="shared" si="9"/>
        <v/>
      </c>
      <c r="O94" s="82">
        <f t="shared" si="12"/>
        <v>0</v>
      </c>
      <c r="P94" s="82" t="str">
        <f t="shared" si="10"/>
        <v/>
      </c>
      <c r="Q94" s="82" t="str">
        <f t="shared" si="11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8"/>
        <v/>
      </c>
      <c r="M95" s="17"/>
      <c r="N95" s="82" t="str">
        <f t="shared" si="9"/>
        <v/>
      </c>
      <c r="O95" s="82">
        <f t="shared" si="12"/>
        <v>0</v>
      </c>
      <c r="P95" s="82" t="str">
        <f t="shared" si="10"/>
        <v/>
      </c>
      <c r="Q95" s="82" t="str">
        <f t="shared" si="11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8"/>
        <v/>
      </c>
      <c r="M96" s="17"/>
      <c r="N96" s="82" t="str">
        <f t="shared" si="9"/>
        <v/>
      </c>
      <c r="O96" s="82">
        <f t="shared" si="12"/>
        <v>0</v>
      </c>
      <c r="P96" s="82" t="str">
        <f t="shared" si="10"/>
        <v/>
      </c>
      <c r="Q96" s="82" t="str">
        <f t="shared" si="11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8"/>
        <v/>
      </c>
      <c r="M97" s="17"/>
      <c r="N97" s="82" t="str">
        <f t="shared" si="9"/>
        <v/>
      </c>
      <c r="O97" s="82">
        <f t="shared" si="12"/>
        <v>0</v>
      </c>
      <c r="P97" s="82" t="str">
        <f t="shared" si="10"/>
        <v/>
      </c>
      <c r="Q97" s="82" t="str">
        <f t="shared" si="11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8"/>
        <v/>
      </c>
      <c r="M98" s="17"/>
      <c r="N98" s="82" t="str">
        <f t="shared" si="9"/>
        <v/>
      </c>
      <c r="O98" s="82">
        <f t="shared" si="12"/>
        <v>0</v>
      </c>
      <c r="P98" s="82" t="str">
        <f t="shared" si="10"/>
        <v/>
      </c>
      <c r="Q98" s="82" t="str">
        <f t="shared" si="11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8"/>
        <v/>
      </c>
      <c r="M99" s="17"/>
      <c r="N99" s="82" t="str">
        <f t="shared" si="9"/>
        <v/>
      </c>
      <c r="O99" s="82">
        <f t="shared" si="12"/>
        <v>0</v>
      </c>
      <c r="P99" s="82" t="str">
        <f t="shared" si="10"/>
        <v/>
      </c>
      <c r="Q99" s="82" t="str">
        <f t="shared" si="11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8"/>
        <v/>
      </c>
      <c r="M100" s="17"/>
      <c r="N100" s="82" t="str">
        <f t="shared" si="9"/>
        <v/>
      </c>
      <c r="O100" s="82">
        <f t="shared" si="12"/>
        <v>0</v>
      </c>
      <c r="P100" s="82" t="str">
        <f t="shared" si="10"/>
        <v/>
      </c>
      <c r="Q100" s="82" t="str">
        <f t="shared" si="11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8"/>
        <v/>
      </c>
      <c r="M101" s="17"/>
      <c r="N101" s="82" t="str">
        <f t="shared" si="9"/>
        <v/>
      </c>
      <c r="O101" s="82">
        <f t="shared" si="12"/>
        <v>0</v>
      </c>
      <c r="P101" s="82" t="str">
        <f t="shared" si="10"/>
        <v/>
      </c>
      <c r="Q101" s="82" t="str">
        <f t="shared" si="11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8"/>
        <v/>
      </c>
      <c r="M102" s="17"/>
      <c r="N102" s="82" t="str">
        <f t="shared" si="9"/>
        <v/>
      </c>
      <c r="O102" s="82">
        <f t="shared" si="12"/>
        <v>0</v>
      </c>
      <c r="P102" s="82" t="str">
        <f t="shared" si="10"/>
        <v/>
      </c>
      <c r="Q102" s="82" t="str">
        <f t="shared" si="11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8"/>
        <v/>
      </c>
      <c r="M103" s="17"/>
      <c r="N103" s="82" t="str">
        <f t="shared" si="9"/>
        <v/>
      </c>
      <c r="O103" s="82">
        <f t="shared" si="12"/>
        <v>0</v>
      </c>
      <c r="P103" s="82" t="str">
        <f t="shared" si="10"/>
        <v/>
      </c>
      <c r="Q103" s="82" t="str">
        <f t="shared" si="11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8"/>
        <v/>
      </c>
      <c r="M104" s="17"/>
      <c r="N104" s="82" t="str">
        <f t="shared" si="9"/>
        <v/>
      </c>
      <c r="O104" s="82">
        <f t="shared" si="12"/>
        <v>0</v>
      </c>
      <c r="P104" s="82" t="str">
        <f t="shared" si="10"/>
        <v/>
      </c>
      <c r="Q104" s="82" t="str">
        <f t="shared" si="11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8"/>
        <v/>
      </c>
      <c r="M105" s="17"/>
      <c r="N105" s="82" t="str">
        <f t="shared" si="9"/>
        <v/>
      </c>
      <c r="O105" s="82">
        <f t="shared" si="12"/>
        <v>0</v>
      </c>
      <c r="P105" s="82" t="str">
        <f t="shared" si="10"/>
        <v/>
      </c>
      <c r="Q105" s="82" t="str">
        <f t="shared" si="11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8"/>
        <v/>
      </c>
      <c r="M106" s="17"/>
      <c r="N106" s="82" t="str">
        <f t="shared" si="9"/>
        <v/>
      </c>
      <c r="O106" s="82">
        <f t="shared" si="12"/>
        <v>0</v>
      </c>
      <c r="P106" s="82" t="str">
        <f t="shared" si="10"/>
        <v/>
      </c>
      <c r="Q106" s="82" t="str">
        <f t="shared" si="11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8"/>
        <v/>
      </c>
      <c r="M107" s="17"/>
      <c r="N107" s="82" t="str">
        <f t="shared" si="9"/>
        <v/>
      </c>
      <c r="O107" s="82">
        <f t="shared" si="12"/>
        <v>0</v>
      </c>
      <c r="P107" s="82" t="str">
        <f t="shared" si="10"/>
        <v/>
      </c>
      <c r="Q107" s="82" t="str">
        <f t="shared" si="11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8"/>
        <v/>
      </c>
      <c r="M108" s="17"/>
      <c r="N108" s="82" t="str">
        <f t="shared" si="9"/>
        <v/>
      </c>
      <c r="O108" s="82">
        <f t="shared" si="12"/>
        <v>0</v>
      </c>
      <c r="P108" s="82" t="str">
        <f t="shared" si="10"/>
        <v/>
      </c>
      <c r="Q108" s="82" t="str">
        <f t="shared" si="11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8"/>
        <v/>
      </c>
      <c r="M109" s="17"/>
      <c r="N109" s="82" t="str">
        <f t="shared" si="9"/>
        <v/>
      </c>
      <c r="O109" s="82">
        <f t="shared" si="12"/>
        <v>0</v>
      </c>
      <c r="P109" s="82" t="str">
        <f t="shared" si="10"/>
        <v/>
      </c>
      <c r="Q109" s="82" t="str">
        <f t="shared" si="11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8"/>
        <v/>
      </c>
      <c r="M110" s="17"/>
      <c r="N110" s="82" t="str">
        <f t="shared" si="9"/>
        <v/>
      </c>
      <c r="O110" s="82">
        <f t="shared" si="12"/>
        <v>0</v>
      </c>
      <c r="P110" s="82" t="str">
        <f t="shared" si="10"/>
        <v/>
      </c>
      <c r="Q110" s="82" t="str">
        <f t="shared" si="11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8"/>
        <v/>
      </c>
      <c r="M111" s="17"/>
      <c r="N111" s="82" t="str">
        <f t="shared" si="9"/>
        <v/>
      </c>
      <c r="O111" s="82">
        <f t="shared" si="12"/>
        <v>0</v>
      </c>
      <c r="P111" s="82" t="str">
        <f t="shared" si="10"/>
        <v/>
      </c>
      <c r="Q111" s="82" t="str">
        <f t="shared" si="11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8"/>
        <v/>
      </c>
      <c r="M112" s="17"/>
      <c r="N112" s="82" t="str">
        <f t="shared" si="9"/>
        <v/>
      </c>
      <c r="O112" s="82">
        <f t="shared" si="12"/>
        <v>0</v>
      </c>
      <c r="P112" s="82" t="str">
        <f t="shared" si="10"/>
        <v/>
      </c>
      <c r="Q112" s="82" t="str">
        <f t="shared" si="11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8"/>
        <v/>
      </c>
      <c r="M113" s="17"/>
      <c r="N113" s="82" t="str">
        <f t="shared" si="9"/>
        <v/>
      </c>
      <c r="O113" s="82">
        <f t="shared" si="12"/>
        <v>0</v>
      </c>
      <c r="P113" s="82" t="str">
        <f t="shared" si="10"/>
        <v/>
      </c>
      <c r="Q113" s="82" t="str">
        <f t="shared" si="11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8"/>
        <v/>
      </c>
      <c r="M114" s="17"/>
      <c r="N114" s="82" t="str">
        <f t="shared" si="9"/>
        <v/>
      </c>
      <c r="O114" s="82">
        <f t="shared" si="12"/>
        <v>0</v>
      </c>
      <c r="P114" s="82" t="str">
        <f t="shared" si="10"/>
        <v/>
      </c>
      <c r="Q114" s="82" t="str">
        <f t="shared" si="11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8"/>
        <v/>
      </c>
      <c r="M115" s="17"/>
      <c r="N115" s="82" t="str">
        <f t="shared" si="9"/>
        <v/>
      </c>
      <c r="O115" s="82">
        <f t="shared" si="12"/>
        <v>0</v>
      </c>
      <c r="P115" s="82" t="str">
        <f t="shared" si="10"/>
        <v/>
      </c>
      <c r="Q115" s="82" t="str">
        <f t="shared" si="11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8"/>
        <v/>
      </c>
      <c r="M116" s="17"/>
      <c r="N116" s="82" t="str">
        <f t="shared" si="9"/>
        <v/>
      </c>
      <c r="O116" s="82">
        <f t="shared" si="12"/>
        <v>0</v>
      </c>
      <c r="P116" s="82" t="str">
        <f t="shared" si="10"/>
        <v/>
      </c>
      <c r="Q116" s="82" t="str">
        <f t="shared" si="11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8"/>
        <v/>
      </c>
      <c r="M117" s="17"/>
      <c r="N117" s="82" t="str">
        <f t="shared" si="9"/>
        <v/>
      </c>
      <c r="O117" s="82">
        <f t="shared" si="12"/>
        <v>0</v>
      </c>
      <c r="P117" s="82" t="str">
        <f t="shared" si="10"/>
        <v/>
      </c>
      <c r="Q117" s="82" t="str">
        <f t="shared" si="11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8"/>
        <v/>
      </c>
      <c r="M118" s="17"/>
      <c r="N118" s="82" t="str">
        <f t="shared" si="9"/>
        <v/>
      </c>
      <c r="O118" s="82">
        <f t="shared" si="12"/>
        <v>0</v>
      </c>
      <c r="P118" s="82" t="str">
        <f t="shared" si="10"/>
        <v/>
      </c>
      <c r="Q118" s="82" t="str">
        <f t="shared" si="11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8"/>
        <v/>
      </c>
      <c r="M119" s="17"/>
      <c r="N119" s="82" t="str">
        <f t="shared" si="9"/>
        <v/>
      </c>
      <c r="O119" s="82">
        <f t="shared" si="12"/>
        <v>0</v>
      </c>
      <c r="P119" s="82" t="str">
        <f t="shared" si="10"/>
        <v/>
      </c>
      <c r="Q119" s="82" t="str">
        <f t="shared" si="11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8"/>
        <v/>
      </c>
      <c r="M120" s="17"/>
      <c r="N120" s="82" t="str">
        <f t="shared" si="9"/>
        <v/>
      </c>
      <c r="O120" s="82">
        <f t="shared" si="12"/>
        <v>0</v>
      </c>
      <c r="P120" s="82" t="str">
        <f t="shared" si="10"/>
        <v/>
      </c>
      <c r="Q120" s="82" t="str">
        <f t="shared" si="11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8"/>
        <v/>
      </c>
      <c r="M121" s="17"/>
      <c r="N121" s="82" t="str">
        <f t="shared" si="9"/>
        <v/>
      </c>
      <c r="O121" s="82">
        <f t="shared" si="12"/>
        <v>0</v>
      </c>
      <c r="P121" s="82" t="str">
        <f t="shared" si="10"/>
        <v/>
      </c>
      <c r="Q121" s="82" t="str">
        <f t="shared" si="11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8"/>
        <v/>
      </c>
      <c r="M122" s="17"/>
      <c r="N122" s="82" t="str">
        <f t="shared" si="9"/>
        <v/>
      </c>
      <c r="O122" s="82">
        <f t="shared" si="12"/>
        <v>0</v>
      </c>
      <c r="P122" s="82" t="str">
        <f t="shared" si="10"/>
        <v/>
      </c>
      <c r="Q122" s="82" t="str">
        <f t="shared" si="11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8"/>
        <v/>
      </c>
      <c r="M123" s="17"/>
      <c r="N123" s="82" t="str">
        <f t="shared" si="9"/>
        <v/>
      </c>
      <c r="O123" s="82">
        <f t="shared" si="12"/>
        <v>0</v>
      </c>
      <c r="P123" s="82" t="str">
        <f t="shared" si="10"/>
        <v/>
      </c>
      <c r="Q123" s="82" t="str">
        <f t="shared" si="11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8"/>
        <v/>
      </c>
      <c r="M124" s="17"/>
      <c r="N124" s="82" t="str">
        <f t="shared" si="9"/>
        <v/>
      </c>
      <c r="O124" s="82">
        <f t="shared" si="12"/>
        <v>0</v>
      </c>
      <c r="P124" s="82" t="str">
        <f t="shared" si="10"/>
        <v/>
      </c>
      <c r="Q124" s="82" t="str">
        <f t="shared" si="11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8"/>
        <v/>
      </c>
      <c r="M125" s="17"/>
      <c r="N125" s="82" t="str">
        <f t="shared" si="9"/>
        <v/>
      </c>
      <c r="O125" s="82">
        <f t="shared" si="12"/>
        <v>0</v>
      </c>
      <c r="P125" s="82" t="str">
        <f t="shared" si="10"/>
        <v/>
      </c>
      <c r="Q125" s="82" t="str">
        <f t="shared" si="11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8"/>
        <v/>
      </c>
      <c r="M126" s="17"/>
      <c r="N126" s="82" t="str">
        <f t="shared" si="9"/>
        <v/>
      </c>
      <c r="O126" s="82">
        <f t="shared" si="12"/>
        <v>0</v>
      </c>
      <c r="P126" s="82" t="str">
        <f t="shared" si="10"/>
        <v/>
      </c>
      <c r="Q126" s="82" t="str">
        <f t="shared" si="11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8"/>
        <v/>
      </c>
      <c r="M127" s="17"/>
      <c r="N127" s="82" t="str">
        <f t="shared" si="9"/>
        <v/>
      </c>
      <c r="O127" s="82">
        <f t="shared" si="12"/>
        <v>0</v>
      </c>
      <c r="P127" s="82" t="str">
        <f t="shared" si="10"/>
        <v/>
      </c>
      <c r="Q127" s="82" t="str">
        <f t="shared" si="11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8"/>
        <v/>
      </c>
      <c r="M128" s="17"/>
      <c r="N128" s="82" t="str">
        <f t="shared" si="9"/>
        <v/>
      </c>
      <c r="O128" s="82">
        <f t="shared" si="12"/>
        <v>0</v>
      </c>
      <c r="P128" s="82" t="str">
        <f t="shared" si="10"/>
        <v/>
      </c>
      <c r="Q128" s="82" t="str">
        <f t="shared" si="11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8"/>
        <v/>
      </c>
      <c r="M129" s="17"/>
      <c r="N129" s="82" t="str">
        <f t="shared" si="9"/>
        <v/>
      </c>
      <c r="O129" s="82">
        <f t="shared" si="12"/>
        <v>0</v>
      </c>
      <c r="P129" s="82" t="str">
        <f t="shared" si="10"/>
        <v/>
      </c>
      <c r="Q129" s="82" t="str">
        <f t="shared" si="11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8"/>
        <v/>
      </c>
      <c r="M130" s="17"/>
      <c r="N130" s="82" t="str">
        <f t="shared" si="9"/>
        <v/>
      </c>
      <c r="O130" s="82">
        <f t="shared" si="12"/>
        <v>0</v>
      </c>
      <c r="P130" s="82" t="str">
        <f t="shared" si="10"/>
        <v/>
      </c>
      <c r="Q130" s="82" t="str">
        <f t="shared" si="11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8"/>
        <v/>
      </c>
      <c r="M131" s="17"/>
      <c r="N131" s="82" t="str">
        <f t="shared" si="9"/>
        <v/>
      </c>
      <c r="O131" s="82">
        <f t="shared" si="12"/>
        <v>0</v>
      </c>
      <c r="P131" s="82" t="str">
        <f t="shared" si="10"/>
        <v/>
      </c>
      <c r="Q131" s="82" t="str">
        <f t="shared" si="11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8"/>
        <v/>
      </c>
      <c r="M132" s="17"/>
      <c r="N132" s="82" t="str">
        <f t="shared" si="9"/>
        <v/>
      </c>
      <c r="O132" s="82">
        <f t="shared" si="12"/>
        <v>0</v>
      </c>
      <c r="P132" s="82" t="str">
        <f t="shared" si="10"/>
        <v/>
      </c>
      <c r="Q132" s="82" t="str">
        <f t="shared" si="11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8"/>
        <v/>
      </c>
      <c r="M133" s="17"/>
      <c r="N133" s="82" t="str">
        <f t="shared" si="9"/>
        <v/>
      </c>
      <c r="O133" s="82">
        <f t="shared" si="12"/>
        <v>0</v>
      </c>
      <c r="P133" s="82" t="str">
        <f t="shared" si="10"/>
        <v/>
      </c>
      <c r="Q133" s="82" t="str">
        <f t="shared" si="11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8"/>
        <v/>
      </c>
      <c r="M134" s="17"/>
      <c r="N134" s="82" t="str">
        <f t="shared" si="9"/>
        <v/>
      </c>
      <c r="O134" s="82">
        <f t="shared" si="12"/>
        <v>0</v>
      </c>
      <c r="P134" s="82" t="str">
        <f t="shared" si="10"/>
        <v/>
      </c>
      <c r="Q134" s="82" t="str">
        <f t="shared" si="11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8"/>
        <v/>
      </c>
      <c r="M135" s="17"/>
      <c r="N135" s="82" t="str">
        <f t="shared" si="9"/>
        <v/>
      </c>
      <c r="O135" s="82">
        <f t="shared" si="12"/>
        <v>0</v>
      </c>
      <c r="P135" s="82" t="str">
        <f t="shared" si="10"/>
        <v/>
      </c>
      <c r="Q135" s="82" t="str">
        <f t="shared" si="11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8"/>
        <v/>
      </c>
      <c r="M136" s="17"/>
      <c r="N136" s="82" t="str">
        <f t="shared" si="9"/>
        <v/>
      </c>
      <c r="O136" s="82">
        <f t="shared" si="12"/>
        <v>0</v>
      </c>
      <c r="P136" s="82" t="str">
        <f t="shared" si="10"/>
        <v/>
      </c>
      <c r="Q136" s="82" t="str">
        <f t="shared" si="11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8"/>
        <v/>
      </c>
      <c r="M137" s="17"/>
      <c r="N137" s="82" t="str">
        <f t="shared" si="9"/>
        <v/>
      </c>
      <c r="O137" s="82">
        <f t="shared" si="12"/>
        <v>0</v>
      </c>
      <c r="P137" s="82" t="str">
        <f t="shared" si="10"/>
        <v/>
      </c>
      <c r="Q137" s="82" t="str">
        <f t="shared" si="11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8"/>
        <v/>
      </c>
      <c r="M138" s="17"/>
      <c r="N138" s="82" t="str">
        <f t="shared" si="9"/>
        <v/>
      </c>
      <c r="O138" s="82">
        <f t="shared" si="12"/>
        <v>0</v>
      </c>
      <c r="P138" s="82" t="str">
        <f t="shared" si="10"/>
        <v/>
      </c>
      <c r="Q138" s="82" t="str">
        <f t="shared" si="11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8"/>
        <v/>
      </c>
      <c r="M139" s="17"/>
      <c r="N139" s="82" t="str">
        <f t="shared" si="9"/>
        <v/>
      </c>
      <c r="O139" s="82">
        <f t="shared" si="12"/>
        <v>0</v>
      </c>
      <c r="P139" s="82" t="str">
        <f t="shared" si="10"/>
        <v/>
      </c>
      <c r="Q139" s="82" t="str">
        <f t="shared" si="11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8"/>
        <v/>
      </c>
      <c r="M140" s="17"/>
      <c r="N140" s="82" t="str">
        <f t="shared" si="9"/>
        <v/>
      </c>
      <c r="O140" s="82">
        <f t="shared" si="12"/>
        <v>0</v>
      </c>
      <c r="P140" s="82" t="str">
        <f t="shared" si="10"/>
        <v/>
      </c>
      <c r="Q140" s="82" t="str">
        <f t="shared" si="11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8"/>
        <v/>
      </c>
      <c r="M141" s="17"/>
      <c r="N141" s="82" t="str">
        <f t="shared" si="9"/>
        <v/>
      </c>
      <c r="O141" s="82">
        <f t="shared" si="12"/>
        <v>0</v>
      </c>
      <c r="P141" s="82" t="str">
        <f t="shared" si="10"/>
        <v/>
      </c>
      <c r="Q141" s="82" t="str">
        <f t="shared" si="11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8"/>
        <v/>
      </c>
      <c r="M142" s="17"/>
      <c r="N142" s="82" t="str">
        <f t="shared" si="9"/>
        <v/>
      </c>
      <c r="O142" s="82">
        <f t="shared" si="12"/>
        <v>0</v>
      </c>
      <c r="P142" s="82" t="str">
        <f t="shared" si="10"/>
        <v/>
      </c>
      <c r="Q142" s="82" t="str">
        <f t="shared" si="11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8"/>
        <v/>
      </c>
      <c r="M143" s="17"/>
      <c r="N143" s="82" t="str">
        <f t="shared" si="9"/>
        <v/>
      </c>
      <c r="O143" s="82">
        <f t="shared" si="12"/>
        <v>0</v>
      </c>
      <c r="P143" s="82" t="str">
        <f t="shared" si="10"/>
        <v/>
      </c>
      <c r="Q143" s="82" t="str">
        <f t="shared" si="11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3">IF(F144&amp;H144&amp;I144&amp;J144&amp;K144="","",F144+H144+I144-J144-K144)</f>
        <v/>
      </c>
      <c r="M144" s="17"/>
      <c r="N144" s="82" t="str">
        <f t="shared" ref="N144:N207" si="14">IF($G144="E",F144,"")</f>
        <v/>
      </c>
      <c r="O144" s="82">
        <f t="shared" si="12"/>
        <v>0</v>
      </c>
      <c r="P144" s="82" t="str">
        <f t="shared" si="10"/>
        <v/>
      </c>
      <c r="Q144" s="82" t="str">
        <f t="shared" si="11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3"/>
        <v/>
      </c>
      <c r="M145" s="17"/>
      <c r="N145" s="82" t="str">
        <f t="shared" si="14"/>
        <v/>
      </c>
      <c r="O145" s="82">
        <f t="shared" si="12"/>
        <v>0</v>
      </c>
      <c r="P145" s="82" t="str">
        <f t="shared" ref="P145:P208" si="15">IF(OR($G145=8%,$G145=11%),$H145/$G145,"")</f>
        <v/>
      </c>
      <c r="Q145" s="82" t="str">
        <f t="shared" ref="Q145:Q208" si="16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3"/>
        <v/>
      </c>
      <c r="M146" s="17"/>
      <c r="N146" s="82" t="str">
        <f t="shared" si="14"/>
        <v/>
      </c>
      <c r="O146" s="82">
        <f t="shared" ref="O146:O209" si="17">IF($G146=0%,F146,"")</f>
        <v>0</v>
      </c>
      <c r="P146" s="82" t="str">
        <f t="shared" si="15"/>
        <v/>
      </c>
      <c r="Q146" s="82" t="str">
        <f t="shared" si="16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3"/>
        <v/>
      </c>
      <c r="M147" s="17"/>
      <c r="N147" s="82" t="str">
        <f t="shared" si="14"/>
        <v/>
      </c>
      <c r="O147" s="82">
        <f t="shared" si="17"/>
        <v>0</v>
      </c>
      <c r="P147" s="82" t="str">
        <f t="shared" si="15"/>
        <v/>
      </c>
      <c r="Q147" s="82" t="str">
        <f t="shared" si="16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3"/>
        <v/>
      </c>
      <c r="M148" s="17"/>
      <c r="N148" s="82" t="str">
        <f t="shared" si="14"/>
        <v/>
      </c>
      <c r="O148" s="82">
        <f t="shared" si="17"/>
        <v>0</v>
      </c>
      <c r="P148" s="82" t="str">
        <f t="shared" si="15"/>
        <v/>
      </c>
      <c r="Q148" s="82" t="str">
        <f t="shared" si="16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3"/>
        <v/>
      </c>
      <c r="M149" s="17"/>
      <c r="N149" s="82" t="str">
        <f t="shared" si="14"/>
        <v/>
      </c>
      <c r="O149" s="82">
        <f t="shared" si="17"/>
        <v>0</v>
      </c>
      <c r="P149" s="82" t="str">
        <f t="shared" si="15"/>
        <v/>
      </c>
      <c r="Q149" s="82" t="str">
        <f t="shared" si="16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3"/>
        <v/>
      </c>
      <c r="M150" s="17"/>
      <c r="N150" s="82" t="str">
        <f t="shared" si="14"/>
        <v/>
      </c>
      <c r="O150" s="82">
        <f t="shared" si="17"/>
        <v>0</v>
      </c>
      <c r="P150" s="82" t="str">
        <f t="shared" si="15"/>
        <v/>
      </c>
      <c r="Q150" s="82" t="str">
        <f t="shared" si="16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3"/>
        <v/>
      </c>
      <c r="M151" s="17"/>
      <c r="N151" s="82" t="str">
        <f t="shared" si="14"/>
        <v/>
      </c>
      <c r="O151" s="82">
        <f t="shared" si="17"/>
        <v>0</v>
      </c>
      <c r="P151" s="82" t="str">
        <f t="shared" si="15"/>
        <v/>
      </c>
      <c r="Q151" s="82" t="str">
        <f t="shared" si="16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3"/>
        <v/>
      </c>
      <c r="M152" s="17"/>
      <c r="N152" s="82" t="str">
        <f t="shared" si="14"/>
        <v/>
      </c>
      <c r="O152" s="82">
        <f t="shared" si="17"/>
        <v>0</v>
      </c>
      <c r="P152" s="82" t="str">
        <f t="shared" si="15"/>
        <v/>
      </c>
      <c r="Q152" s="82" t="str">
        <f t="shared" si="16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3"/>
        <v/>
      </c>
      <c r="M153" s="17"/>
      <c r="N153" s="82" t="str">
        <f t="shared" si="14"/>
        <v/>
      </c>
      <c r="O153" s="82">
        <f t="shared" si="17"/>
        <v>0</v>
      </c>
      <c r="P153" s="82" t="str">
        <f t="shared" si="15"/>
        <v/>
      </c>
      <c r="Q153" s="82" t="str">
        <f t="shared" si="16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3"/>
        <v/>
      </c>
      <c r="M154" s="17"/>
      <c r="N154" s="82" t="str">
        <f t="shared" si="14"/>
        <v/>
      </c>
      <c r="O154" s="82">
        <f t="shared" si="17"/>
        <v>0</v>
      </c>
      <c r="P154" s="82" t="str">
        <f t="shared" si="15"/>
        <v/>
      </c>
      <c r="Q154" s="82" t="str">
        <f t="shared" si="16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3"/>
        <v/>
      </c>
      <c r="M155" s="17"/>
      <c r="N155" s="82" t="str">
        <f t="shared" si="14"/>
        <v/>
      </c>
      <c r="O155" s="82">
        <f t="shared" si="17"/>
        <v>0</v>
      </c>
      <c r="P155" s="82" t="str">
        <f t="shared" si="15"/>
        <v/>
      </c>
      <c r="Q155" s="82" t="str">
        <f t="shared" si="16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3"/>
        <v/>
      </c>
      <c r="M156" s="17"/>
      <c r="N156" s="82" t="str">
        <f t="shared" si="14"/>
        <v/>
      </c>
      <c r="O156" s="82">
        <f t="shared" si="17"/>
        <v>0</v>
      </c>
      <c r="P156" s="82" t="str">
        <f t="shared" si="15"/>
        <v/>
      </c>
      <c r="Q156" s="82" t="str">
        <f t="shared" si="16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3"/>
        <v/>
      </c>
      <c r="M157" s="17"/>
      <c r="N157" s="82" t="str">
        <f t="shared" si="14"/>
        <v/>
      </c>
      <c r="O157" s="82">
        <f t="shared" si="17"/>
        <v>0</v>
      </c>
      <c r="P157" s="82" t="str">
        <f t="shared" si="15"/>
        <v/>
      </c>
      <c r="Q157" s="82" t="str">
        <f t="shared" si="16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3"/>
        <v/>
      </c>
      <c r="M158" s="17"/>
      <c r="N158" s="82" t="str">
        <f t="shared" si="14"/>
        <v/>
      </c>
      <c r="O158" s="82">
        <f t="shared" si="17"/>
        <v>0</v>
      </c>
      <c r="P158" s="82" t="str">
        <f t="shared" si="15"/>
        <v/>
      </c>
      <c r="Q158" s="82" t="str">
        <f t="shared" si="16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3"/>
        <v/>
      </c>
      <c r="M159" s="17"/>
      <c r="N159" s="82" t="str">
        <f t="shared" si="14"/>
        <v/>
      </c>
      <c r="O159" s="82">
        <f t="shared" si="17"/>
        <v>0</v>
      </c>
      <c r="P159" s="82" t="str">
        <f t="shared" si="15"/>
        <v/>
      </c>
      <c r="Q159" s="82" t="str">
        <f t="shared" si="16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3"/>
        <v/>
      </c>
      <c r="M160" s="17"/>
      <c r="N160" s="82" t="str">
        <f t="shared" si="14"/>
        <v/>
      </c>
      <c r="O160" s="82">
        <f t="shared" si="17"/>
        <v>0</v>
      </c>
      <c r="P160" s="82" t="str">
        <f t="shared" si="15"/>
        <v/>
      </c>
      <c r="Q160" s="82" t="str">
        <f t="shared" si="16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3"/>
        <v/>
      </c>
      <c r="M161" s="17"/>
      <c r="N161" s="82" t="str">
        <f t="shared" si="14"/>
        <v/>
      </c>
      <c r="O161" s="82">
        <f t="shared" si="17"/>
        <v>0</v>
      </c>
      <c r="P161" s="82" t="str">
        <f t="shared" si="15"/>
        <v/>
      </c>
      <c r="Q161" s="82" t="str">
        <f t="shared" si="16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3"/>
        <v/>
      </c>
      <c r="M162" s="17"/>
      <c r="N162" s="82" t="str">
        <f t="shared" si="14"/>
        <v/>
      </c>
      <c r="O162" s="82">
        <f t="shared" si="17"/>
        <v>0</v>
      </c>
      <c r="P162" s="82" t="str">
        <f t="shared" si="15"/>
        <v/>
      </c>
      <c r="Q162" s="82" t="str">
        <f t="shared" si="16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3"/>
        <v/>
      </c>
      <c r="M163" s="17"/>
      <c r="N163" s="82" t="str">
        <f t="shared" si="14"/>
        <v/>
      </c>
      <c r="O163" s="82">
        <f t="shared" si="17"/>
        <v>0</v>
      </c>
      <c r="P163" s="82" t="str">
        <f t="shared" si="15"/>
        <v/>
      </c>
      <c r="Q163" s="82" t="str">
        <f t="shared" si="16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3"/>
        <v/>
      </c>
      <c r="M164" s="17"/>
      <c r="N164" s="82" t="str">
        <f t="shared" si="14"/>
        <v/>
      </c>
      <c r="O164" s="82">
        <f t="shared" si="17"/>
        <v>0</v>
      </c>
      <c r="P164" s="82" t="str">
        <f t="shared" si="15"/>
        <v/>
      </c>
      <c r="Q164" s="82" t="str">
        <f t="shared" si="16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3"/>
        <v/>
      </c>
      <c r="M165" s="17"/>
      <c r="N165" s="82" t="str">
        <f t="shared" si="14"/>
        <v/>
      </c>
      <c r="O165" s="82">
        <f t="shared" si="17"/>
        <v>0</v>
      </c>
      <c r="P165" s="82" t="str">
        <f t="shared" si="15"/>
        <v/>
      </c>
      <c r="Q165" s="82" t="str">
        <f t="shared" si="16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3"/>
        <v/>
      </c>
      <c r="M166" s="17"/>
      <c r="N166" s="82" t="str">
        <f t="shared" si="14"/>
        <v/>
      </c>
      <c r="O166" s="82">
        <f t="shared" si="17"/>
        <v>0</v>
      </c>
      <c r="P166" s="82" t="str">
        <f t="shared" si="15"/>
        <v/>
      </c>
      <c r="Q166" s="82" t="str">
        <f t="shared" si="16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3"/>
        <v/>
      </c>
      <c r="M167" s="17"/>
      <c r="N167" s="82" t="str">
        <f t="shared" si="14"/>
        <v/>
      </c>
      <c r="O167" s="82">
        <f t="shared" si="17"/>
        <v>0</v>
      </c>
      <c r="P167" s="82" t="str">
        <f t="shared" si="15"/>
        <v/>
      </c>
      <c r="Q167" s="82" t="str">
        <f t="shared" si="16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3"/>
        <v/>
      </c>
      <c r="M168" s="17"/>
      <c r="N168" s="82" t="str">
        <f t="shared" si="14"/>
        <v/>
      </c>
      <c r="O168" s="82">
        <f t="shared" si="17"/>
        <v>0</v>
      </c>
      <c r="P168" s="82" t="str">
        <f t="shared" si="15"/>
        <v/>
      </c>
      <c r="Q168" s="82" t="str">
        <f t="shared" si="16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3"/>
        <v/>
      </c>
      <c r="M169" s="17"/>
      <c r="N169" s="82" t="str">
        <f t="shared" si="14"/>
        <v/>
      </c>
      <c r="O169" s="82">
        <f t="shared" si="17"/>
        <v>0</v>
      </c>
      <c r="P169" s="82" t="str">
        <f t="shared" si="15"/>
        <v/>
      </c>
      <c r="Q169" s="82" t="str">
        <f t="shared" si="16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3"/>
        <v/>
      </c>
      <c r="M170" s="17"/>
      <c r="N170" s="82" t="str">
        <f t="shared" si="14"/>
        <v/>
      </c>
      <c r="O170" s="82">
        <f t="shared" si="17"/>
        <v>0</v>
      </c>
      <c r="P170" s="82" t="str">
        <f t="shared" si="15"/>
        <v/>
      </c>
      <c r="Q170" s="82" t="str">
        <f t="shared" si="16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3"/>
        <v/>
      </c>
      <c r="M171" s="17"/>
      <c r="N171" s="82" t="str">
        <f t="shared" si="14"/>
        <v/>
      </c>
      <c r="O171" s="82">
        <f t="shared" si="17"/>
        <v>0</v>
      </c>
      <c r="P171" s="82" t="str">
        <f t="shared" si="15"/>
        <v/>
      </c>
      <c r="Q171" s="82" t="str">
        <f t="shared" si="16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3"/>
        <v/>
      </c>
      <c r="M172" s="17"/>
      <c r="N172" s="82" t="str">
        <f t="shared" si="14"/>
        <v/>
      </c>
      <c r="O172" s="82">
        <f t="shared" si="17"/>
        <v>0</v>
      </c>
      <c r="P172" s="82" t="str">
        <f t="shared" si="15"/>
        <v/>
      </c>
      <c r="Q172" s="82" t="str">
        <f t="shared" si="16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3"/>
        <v/>
      </c>
      <c r="M173" s="17"/>
      <c r="N173" s="82" t="str">
        <f t="shared" si="14"/>
        <v/>
      </c>
      <c r="O173" s="82">
        <f t="shared" si="17"/>
        <v>0</v>
      </c>
      <c r="P173" s="82" t="str">
        <f t="shared" si="15"/>
        <v/>
      </c>
      <c r="Q173" s="82" t="str">
        <f t="shared" si="16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3"/>
        <v/>
      </c>
      <c r="M174" s="17"/>
      <c r="N174" s="82" t="str">
        <f t="shared" si="14"/>
        <v/>
      </c>
      <c r="O174" s="82">
        <f t="shared" si="17"/>
        <v>0</v>
      </c>
      <c r="P174" s="82" t="str">
        <f t="shared" si="15"/>
        <v/>
      </c>
      <c r="Q174" s="82" t="str">
        <f t="shared" si="16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3"/>
        <v/>
      </c>
      <c r="M175" s="17"/>
      <c r="N175" s="82" t="str">
        <f t="shared" si="14"/>
        <v/>
      </c>
      <c r="O175" s="82">
        <f t="shared" si="17"/>
        <v>0</v>
      </c>
      <c r="P175" s="82" t="str">
        <f t="shared" si="15"/>
        <v/>
      </c>
      <c r="Q175" s="82" t="str">
        <f t="shared" si="16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3"/>
        <v/>
      </c>
      <c r="M176" s="17"/>
      <c r="N176" s="82" t="str">
        <f t="shared" si="14"/>
        <v/>
      </c>
      <c r="O176" s="82">
        <f t="shared" si="17"/>
        <v>0</v>
      </c>
      <c r="P176" s="82" t="str">
        <f t="shared" si="15"/>
        <v/>
      </c>
      <c r="Q176" s="82" t="str">
        <f t="shared" si="16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3"/>
        <v/>
      </c>
      <c r="M177" s="17"/>
      <c r="N177" s="82" t="str">
        <f t="shared" si="14"/>
        <v/>
      </c>
      <c r="O177" s="82">
        <f t="shared" si="17"/>
        <v>0</v>
      </c>
      <c r="P177" s="82" t="str">
        <f t="shared" si="15"/>
        <v/>
      </c>
      <c r="Q177" s="82" t="str">
        <f t="shared" si="16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3"/>
        <v/>
      </c>
      <c r="M178" s="17"/>
      <c r="N178" s="82" t="str">
        <f t="shared" si="14"/>
        <v/>
      </c>
      <c r="O178" s="82">
        <f t="shared" si="17"/>
        <v>0</v>
      </c>
      <c r="P178" s="82" t="str">
        <f t="shared" si="15"/>
        <v/>
      </c>
      <c r="Q178" s="82" t="str">
        <f t="shared" si="16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3"/>
        <v/>
      </c>
      <c r="M179" s="17"/>
      <c r="N179" s="82" t="str">
        <f t="shared" si="14"/>
        <v/>
      </c>
      <c r="O179" s="82">
        <f t="shared" si="17"/>
        <v>0</v>
      </c>
      <c r="P179" s="82" t="str">
        <f t="shared" si="15"/>
        <v/>
      </c>
      <c r="Q179" s="82" t="str">
        <f t="shared" si="16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3"/>
        <v/>
      </c>
      <c r="M180" s="17"/>
      <c r="N180" s="82" t="str">
        <f t="shared" si="14"/>
        <v/>
      </c>
      <c r="O180" s="82">
        <f t="shared" si="17"/>
        <v>0</v>
      </c>
      <c r="P180" s="82" t="str">
        <f t="shared" si="15"/>
        <v/>
      </c>
      <c r="Q180" s="82" t="str">
        <f t="shared" si="16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3"/>
        <v/>
      </c>
      <c r="M181" s="17"/>
      <c r="N181" s="82" t="str">
        <f t="shared" si="14"/>
        <v/>
      </c>
      <c r="O181" s="82">
        <f t="shared" si="17"/>
        <v>0</v>
      </c>
      <c r="P181" s="82" t="str">
        <f t="shared" si="15"/>
        <v/>
      </c>
      <c r="Q181" s="82" t="str">
        <f t="shared" si="16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3"/>
        <v/>
      </c>
      <c r="M182" s="17"/>
      <c r="N182" s="82" t="str">
        <f t="shared" si="14"/>
        <v/>
      </c>
      <c r="O182" s="82">
        <f t="shared" si="17"/>
        <v>0</v>
      </c>
      <c r="P182" s="82" t="str">
        <f t="shared" si="15"/>
        <v/>
      </c>
      <c r="Q182" s="82" t="str">
        <f t="shared" si="16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3"/>
        <v/>
      </c>
      <c r="M183" s="17"/>
      <c r="N183" s="82" t="str">
        <f t="shared" si="14"/>
        <v/>
      </c>
      <c r="O183" s="82">
        <f t="shared" si="17"/>
        <v>0</v>
      </c>
      <c r="P183" s="82" t="str">
        <f t="shared" si="15"/>
        <v/>
      </c>
      <c r="Q183" s="82" t="str">
        <f t="shared" si="16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3"/>
        <v/>
      </c>
      <c r="M184" s="17"/>
      <c r="N184" s="82" t="str">
        <f t="shared" si="14"/>
        <v/>
      </c>
      <c r="O184" s="82">
        <f t="shared" si="17"/>
        <v>0</v>
      </c>
      <c r="P184" s="82" t="str">
        <f t="shared" si="15"/>
        <v/>
      </c>
      <c r="Q184" s="82" t="str">
        <f t="shared" si="16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3"/>
        <v/>
      </c>
      <c r="M185" s="17"/>
      <c r="N185" s="82" t="str">
        <f t="shared" si="14"/>
        <v/>
      </c>
      <c r="O185" s="82">
        <f t="shared" si="17"/>
        <v>0</v>
      </c>
      <c r="P185" s="82" t="str">
        <f t="shared" si="15"/>
        <v/>
      </c>
      <c r="Q185" s="82" t="str">
        <f t="shared" si="16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3"/>
        <v/>
      </c>
      <c r="M186" s="17"/>
      <c r="N186" s="82" t="str">
        <f t="shared" si="14"/>
        <v/>
      </c>
      <c r="O186" s="82">
        <f t="shared" si="17"/>
        <v>0</v>
      </c>
      <c r="P186" s="82" t="str">
        <f t="shared" si="15"/>
        <v/>
      </c>
      <c r="Q186" s="82" t="str">
        <f t="shared" si="16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3"/>
        <v/>
      </c>
      <c r="M187" s="17"/>
      <c r="N187" s="82" t="str">
        <f t="shared" si="14"/>
        <v/>
      </c>
      <c r="O187" s="82">
        <f t="shared" si="17"/>
        <v>0</v>
      </c>
      <c r="P187" s="82" t="str">
        <f t="shared" si="15"/>
        <v/>
      </c>
      <c r="Q187" s="82" t="str">
        <f t="shared" si="16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3"/>
        <v/>
      </c>
      <c r="M188" s="17"/>
      <c r="N188" s="82" t="str">
        <f t="shared" si="14"/>
        <v/>
      </c>
      <c r="O188" s="82">
        <f t="shared" si="17"/>
        <v>0</v>
      </c>
      <c r="P188" s="82" t="str">
        <f t="shared" si="15"/>
        <v/>
      </c>
      <c r="Q188" s="82" t="str">
        <f t="shared" si="16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3"/>
        <v/>
      </c>
      <c r="M189" s="17"/>
      <c r="N189" s="82" t="str">
        <f t="shared" si="14"/>
        <v/>
      </c>
      <c r="O189" s="82">
        <f t="shared" si="17"/>
        <v>0</v>
      </c>
      <c r="P189" s="82" t="str">
        <f t="shared" si="15"/>
        <v/>
      </c>
      <c r="Q189" s="82" t="str">
        <f t="shared" si="16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3"/>
        <v/>
      </c>
      <c r="M190" s="17"/>
      <c r="N190" s="82" t="str">
        <f t="shared" si="14"/>
        <v/>
      </c>
      <c r="O190" s="82">
        <f t="shared" si="17"/>
        <v>0</v>
      </c>
      <c r="P190" s="82" t="str">
        <f t="shared" si="15"/>
        <v/>
      </c>
      <c r="Q190" s="82" t="str">
        <f t="shared" si="16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3"/>
        <v/>
      </c>
      <c r="M191" s="17"/>
      <c r="N191" s="82" t="str">
        <f t="shared" si="14"/>
        <v/>
      </c>
      <c r="O191" s="82">
        <f t="shared" si="17"/>
        <v>0</v>
      </c>
      <c r="P191" s="82" t="str">
        <f t="shared" si="15"/>
        <v/>
      </c>
      <c r="Q191" s="82" t="str">
        <f t="shared" si="16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3"/>
        <v/>
      </c>
      <c r="M192" s="17"/>
      <c r="N192" s="82" t="str">
        <f t="shared" si="14"/>
        <v/>
      </c>
      <c r="O192" s="82">
        <f t="shared" si="17"/>
        <v>0</v>
      </c>
      <c r="P192" s="82" t="str">
        <f t="shared" si="15"/>
        <v/>
      </c>
      <c r="Q192" s="82" t="str">
        <f t="shared" si="16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3"/>
        <v/>
      </c>
      <c r="M193" s="17"/>
      <c r="N193" s="82" t="str">
        <f t="shared" si="14"/>
        <v/>
      </c>
      <c r="O193" s="82">
        <f t="shared" si="17"/>
        <v>0</v>
      </c>
      <c r="P193" s="82" t="str">
        <f t="shared" si="15"/>
        <v/>
      </c>
      <c r="Q193" s="82" t="str">
        <f t="shared" si="16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3"/>
        <v/>
      </c>
      <c r="M194" s="17"/>
      <c r="N194" s="82" t="str">
        <f t="shared" si="14"/>
        <v/>
      </c>
      <c r="O194" s="82">
        <f t="shared" si="17"/>
        <v>0</v>
      </c>
      <c r="P194" s="82" t="str">
        <f t="shared" si="15"/>
        <v/>
      </c>
      <c r="Q194" s="82" t="str">
        <f t="shared" si="16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3"/>
        <v/>
      </c>
      <c r="M195" s="17"/>
      <c r="N195" s="82" t="str">
        <f t="shared" si="14"/>
        <v/>
      </c>
      <c r="O195" s="82">
        <f t="shared" si="17"/>
        <v>0</v>
      </c>
      <c r="P195" s="82" t="str">
        <f t="shared" si="15"/>
        <v/>
      </c>
      <c r="Q195" s="82" t="str">
        <f t="shared" si="16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3"/>
        <v/>
      </c>
      <c r="M196" s="17"/>
      <c r="N196" s="82" t="str">
        <f t="shared" si="14"/>
        <v/>
      </c>
      <c r="O196" s="82">
        <f t="shared" si="17"/>
        <v>0</v>
      </c>
      <c r="P196" s="82" t="str">
        <f t="shared" si="15"/>
        <v/>
      </c>
      <c r="Q196" s="82" t="str">
        <f t="shared" si="16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3"/>
        <v/>
      </c>
      <c r="M197" s="17"/>
      <c r="N197" s="82" t="str">
        <f t="shared" si="14"/>
        <v/>
      </c>
      <c r="O197" s="82">
        <f t="shared" si="17"/>
        <v>0</v>
      </c>
      <c r="P197" s="82" t="str">
        <f t="shared" si="15"/>
        <v/>
      </c>
      <c r="Q197" s="82" t="str">
        <f t="shared" si="16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3"/>
        <v/>
      </c>
      <c r="M198" s="17"/>
      <c r="N198" s="82" t="str">
        <f t="shared" si="14"/>
        <v/>
      </c>
      <c r="O198" s="82">
        <f t="shared" si="17"/>
        <v>0</v>
      </c>
      <c r="P198" s="82" t="str">
        <f t="shared" si="15"/>
        <v/>
      </c>
      <c r="Q198" s="82" t="str">
        <f t="shared" si="16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3"/>
        <v/>
      </c>
      <c r="M199" s="17"/>
      <c r="N199" s="82" t="str">
        <f t="shared" si="14"/>
        <v/>
      </c>
      <c r="O199" s="82">
        <f t="shared" si="17"/>
        <v>0</v>
      </c>
      <c r="P199" s="82" t="str">
        <f t="shared" si="15"/>
        <v/>
      </c>
      <c r="Q199" s="82" t="str">
        <f t="shared" si="16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3"/>
        <v/>
      </c>
      <c r="M200" s="17"/>
      <c r="N200" s="82" t="str">
        <f t="shared" si="14"/>
        <v/>
      </c>
      <c r="O200" s="82">
        <f t="shared" si="17"/>
        <v>0</v>
      </c>
      <c r="P200" s="82" t="str">
        <f t="shared" si="15"/>
        <v/>
      </c>
      <c r="Q200" s="82" t="str">
        <f t="shared" si="16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3"/>
        <v/>
      </c>
      <c r="M201" s="17"/>
      <c r="N201" s="82" t="str">
        <f t="shared" si="14"/>
        <v/>
      </c>
      <c r="O201" s="82">
        <f t="shared" si="17"/>
        <v>0</v>
      </c>
      <c r="P201" s="82" t="str">
        <f t="shared" si="15"/>
        <v/>
      </c>
      <c r="Q201" s="82" t="str">
        <f t="shared" si="16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3"/>
        <v/>
      </c>
      <c r="M202" s="17"/>
      <c r="N202" s="82" t="str">
        <f t="shared" si="14"/>
        <v/>
      </c>
      <c r="O202" s="82">
        <f t="shared" si="17"/>
        <v>0</v>
      </c>
      <c r="P202" s="82" t="str">
        <f t="shared" si="15"/>
        <v/>
      </c>
      <c r="Q202" s="82" t="str">
        <f t="shared" si="16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3"/>
        <v/>
      </c>
      <c r="M203" s="17"/>
      <c r="N203" s="82" t="str">
        <f t="shared" si="14"/>
        <v/>
      </c>
      <c r="O203" s="82">
        <f t="shared" si="17"/>
        <v>0</v>
      </c>
      <c r="P203" s="82" t="str">
        <f t="shared" si="15"/>
        <v/>
      </c>
      <c r="Q203" s="82" t="str">
        <f t="shared" si="16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3"/>
        <v/>
      </c>
      <c r="M204" s="17"/>
      <c r="N204" s="82" t="str">
        <f t="shared" si="14"/>
        <v/>
      </c>
      <c r="O204" s="82">
        <f t="shared" si="17"/>
        <v>0</v>
      </c>
      <c r="P204" s="82" t="str">
        <f t="shared" si="15"/>
        <v/>
      </c>
      <c r="Q204" s="82" t="str">
        <f t="shared" si="16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3"/>
        <v/>
      </c>
      <c r="M205" s="17"/>
      <c r="N205" s="82" t="str">
        <f t="shared" si="14"/>
        <v/>
      </c>
      <c r="O205" s="82">
        <f t="shared" si="17"/>
        <v>0</v>
      </c>
      <c r="P205" s="82" t="str">
        <f t="shared" si="15"/>
        <v/>
      </c>
      <c r="Q205" s="82" t="str">
        <f t="shared" si="16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3"/>
        <v/>
      </c>
      <c r="M206" s="17"/>
      <c r="N206" s="82" t="str">
        <f t="shared" si="14"/>
        <v/>
      </c>
      <c r="O206" s="82">
        <f t="shared" si="17"/>
        <v>0</v>
      </c>
      <c r="P206" s="82" t="str">
        <f t="shared" si="15"/>
        <v/>
      </c>
      <c r="Q206" s="82" t="str">
        <f t="shared" si="16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3"/>
        <v/>
      </c>
      <c r="M207" s="17"/>
      <c r="N207" s="82" t="str">
        <f t="shared" si="14"/>
        <v/>
      </c>
      <c r="O207" s="82">
        <f t="shared" si="17"/>
        <v>0</v>
      </c>
      <c r="P207" s="82" t="str">
        <f t="shared" si="15"/>
        <v/>
      </c>
      <c r="Q207" s="82" t="str">
        <f t="shared" si="16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8">IF(F208&amp;H208&amp;I208&amp;J208&amp;K208="","",F208+H208+I208-J208-K208)</f>
        <v/>
      </c>
      <c r="M208" s="17"/>
      <c r="N208" s="82" t="str">
        <f t="shared" ref="N208:N271" si="19">IF($G208="E",F208,"")</f>
        <v/>
      </c>
      <c r="O208" s="82">
        <f t="shared" si="17"/>
        <v>0</v>
      </c>
      <c r="P208" s="82" t="str">
        <f t="shared" si="15"/>
        <v/>
      </c>
      <c r="Q208" s="82" t="str">
        <f t="shared" si="16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8"/>
        <v/>
      </c>
      <c r="M209" s="17"/>
      <c r="N209" s="82" t="str">
        <f t="shared" si="19"/>
        <v/>
      </c>
      <c r="O209" s="82">
        <f t="shared" si="17"/>
        <v>0</v>
      </c>
      <c r="P209" s="82" t="str">
        <f t="shared" ref="P209:P272" si="20">IF(OR($G209=8%,$G209=11%),$H209/$G209,"")</f>
        <v/>
      </c>
      <c r="Q209" s="82" t="str">
        <f t="shared" ref="Q209:Q272" si="21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8"/>
        <v/>
      </c>
      <c r="M210" s="17"/>
      <c r="N210" s="82" t="str">
        <f t="shared" si="19"/>
        <v/>
      </c>
      <c r="O210" s="82">
        <f t="shared" ref="O210:O273" si="22">IF($G210=0%,F210,"")</f>
        <v>0</v>
      </c>
      <c r="P210" s="82" t="str">
        <f t="shared" si="20"/>
        <v/>
      </c>
      <c r="Q210" s="82" t="str">
        <f t="shared" si="21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8"/>
        <v/>
      </c>
      <c r="M211" s="17"/>
      <c r="N211" s="82" t="str">
        <f t="shared" si="19"/>
        <v/>
      </c>
      <c r="O211" s="82">
        <f t="shared" si="22"/>
        <v>0</v>
      </c>
      <c r="P211" s="82" t="str">
        <f t="shared" si="20"/>
        <v/>
      </c>
      <c r="Q211" s="82" t="str">
        <f t="shared" si="21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8"/>
        <v/>
      </c>
      <c r="M212" s="17"/>
      <c r="N212" s="82" t="str">
        <f t="shared" si="19"/>
        <v/>
      </c>
      <c r="O212" s="82">
        <f t="shared" si="22"/>
        <v>0</v>
      </c>
      <c r="P212" s="82" t="str">
        <f t="shared" si="20"/>
        <v/>
      </c>
      <c r="Q212" s="82" t="str">
        <f t="shared" si="21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8"/>
        <v/>
      </c>
      <c r="M213" s="17"/>
      <c r="N213" s="82" t="str">
        <f t="shared" si="19"/>
        <v/>
      </c>
      <c r="O213" s="82">
        <f t="shared" si="22"/>
        <v>0</v>
      </c>
      <c r="P213" s="82" t="str">
        <f t="shared" si="20"/>
        <v/>
      </c>
      <c r="Q213" s="82" t="str">
        <f t="shared" si="21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8"/>
        <v/>
      </c>
      <c r="M214" s="17"/>
      <c r="N214" s="82" t="str">
        <f t="shared" si="19"/>
        <v/>
      </c>
      <c r="O214" s="82">
        <f t="shared" si="22"/>
        <v>0</v>
      </c>
      <c r="P214" s="82" t="str">
        <f t="shared" si="20"/>
        <v/>
      </c>
      <c r="Q214" s="82" t="str">
        <f t="shared" si="21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8"/>
        <v/>
      </c>
      <c r="M215" s="17"/>
      <c r="N215" s="82" t="str">
        <f t="shared" si="19"/>
        <v/>
      </c>
      <c r="O215" s="82">
        <f t="shared" si="22"/>
        <v>0</v>
      </c>
      <c r="P215" s="82" t="str">
        <f t="shared" si="20"/>
        <v/>
      </c>
      <c r="Q215" s="82" t="str">
        <f t="shared" si="21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8"/>
        <v/>
      </c>
      <c r="M216" s="17"/>
      <c r="N216" s="82" t="str">
        <f t="shared" si="19"/>
        <v/>
      </c>
      <c r="O216" s="82">
        <f t="shared" si="22"/>
        <v>0</v>
      </c>
      <c r="P216" s="82" t="str">
        <f t="shared" si="20"/>
        <v/>
      </c>
      <c r="Q216" s="82" t="str">
        <f t="shared" si="21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8"/>
        <v/>
      </c>
      <c r="M217" s="17"/>
      <c r="N217" s="82" t="str">
        <f t="shared" si="19"/>
        <v/>
      </c>
      <c r="O217" s="82">
        <f t="shared" si="22"/>
        <v>0</v>
      </c>
      <c r="P217" s="82" t="str">
        <f t="shared" si="20"/>
        <v/>
      </c>
      <c r="Q217" s="82" t="str">
        <f t="shared" si="21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8"/>
        <v/>
      </c>
      <c r="M218" s="17"/>
      <c r="N218" s="82" t="str">
        <f t="shared" si="19"/>
        <v/>
      </c>
      <c r="O218" s="82">
        <f t="shared" si="22"/>
        <v>0</v>
      </c>
      <c r="P218" s="82" t="str">
        <f t="shared" si="20"/>
        <v/>
      </c>
      <c r="Q218" s="82" t="str">
        <f t="shared" si="21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8"/>
        <v/>
      </c>
      <c r="M219" s="17"/>
      <c r="N219" s="82" t="str">
        <f t="shared" si="19"/>
        <v/>
      </c>
      <c r="O219" s="82">
        <f t="shared" si="22"/>
        <v>0</v>
      </c>
      <c r="P219" s="82" t="str">
        <f t="shared" si="20"/>
        <v/>
      </c>
      <c r="Q219" s="82" t="str">
        <f t="shared" si="21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8"/>
        <v/>
      </c>
      <c r="M220" s="17"/>
      <c r="N220" s="82" t="str">
        <f t="shared" si="19"/>
        <v/>
      </c>
      <c r="O220" s="82">
        <f t="shared" si="22"/>
        <v>0</v>
      </c>
      <c r="P220" s="82" t="str">
        <f t="shared" si="20"/>
        <v/>
      </c>
      <c r="Q220" s="82" t="str">
        <f t="shared" si="21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8"/>
        <v/>
      </c>
      <c r="M221" s="17"/>
      <c r="N221" s="82" t="str">
        <f t="shared" si="19"/>
        <v/>
      </c>
      <c r="O221" s="82">
        <f t="shared" si="22"/>
        <v>0</v>
      </c>
      <c r="P221" s="82" t="str">
        <f t="shared" si="20"/>
        <v/>
      </c>
      <c r="Q221" s="82" t="str">
        <f t="shared" si="21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8"/>
        <v/>
      </c>
      <c r="M222" s="17"/>
      <c r="N222" s="82" t="str">
        <f t="shared" si="19"/>
        <v/>
      </c>
      <c r="O222" s="82">
        <f t="shared" si="22"/>
        <v>0</v>
      </c>
      <c r="P222" s="82" t="str">
        <f t="shared" si="20"/>
        <v/>
      </c>
      <c r="Q222" s="82" t="str">
        <f t="shared" si="21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8"/>
        <v/>
      </c>
      <c r="M223" s="17"/>
      <c r="N223" s="82" t="str">
        <f t="shared" si="19"/>
        <v/>
      </c>
      <c r="O223" s="82">
        <f t="shared" si="22"/>
        <v>0</v>
      </c>
      <c r="P223" s="82" t="str">
        <f t="shared" si="20"/>
        <v/>
      </c>
      <c r="Q223" s="82" t="str">
        <f t="shared" si="21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8"/>
        <v/>
      </c>
      <c r="M224" s="17"/>
      <c r="N224" s="82" t="str">
        <f t="shared" si="19"/>
        <v/>
      </c>
      <c r="O224" s="82">
        <f t="shared" si="22"/>
        <v>0</v>
      </c>
      <c r="P224" s="82" t="str">
        <f t="shared" si="20"/>
        <v/>
      </c>
      <c r="Q224" s="82" t="str">
        <f t="shared" si="21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8"/>
        <v/>
      </c>
      <c r="M225" s="17"/>
      <c r="N225" s="82" t="str">
        <f t="shared" si="19"/>
        <v/>
      </c>
      <c r="O225" s="82">
        <f t="shared" si="22"/>
        <v>0</v>
      </c>
      <c r="P225" s="82" t="str">
        <f t="shared" si="20"/>
        <v/>
      </c>
      <c r="Q225" s="82" t="str">
        <f t="shared" si="21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8"/>
        <v/>
      </c>
      <c r="M226" s="17"/>
      <c r="N226" s="82" t="str">
        <f t="shared" si="19"/>
        <v/>
      </c>
      <c r="O226" s="82">
        <f t="shared" si="22"/>
        <v>0</v>
      </c>
      <c r="P226" s="82" t="str">
        <f t="shared" si="20"/>
        <v/>
      </c>
      <c r="Q226" s="82" t="str">
        <f t="shared" si="21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8"/>
        <v/>
      </c>
      <c r="M227" s="17"/>
      <c r="N227" s="82" t="str">
        <f t="shared" si="19"/>
        <v/>
      </c>
      <c r="O227" s="82">
        <f t="shared" si="22"/>
        <v>0</v>
      </c>
      <c r="P227" s="82" t="str">
        <f t="shared" si="20"/>
        <v/>
      </c>
      <c r="Q227" s="82" t="str">
        <f t="shared" si="21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8"/>
        <v/>
      </c>
      <c r="M228" s="17"/>
      <c r="N228" s="82" t="str">
        <f t="shared" si="19"/>
        <v/>
      </c>
      <c r="O228" s="82">
        <f t="shared" si="22"/>
        <v>0</v>
      </c>
      <c r="P228" s="82" t="str">
        <f t="shared" si="20"/>
        <v/>
      </c>
      <c r="Q228" s="82" t="str">
        <f t="shared" si="21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8"/>
        <v/>
      </c>
      <c r="M229" s="17"/>
      <c r="N229" s="82" t="str">
        <f t="shared" si="19"/>
        <v/>
      </c>
      <c r="O229" s="82">
        <f t="shared" si="22"/>
        <v>0</v>
      </c>
      <c r="P229" s="82" t="str">
        <f t="shared" si="20"/>
        <v/>
      </c>
      <c r="Q229" s="82" t="str">
        <f t="shared" si="21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8"/>
        <v/>
      </c>
      <c r="M230" s="17"/>
      <c r="N230" s="82" t="str">
        <f t="shared" si="19"/>
        <v/>
      </c>
      <c r="O230" s="82">
        <f t="shared" si="22"/>
        <v>0</v>
      </c>
      <c r="P230" s="82" t="str">
        <f t="shared" si="20"/>
        <v/>
      </c>
      <c r="Q230" s="82" t="str">
        <f t="shared" si="21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8"/>
        <v/>
      </c>
      <c r="M231" s="17"/>
      <c r="N231" s="82" t="str">
        <f t="shared" si="19"/>
        <v/>
      </c>
      <c r="O231" s="82">
        <f t="shared" si="22"/>
        <v>0</v>
      </c>
      <c r="P231" s="82" t="str">
        <f t="shared" si="20"/>
        <v/>
      </c>
      <c r="Q231" s="82" t="str">
        <f t="shared" si="21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8"/>
        <v/>
      </c>
      <c r="M232" s="17"/>
      <c r="N232" s="82" t="str">
        <f t="shared" si="19"/>
        <v/>
      </c>
      <c r="O232" s="82">
        <f t="shared" si="22"/>
        <v>0</v>
      </c>
      <c r="P232" s="82" t="str">
        <f t="shared" si="20"/>
        <v/>
      </c>
      <c r="Q232" s="82" t="str">
        <f t="shared" si="21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8"/>
        <v/>
      </c>
      <c r="M233" s="17"/>
      <c r="N233" s="82" t="str">
        <f t="shared" si="19"/>
        <v/>
      </c>
      <c r="O233" s="82">
        <f t="shared" si="22"/>
        <v>0</v>
      </c>
      <c r="P233" s="82" t="str">
        <f t="shared" si="20"/>
        <v/>
      </c>
      <c r="Q233" s="82" t="str">
        <f t="shared" si="21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8"/>
        <v/>
      </c>
      <c r="M234" s="17"/>
      <c r="N234" s="82" t="str">
        <f t="shared" si="19"/>
        <v/>
      </c>
      <c r="O234" s="82">
        <f t="shared" si="22"/>
        <v>0</v>
      </c>
      <c r="P234" s="82" t="str">
        <f t="shared" si="20"/>
        <v/>
      </c>
      <c r="Q234" s="82" t="str">
        <f t="shared" si="21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8"/>
        <v/>
      </c>
      <c r="M235" s="17"/>
      <c r="N235" s="82" t="str">
        <f t="shared" si="19"/>
        <v/>
      </c>
      <c r="O235" s="82">
        <f t="shared" si="22"/>
        <v>0</v>
      </c>
      <c r="P235" s="82" t="str">
        <f t="shared" si="20"/>
        <v/>
      </c>
      <c r="Q235" s="82" t="str">
        <f t="shared" si="21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8"/>
        <v/>
      </c>
      <c r="M236" s="17"/>
      <c r="N236" s="82" t="str">
        <f t="shared" si="19"/>
        <v/>
      </c>
      <c r="O236" s="82">
        <f t="shared" si="22"/>
        <v>0</v>
      </c>
      <c r="P236" s="82" t="str">
        <f t="shared" si="20"/>
        <v/>
      </c>
      <c r="Q236" s="82" t="str">
        <f t="shared" si="21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8"/>
        <v/>
      </c>
      <c r="M237" s="17"/>
      <c r="N237" s="82" t="str">
        <f t="shared" si="19"/>
        <v/>
      </c>
      <c r="O237" s="82">
        <f t="shared" si="22"/>
        <v>0</v>
      </c>
      <c r="P237" s="82" t="str">
        <f t="shared" si="20"/>
        <v/>
      </c>
      <c r="Q237" s="82" t="str">
        <f t="shared" si="21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8"/>
        <v/>
      </c>
      <c r="M238" s="17"/>
      <c r="N238" s="82" t="str">
        <f t="shared" si="19"/>
        <v/>
      </c>
      <c r="O238" s="82">
        <f t="shared" si="22"/>
        <v>0</v>
      </c>
      <c r="P238" s="82" t="str">
        <f t="shared" si="20"/>
        <v/>
      </c>
      <c r="Q238" s="82" t="str">
        <f t="shared" si="21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8"/>
        <v/>
      </c>
      <c r="M239" s="17"/>
      <c r="N239" s="82" t="str">
        <f t="shared" si="19"/>
        <v/>
      </c>
      <c r="O239" s="82">
        <f t="shared" si="22"/>
        <v>0</v>
      </c>
      <c r="P239" s="82" t="str">
        <f t="shared" si="20"/>
        <v/>
      </c>
      <c r="Q239" s="82" t="str">
        <f t="shared" si="21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8"/>
        <v/>
      </c>
      <c r="M240" s="17"/>
      <c r="N240" s="82" t="str">
        <f t="shared" si="19"/>
        <v/>
      </c>
      <c r="O240" s="82">
        <f t="shared" si="22"/>
        <v>0</v>
      </c>
      <c r="P240" s="82" t="str">
        <f t="shared" si="20"/>
        <v/>
      </c>
      <c r="Q240" s="82" t="str">
        <f t="shared" si="21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8"/>
        <v/>
      </c>
      <c r="M241" s="17"/>
      <c r="N241" s="82" t="str">
        <f t="shared" si="19"/>
        <v/>
      </c>
      <c r="O241" s="82">
        <f t="shared" si="22"/>
        <v>0</v>
      </c>
      <c r="P241" s="82" t="str">
        <f t="shared" si="20"/>
        <v/>
      </c>
      <c r="Q241" s="82" t="str">
        <f t="shared" si="21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8"/>
        <v/>
      </c>
      <c r="M242" s="17"/>
      <c r="N242" s="82" t="str">
        <f t="shared" si="19"/>
        <v/>
      </c>
      <c r="O242" s="82">
        <f t="shared" si="22"/>
        <v>0</v>
      </c>
      <c r="P242" s="82" t="str">
        <f t="shared" si="20"/>
        <v/>
      </c>
      <c r="Q242" s="82" t="str">
        <f t="shared" si="21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8"/>
        <v/>
      </c>
      <c r="M243" s="17"/>
      <c r="N243" s="82" t="str">
        <f t="shared" si="19"/>
        <v/>
      </c>
      <c r="O243" s="82">
        <f t="shared" si="22"/>
        <v>0</v>
      </c>
      <c r="P243" s="82" t="str">
        <f t="shared" si="20"/>
        <v/>
      </c>
      <c r="Q243" s="82" t="str">
        <f t="shared" si="21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8"/>
        <v/>
      </c>
      <c r="M244" s="17"/>
      <c r="N244" s="82" t="str">
        <f t="shared" si="19"/>
        <v/>
      </c>
      <c r="O244" s="82">
        <f t="shared" si="22"/>
        <v>0</v>
      </c>
      <c r="P244" s="82" t="str">
        <f t="shared" si="20"/>
        <v/>
      </c>
      <c r="Q244" s="82" t="str">
        <f t="shared" si="21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8"/>
        <v/>
      </c>
      <c r="M245" s="17"/>
      <c r="N245" s="82" t="str">
        <f t="shared" si="19"/>
        <v/>
      </c>
      <c r="O245" s="82">
        <f t="shared" si="22"/>
        <v>0</v>
      </c>
      <c r="P245" s="82" t="str">
        <f t="shared" si="20"/>
        <v/>
      </c>
      <c r="Q245" s="82" t="str">
        <f t="shared" si="21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8"/>
        <v/>
      </c>
      <c r="M246" s="17"/>
      <c r="N246" s="82" t="str">
        <f t="shared" si="19"/>
        <v/>
      </c>
      <c r="O246" s="82">
        <f t="shared" si="22"/>
        <v>0</v>
      </c>
      <c r="P246" s="82" t="str">
        <f t="shared" si="20"/>
        <v/>
      </c>
      <c r="Q246" s="82" t="str">
        <f t="shared" si="21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8"/>
        <v/>
      </c>
      <c r="M247" s="17"/>
      <c r="N247" s="82" t="str">
        <f t="shared" si="19"/>
        <v/>
      </c>
      <c r="O247" s="82">
        <f t="shared" si="22"/>
        <v>0</v>
      </c>
      <c r="P247" s="82" t="str">
        <f t="shared" si="20"/>
        <v/>
      </c>
      <c r="Q247" s="82" t="str">
        <f t="shared" si="21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8"/>
        <v/>
      </c>
      <c r="M248" s="17"/>
      <c r="N248" s="82" t="str">
        <f t="shared" si="19"/>
        <v/>
      </c>
      <c r="O248" s="82">
        <f t="shared" si="22"/>
        <v>0</v>
      </c>
      <c r="P248" s="82" t="str">
        <f t="shared" si="20"/>
        <v/>
      </c>
      <c r="Q248" s="82" t="str">
        <f t="shared" si="21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8"/>
        <v/>
      </c>
      <c r="M249" s="17"/>
      <c r="N249" s="82" t="str">
        <f t="shared" si="19"/>
        <v/>
      </c>
      <c r="O249" s="82">
        <f t="shared" si="22"/>
        <v>0</v>
      </c>
      <c r="P249" s="82" t="str">
        <f t="shared" si="20"/>
        <v/>
      </c>
      <c r="Q249" s="82" t="str">
        <f t="shared" si="21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8"/>
        <v/>
      </c>
      <c r="M250" s="17"/>
      <c r="N250" s="82" t="str">
        <f t="shared" si="19"/>
        <v/>
      </c>
      <c r="O250" s="82">
        <f t="shared" si="22"/>
        <v>0</v>
      </c>
      <c r="P250" s="82" t="str">
        <f t="shared" si="20"/>
        <v/>
      </c>
      <c r="Q250" s="82" t="str">
        <f t="shared" si="21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8"/>
        <v/>
      </c>
      <c r="M251" s="17"/>
      <c r="N251" s="82" t="str">
        <f t="shared" si="19"/>
        <v/>
      </c>
      <c r="O251" s="82">
        <f t="shared" si="22"/>
        <v>0</v>
      </c>
      <c r="P251" s="82" t="str">
        <f t="shared" si="20"/>
        <v/>
      </c>
      <c r="Q251" s="82" t="str">
        <f t="shared" si="21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8"/>
        <v/>
      </c>
      <c r="M252" s="17"/>
      <c r="N252" s="82" t="str">
        <f t="shared" si="19"/>
        <v/>
      </c>
      <c r="O252" s="82">
        <f t="shared" si="22"/>
        <v>0</v>
      </c>
      <c r="P252" s="82" t="str">
        <f t="shared" si="20"/>
        <v/>
      </c>
      <c r="Q252" s="82" t="str">
        <f t="shared" si="21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8"/>
        <v/>
      </c>
      <c r="M253" s="17"/>
      <c r="N253" s="82" t="str">
        <f t="shared" si="19"/>
        <v/>
      </c>
      <c r="O253" s="82">
        <f t="shared" si="22"/>
        <v>0</v>
      </c>
      <c r="P253" s="82" t="str">
        <f t="shared" si="20"/>
        <v/>
      </c>
      <c r="Q253" s="82" t="str">
        <f t="shared" si="21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8"/>
        <v/>
      </c>
      <c r="M254" s="17"/>
      <c r="N254" s="82" t="str">
        <f t="shared" si="19"/>
        <v/>
      </c>
      <c r="O254" s="82">
        <f t="shared" si="22"/>
        <v>0</v>
      </c>
      <c r="P254" s="82" t="str">
        <f t="shared" si="20"/>
        <v/>
      </c>
      <c r="Q254" s="82" t="str">
        <f t="shared" si="21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8"/>
        <v/>
      </c>
      <c r="M255" s="17"/>
      <c r="N255" s="82" t="str">
        <f t="shared" si="19"/>
        <v/>
      </c>
      <c r="O255" s="82">
        <f t="shared" si="22"/>
        <v>0</v>
      </c>
      <c r="P255" s="82" t="str">
        <f t="shared" si="20"/>
        <v/>
      </c>
      <c r="Q255" s="82" t="str">
        <f t="shared" si="21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8"/>
        <v/>
      </c>
      <c r="M256" s="17"/>
      <c r="N256" s="82" t="str">
        <f t="shared" si="19"/>
        <v/>
      </c>
      <c r="O256" s="82">
        <f t="shared" si="22"/>
        <v>0</v>
      </c>
      <c r="P256" s="82" t="str">
        <f t="shared" si="20"/>
        <v/>
      </c>
      <c r="Q256" s="82" t="str">
        <f t="shared" si="21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8"/>
        <v/>
      </c>
      <c r="M257" s="17"/>
      <c r="N257" s="82" t="str">
        <f t="shared" si="19"/>
        <v/>
      </c>
      <c r="O257" s="82">
        <f t="shared" si="22"/>
        <v>0</v>
      </c>
      <c r="P257" s="82" t="str">
        <f t="shared" si="20"/>
        <v/>
      </c>
      <c r="Q257" s="82" t="str">
        <f t="shared" si="21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8"/>
        <v/>
      </c>
      <c r="M258" s="17"/>
      <c r="N258" s="82" t="str">
        <f t="shared" si="19"/>
        <v/>
      </c>
      <c r="O258" s="82">
        <f t="shared" si="22"/>
        <v>0</v>
      </c>
      <c r="P258" s="82" t="str">
        <f t="shared" si="20"/>
        <v/>
      </c>
      <c r="Q258" s="82" t="str">
        <f t="shared" si="21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8"/>
        <v/>
      </c>
      <c r="M259" s="17"/>
      <c r="N259" s="82" t="str">
        <f t="shared" si="19"/>
        <v/>
      </c>
      <c r="O259" s="82">
        <f t="shared" si="22"/>
        <v>0</v>
      </c>
      <c r="P259" s="82" t="str">
        <f t="shared" si="20"/>
        <v/>
      </c>
      <c r="Q259" s="82" t="str">
        <f t="shared" si="21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8"/>
        <v/>
      </c>
      <c r="M260" s="17"/>
      <c r="N260" s="82" t="str">
        <f t="shared" si="19"/>
        <v/>
      </c>
      <c r="O260" s="82">
        <f t="shared" si="22"/>
        <v>0</v>
      </c>
      <c r="P260" s="82" t="str">
        <f t="shared" si="20"/>
        <v/>
      </c>
      <c r="Q260" s="82" t="str">
        <f t="shared" si="21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8"/>
        <v/>
      </c>
      <c r="M261" s="17"/>
      <c r="N261" s="82" t="str">
        <f t="shared" si="19"/>
        <v/>
      </c>
      <c r="O261" s="82">
        <f t="shared" si="22"/>
        <v>0</v>
      </c>
      <c r="P261" s="82" t="str">
        <f t="shared" si="20"/>
        <v/>
      </c>
      <c r="Q261" s="82" t="str">
        <f t="shared" si="21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8"/>
        <v/>
      </c>
      <c r="M262" s="17"/>
      <c r="N262" s="82" t="str">
        <f t="shared" si="19"/>
        <v/>
      </c>
      <c r="O262" s="82">
        <f t="shared" si="22"/>
        <v>0</v>
      </c>
      <c r="P262" s="82" t="str">
        <f t="shared" si="20"/>
        <v/>
      </c>
      <c r="Q262" s="82" t="str">
        <f t="shared" si="21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8"/>
        <v/>
      </c>
      <c r="M263" s="17"/>
      <c r="N263" s="82" t="str">
        <f t="shared" si="19"/>
        <v/>
      </c>
      <c r="O263" s="82">
        <f t="shared" si="22"/>
        <v>0</v>
      </c>
      <c r="P263" s="82" t="str">
        <f t="shared" si="20"/>
        <v/>
      </c>
      <c r="Q263" s="82" t="str">
        <f t="shared" si="21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8"/>
        <v/>
      </c>
      <c r="M264" s="17"/>
      <c r="N264" s="82" t="str">
        <f t="shared" si="19"/>
        <v/>
      </c>
      <c r="O264" s="82">
        <f t="shared" si="22"/>
        <v>0</v>
      </c>
      <c r="P264" s="82" t="str">
        <f t="shared" si="20"/>
        <v/>
      </c>
      <c r="Q264" s="82" t="str">
        <f t="shared" si="21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8"/>
        <v/>
      </c>
      <c r="M265" s="17"/>
      <c r="N265" s="82" t="str">
        <f t="shared" si="19"/>
        <v/>
      </c>
      <c r="O265" s="82">
        <f t="shared" si="22"/>
        <v>0</v>
      </c>
      <c r="P265" s="82" t="str">
        <f t="shared" si="20"/>
        <v/>
      </c>
      <c r="Q265" s="82" t="str">
        <f t="shared" si="21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8"/>
        <v/>
      </c>
      <c r="M266" s="17"/>
      <c r="N266" s="82" t="str">
        <f t="shared" si="19"/>
        <v/>
      </c>
      <c r="O266" s="82">
        <f t="shared" si="22"/>
        <v>0</v>
      </c>
      <c r="P266" s="82" t="str">
        <f t="shared" si="20"/>
        <v/>
      </c>
      <c r="Q266" s="82" t="str">
        <f t="shared" si="21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8"/>
        <v/>
      </c>
      <c r="M267" s="17"/>
      <c r="N267" s="82" t="str">
        <f t="shared" si="19"/>
        <v/>
      </c>
      <c r="O267" s="82">
        <f t="shared" si="22"/>
        <v>0</v>
      </c>
      <c r="P267" s="82" t="str">
        <f t="shared" si="20"/>
        <v/>
      </c>
      <c r="Q267" s="82" t="str">
        <f t="shared" si="21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8"/>
        <v/>
      </c>
      <c r="M268" s="17"/>
      <c r="N268" s="82" t="str">
        <f t="shared" si="19"/>
        <v/>
      </c>
      <c r="O268" s="82">
        <f t="shared" si="22"/>
        <v>0</v>
      </c>
      <c r="P268" s="82" t="str">
        <f t="shared" si="20"/>
        <v/>
      </c>
      <c r="Q268" s="82" t="str">
        <f t="shared" si="21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8"/>
        <v/>
      </c>
      <c r="M269" s="17"/>
      <c r="N269" s="82" t="str">
        <f t="shared" si="19"/>
        <v/>
      </c>
      <c r="O269" s="82">
        <f t="shared" si="22"/>
        <v>0</v>
      </c>
      <c r="P269" s="82" t="str">
        <f t="shared" si="20"/>
        <v/>
      </c>
      <c r="Q269" s="82" t="str">
        <f t="shared" si="21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8"/>
        <v/>
      </c>
      <c r="M270" s="17"/>
      <c r="N270" s="82" t="str">
        <f t="shared" si="19"/>
        <v/>
      </c>
      <c r="O270" s="82">
        <f t="shared" si="22"/>
        <v>0</v>
      </c>
      <c r="P270" s="82" t="str">
        <f t="shared" si="20"/>
        <v/>
      </c>
      <c r="Q270" s="82" t="str">
        <f t="shared" si="21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8"/>
        <v/>
      </c>
      <c r="M271" s="17"/>
      <c r="N271" s="82" t="str">
        <f t="shared" si="19"/>
        <v/>
      </c>
      <c r="O271" s="82">
        <f t="shared" si="22"/>
        <v>0</v>
      </c>
      <c r="P271" s="82" t="str">
        <f t="shared" si="20"/>
        <v/>
      </c>
      <c r="Q271" s="82" t="str">
        <f t="shared" si="21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3">IF(F272&amp;H272&amp;I272&amp;J272&amp;K272="","",F272+H272+I272-J272-K272)</f>
        <v/>
      </c>
      <c r="M272" s="17"/>
      <c r="N272" s="82" t="str">
        <f t="shared" ref="N272:N335" si="24">IF($G272="E",F272,"")</f>
        <v/>
      </c>
      <c r="O272" s="82">
        <f t="shared" si="22"/>
        <v>0</v>
      </c>
      <c r="P272" s="82" t="str">
        <f t="shared" si="20"/>
        <v/>
      </c>
      <c r="Q272" s="82" t="str">
        <f t="shared" si="21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3"/>
        <v/>
      </c>
      <c r="M273" s="17"/>
      <c r="N273" s="82" t="str">
        <f t="shared" si="24"/>
        <v/>
      </c>
      <c r="O273" s="82">
        <f t="shared" si="22"/>
        <v>0</v>
      </c>
      <c r="P273" s="82" t="str">
        <f t="shared" ref="P273:P336" si="25">IF(OR($G273=8%,$G273=11%),$H273/$G273,"")</f>
        <v/>
      </c>
      <c r="Q273" s="82" t="str">
        <f t="shared" ref="Q273:Q336" si="26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3"/>
        <v/>
      </c>
      <c r="M274" s="17"/>
      <c r="N274" s="82" t="str">
        <f t="shared" si="24"/>
        <v/>
      </c>
      <c r="O274" s="82">
        <f t="shared" ref="O274:O337" si="27">IF($G274=0%,F274,"")</f>
        <v>0</v>
      </c>
      <c r="P274" s="82" t="str">
        <f t="shared" si="25"/>
        <v/>
      </c>
      <c r="Q274" s="82" t="str">
        <f t="shared" si="26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3"/>
        <v/>
      </c>
      <c r="M275" s="17"/>
      <c r="N275" s="82" t="str">
        <f t="shared" si="24"/>
        <v/>
      </c>
      <c r="O275" s="82">
        <f t="shared" si="27"/>
        <v>0</v>
      </c>
      <c r="P275" s="82" t="str">
        <f t="shared" si="25"/>
        <v/>
      </c>
      <c r="Q275" s="82" t="str">
        <f t="shared" si="26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3"/>
        <v/>
      </c>
      <c r="M276" s="17"/>
      <c r="N276" s="82" t="str">
        <f t="shared" si="24"/>
        <v/>
      </c>
      <c r="O276" s="82">
        <f t="shared" si="27"/>
        <v>0</v>
      </c>
      <c r="P276" s="82" t="str">
        <f t="shared" si="25"/>
        <v/>
      </c>
      <c r="Q276" s="82" t="str">
        <f t="shared" si="26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3"/>
        <v/>
      </c>
      <c r="M277" s="17"/>
      <c r="N277" s="82" t="str">
        <f t="shared" si="24"/>
        <v/>
      </c>
      <c r="O277" s="82">
        <f t="shared" si="27"/>
        <v>0</v>
      </c>
      <c r="P277" s="82" t="str">
        <f t="shared" si="25"/>
        <v/>
      </c>
      <c r="Q277" s="82" t="str">
        <f t="shared" si="26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3"/>
        <v/>
      </c>
      <c r="M278" s="17"/>
      <c r="N278" s="82" t="str">
        <f t="shared" si="24"/>
        <v/>
      </c>
      <c r="O278" s="82">
        <f t="shared" si="27"/>
        <v>0</v>
      </c>
      <c r="P278" s="82" t="str">
        <f t="shared" si="25"/>
        <v/>
      </c>
      <c r="Q278" s="82" t="str">
        <f t="shared" si="26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3"/>
        <v/>
      </c>
      <c r="M279" s="17"/>
      <c r="N279" s="82" t="str">
        <f t="shared" si="24"/>
        <v/>
      </c>
      <c r="O279" s="82">
        <f t="shared" si="27"/>
        <v>0</v>
      </c>
      <c r="P279" s="82" t="str">
        <f t="shared" si="25"/>
        <v/>
      </c>
      <c r="Q279" s="82" t="str">
        <f t="shared" si="26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3"/>
        <v/>
      </c>
      <c r="M280" s="17"/>
      <c r="N280" s="82" t="str">
        <f t="shared" si="24"/>
        <v/>
      </c>
      <c r="O280" s="82">
        <f t="shared" si="27"/>
        <v>0</v>
      </c>
      <c r="P280" s="82" t="str">
        <f t="shared" si="25"/>
        <v/>
      </c>
      <c r="Q280" s="82" t="str">
        <f t="shared" si="26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3"/>
        <v/>
      </c>
      <c r="M281" s="17"/>
      <c r="N281" s="82" t="str">
        <f t="shared" si="24"/>
        <v/>
      </c>
      <c r="O281" s="82">
        <f t="shared" si="27"/>
        <v>0</v>
      </c>
      <c r="P281" s="82" t="str">
        <f t="shared" si="25"/>
        <v/>
      </c>
      <c r="Q281" s="82" t="str">
        <f t="shared" si="26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3"/>
        <v/>
      </c>
      <c r="M282" s="17"/>
      <c r="N282" s="82" t="str">
        <f t="shared" si="24"/>
        <v/>
      </c>
      <c r="O282" s="82">
        <f t="shared" si="27"/>
        <v>0</v>
      </c>
      <c r="P282" s="82" t="str">
        <f t="shared" si="25"/>
        <v/>
      </c>
      <c r="Q282" s="82" t="str">
        <f t="shared" si="26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3"/>
        <v/>
      </c>
      <c r="M283" s="17"/>
      <c r="N283" s="82" t="str">
        <f t="shared" si="24"/>
        <v/>
      </c>
      <c r="O283" s="82">
        <f t="shared" si="27"/>
        <v>0</v>
      </c>
      <c r="P283" s="82" t="str">
        <f t="shared" si="25"/>
        <v/>
      </c>
      <c r="Q283" s="82" t="str">
        <f t="shared" si="26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3"/>
        <v/>
      </c>
      <c r="M284" s="17"/>
      <c r="N284" s="82" t="str">
        <f t="shared" si="24"/>
        <v/>
      </c>
      <c r="O284" s="82">
        <f t="shared" si="27"/>
        <v>0</v>
      </c>
      <c r="P284" s="82" t="str">
        <f t="shared" si="25"/>
        <v/>
      </c>
      <c r="Q284" s="82" t="str">
        <f t="shared" si="26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3"/>
        <v/>
      </c>
      <c r="M285" s="17"/>
      <c r="N285" s="82" t="str">
        <f t="shared" si="24"/>
        <v/>
      </c>
      <c r="O285" s="82">
        <f t="shared" si="27"/>
        <v>0</v>
      </c>
      <c r="P285" s="82" t="str">
        <f t="shared" si="25"/>
        <v/>
      </c>
      <c r="Q285" s="82" t="str">
        <f t="shared" si="26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3"/>
        <v/>
      </c>
      <c r="M286" s="17"/>
      <c r="N286" s="82" t="str">
        <f t="shared" si="24"/>
        <v/>
      </c>
      <c r="O286" s="82">
        <f t="shared" si="27"/>
        <v>0</v>
      </c>
      <c r="P286" s="82" t="str">
        <f t="shared" si="25"/>
        <v/>
      </c>
      <c r="Q286" s="82" t="str">
        <f t="shared" si="26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3"/>
        <v/>
      </c>
      <c r="M287" s="17"/>
      <c r="N287" s="82" t="str">
        <f t="shared" si="24"/>
        <v/>
      </c>
      <c r="O287" s="82">
        <f t="shared" si="27"/>
        <v>0</v>
      </c>
      <c r="P287" s="82" t="str">
        <f t="shared" si="25"/>
        <v/>
      </c>
      <c r="Q287" s="82" t="str">
        <f t="shared" si="26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3"/>
        <v/>
      </c>
      <c r="M288" s="17"/>
      <c r="N288" s="82" t="str">
        <f t="shared" si="24"/>
        <v/>
      </c>
      <c r="O288" s="82">
        <f t="shared" si="27"/>
        <v>0</v>
      </c>
      <c r="P288" s="82" t="str">
        <f t="shared" si="25"/>
        <v/>
      </c>
      <c r="Q288" s="82" t="str">
        <f t="shared" si="26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3"/>
        <v/>
      </c>
      <c r="M289" s="17"/>
      <c r="N289" s="82" t="str">
        <f t="shared" si="24"/>
        <v/>
      </c>
      <c r="O289" s="82">
        <f t="shared" si="27"/>
        <v>0</v>
      </c>
      <c r="P289" s="82" t="str">
        <f t="shared" si="25"/>
        <v/>
      </c>
      <c r="Q289" s="82" t="str">
        <f t="shared" si="26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3"/>
        <v/>
      </c>
      <c r="M290" s="17"/>
      <c r="N290" s="82" t="str">
        <f t="shared" si="24"/>
        <v/>
      </c>
      <c r="O290" s="82">
        <f t="shared" si="27"/>
        <v>0</v>
      </c>
      <c r="P290" s="82" t="str">
        <f t="shared" si="25"/>
        <v/>
      </c>
      <c r="Q290" s="82" t="str">
        <f t="shared" si="26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3"/>
        <v/>
      </c>
      <c r="M291" s="17"/>
      <c r="N291" s="82" t="str">
        <f t="shared" si="24"/>
        <v/>
      </c>
      <c r="O291" s="82">
        <f t="shared" si="27"/>
        <v>0</v>
      </c>
      <c r="P291" s="82" t="str">
        <f t="shared" si="25"/>
        <v/>
      </c>
      <c r="Q291" s="82" t="str">
        <f t="shared" si="26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3"/>
        <v/>
      </c>
      <c r="M292" s="17"/>
      <c r="N292" s="82" t="str">
        <f t="shared" si="24"/>
        <v/>
      </c>
      <c r="O292" s="82">
        <f t="shared" si="27"/>
        <v>0</v>
      </c>
      <c r="P292" s="82" t="str">
        <f t="shared" si="25"/>
        <v/>
      </c>
      <c r="Q292" s="82" t="str">
        <f t="shared" si="26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3"/>
        <v/>
      </c>
      <c r="M293" s="17"/>
      <c r="N293" s="82" t="str">
        <f t="shared" si="24"/>
        <v/>
      </c>
      <c r="O293" s="82">
        <f t="shared" si="27"/>
        <v>0</v>
      </c>
      <c r="P293" s="82" t="str">
        <f t="shared" si="25"/>
        <v/>
      </c>
      <c r="Q293" s="82" t="str">
        <f t="shared" si="26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3"/>
        <v/>
      </c>
      <c r="M294" s="17"/>
      <c r="N294" s="82" t="str">
        <f t="shared" si="24"/>
        <v/>
      </c>
      <c r="O294" s="82">
        <f t="shared" si="27"/>
        <v>0</v>
      </c>
      <c r="P294" s="82" t="str">
        <f t="shared" si="25"/>
        <v/>
      </c>
      <c r="Q294" s="82" t="str">
        <f t="shared" si="26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3"/>
        <v/>
      </c>
      <c r="M295" s="17"/>
      <c r="N295" s="82" t="str">
        <f t="shared" si="24"/>
        <v/>
      </c>
      <c r="O295" s="82">
        <f t="shared" si="27"/>
        <v>0</v>
      </c>
      <c r="P295" s="82" t="str">
        <f t="shared" si="25"/>
        <v/>
      </c>
      <c r="Q295" s="82" t="str">
        <f t="shared" si="26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3"/>
        <v/>
      </c>
      <c r="M296" s="17"/>
      <c r="N296" s="82" t="str">
        <f t="shared" si="24"/>
        <v/>
      </c>
      <c r="O296" s="82">
        <f t="shared" si="27"/>
        <v>0</v>
      </c>
      <c r="P296" s="82" t="str">
        <f t="shared" si="25"/>
        <v/>
      </c>
      <c r="Q296" s="82" t="str">
        <f t="shared" si="26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3"/>
        <v/>
      </c>
      <c r="M297" s="17"/>
      <c r="N297" s="82" t="str">
        <f t="shared" si="24"/>
        <v/>
      </c>
      <c r="O297" s="82">
        <f t="shared" si="27"/>
        <v>0</v>
      </c>
      <c r="P297" s="82" t="str">
        <f t="shared" si="25"/>
        <v/>
      </c>
      <c r="Q297" s="82" t="str">
        <f t="shared" si="26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3"/>
        <v/>
      </c>
      <c r="M298" s="17"/>
      <c r="N298" s="82" t="str">
        <f t="shared" si="24"/>
        <v/>
      </c>
      <c r="O298" s="82">
        <f t="shared" si="27"/>
        <v>0</v>
      </c>
      <c r="P298" s="82" t="str">
        <f t="shared" si="25"/>
        <v/>
      </c>
      <c r="Q298" s="82" t="str">
        <f t="shared" si="26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3"/>
        <v/>
      </c>
      <c r="M299" s="17"/>
      <c r="N299" s="82" t="str">
        <f t="shared" si="24"/>
        <v/>
      </c>
      <c r="O299" s="82">
        <f t="shared" si="27"/>
        <v>0</v>
      </c>
      <c r="P299" s="82" t="str">
        <f t="shared" si="25"/>
        <v/>
      </c>
      <c r="Q299" s="82" t="str">
        <f t="shared" si="26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3"/>
        <v/>
      </c>
      <c r="M300" s="17"/>
      <c r="N300" s="82" t="str">
        <f t="shared" si="24"/>
        <v/>
      </c>
      <c r="O300" s="82">
        <f t="shared" si="27"/>
        <v>0</v>
      </c>
      <c r="P300" s="82" t="str">
        <f t="shared" si="25"/>
        <v/>
      </c>
      <c r="Q300" s="82" t="str">
        <f t="shared" si="26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3"/>
        <v/>
      </c>
      <c r="M301" s="17"/>
      <c r="N301" s="82" t="str">
        <f t="shared" si="24"/>
        <v/>
      </c>
      <c r="O301" s="82">
        <f t="shared" si="27"/>
        <v>0</v>
      </c>
      <c r="P301" s="82" t="str">
        <f t="shared" si="25"/>
        <v/>
      </c>
      <c r="Q301" s="82" t="str">
        <f t="shared" si="26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3"/>
        <v/>
      </c>
      <c r="M302" s="17"/>
      <c r="N302" s="82" t="str">
        <f t="shared" si="24"/>
        <v/>
      </c>
      <c r="O302" s="82">
        <f t="shared" si="27"/>
        <v>0</v>
      </c>
      <c r="P302" s="82" t="str">
        <f t="shared" si="25"/>
        <v/>
      </c>
      <c r="Q302" s="82" t="str">
        <f t="shared" si="26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3"/>
        <v/>
      </c>
      <c r="M303" s="17"/>
      <c r="N303" s="82" t="str">
        <f t="shared" si="24"/>
        <v/>
      </c>
      <c r="O303" s="82">
        <f t="shared" si="27"/>
        <v>0</v>
      </c>
      <c r="P303" s="82" t="str">
        <f t="shared" si="25"/>
        <v/>
      </c>
      <c r="Q303" s="82" t="str">
        <f t="shared" si="26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3"/>
        <v/>
      </c>
      <c r="M304" s="17"/>
      <c r="N304" s="82" t="str">
        <f t="shared" si="24"/>
        <v/>
      </c>
      <c r="O304" s="82">
        <f t="shared" si="27"/>
        <v>0</v>
      </c>
      <c r="P304" s="82" t="str">
        <f t="shared" si="25"/>
        <v/>
      </c>
      <c r="Q304" s="82" t="str">
        <f t="shared" si="26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3"/>
        <v/>
      </c>
      <c r="M305" s="17"/>
      <c r="N305" s="82" t="str">
        <f t="shared" si="24"/>
        <v/>
      </c>
      <c r="O305" s="82">
        <f t="shared" si="27"/>
        <v>0</v>
      </c>
      <c r="P305" s="82" t="str">
        <f t="shared" si="25"/>
        <v/>
      </c>
      <c r="Q305" s="82" t="str">
        <f t="shared" si="26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3"/>
        <v/>
      </c>
      <c r="M306" s="17"/>
      <c r="N306" s="82" t="str">
        <f t="shared" si="24"/>
        <v/>
      </c>
      <c r="O306" s="82">
        <f t="shared" si="27"/>
        <v>0</v>
      </c>
      <c r="P306" s="82" t="str">
        <f t="shared" si="25"/>
        <v/>
      </c>
      <c r="Q306" s="82" t="str">
        <f t="shared" si="26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3"/>
        <v/>
      </c>
      <c r="M307" s="17"/>
      <c r="N307" s="82" t="str">
        <f t="shared" si="24"/>
        <v/>
      </c>
      <c r="O307" s="82">
        <f t="shared" si="27"/>
        <v>0</v>
      </c>
      <c r="P307" s="82" t="str">
        <f t="shared" si="25"/>
        <v/>
      </c>
      <c r="Q307" s="82" t="str">
        <f t="shared" si="26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3"/>
        <v/>
      </c>
      <c r="M308" s="17"/>
      <c r="N308" s="82" t="str">
        <f t="shared" si="24"/>
        <v/>
      </c>
      <c r="O308" s="82">
        <f t="shared" si="27"/>
        <v>0</v>
      </c>
      <c r="P308" s="82" t="str">
        <f t="shared" si="25"/>
        <v/>
      </c>
      <c r="Q308" s="82" t="str">
        <f t="shared" si="26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3"/>
        <v/>
      </c>
      <c r="M309" s="17"/>
      <c r="N309" s="82" t="str">
        <f t="shared" si="24"/>
        <v/>
      </c>
      <c r="O309" s="82">
        <f t="shared" si="27"/>
        <v>0</v>
      </c>
      <c r="P309" s="82" t="str">
        <f t="shared" si="25"/>
        <v/>
      </c>
      <c r="Q309" s="82" t="str">
        <f t="shared" si="26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3"/>
        <v/>
      </c>
      <c r="M310" s="17"/>
      <c r="N310" s="82" t="str">
        <f t="shared" si="24"/>
        <v/>
      </c>
      <c r="O310" s="82">
        <f t="shared" si="27"/>
        <v>0</v>
      </c>
      <c r="P310" s="82" t="str">
        <f t="shared" si="25"/>
        <v/>
      </c>
      <c r="Q310" s="82" t="str">
        <f t="shared" si="26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3"/>
        <v/>
      </c>
      <c r="M311" s="17"/>
      <c r="N311" s="82" t="str">
        <f t="shared" si="24"/>
        <v/>
      </c>
      <c r="O311" s="82">
        <f t="shared" si="27"/>
        <v>0</v>
      </c>
      <c r="P311" s="82" t="str">
        <f t="shared" si="25"/>
        <v/>
      </c>
      <c r="Q311" s="82" t="str">
        <f t="shared" si="26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3"/>
        <v/>
      </c>
      <c r="M312" s="17"/>
      <c r="N312" s="82" t="str">
        <f t="shared" si="24"/>
        <v/>
      </c>
      <c r="O312" s="82">
        <f t="shared" si="27"/>
        <v>0</v>
      </c>
      <c r="P312" s="82" t="str">
        <f t="shared" si="25"/>
        <v/>
      </c>
      <c r="Q312" s="82" t="str">
        <f t="shared" si="26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3"/>
        <v/>
      </c>
      <c r="M313" s="17"/>
      <c r="N313" s="82" t="str">
        <f t="shared" si="24"/>
        <v/>
      </c>
      <c r="O313" s="82">
        <f t="shared" si="27"/>
        <v>0</v>
      </c>
      <c r="P313" s="82" t="str">
        <f t="shared" si="25"/>
        <v/>
      </c>
      <c r="Q313" s="82" t="str">
        <f t="shared" si="26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3"/>
        <v/>
      </c>
      <c r="M314" s="17"/>
      <c r="N314" s="82" t="str">
        <f t="shared" si="24"/>
        <v/>
      </c>
      <c r="O314" s="82">
        <f t="shared" si="27"/>
        <v>0</v>
      </c>
      <c r="P314" s="82" t="str">
        <f t="shared" si="25"/>
        <v/>
      </c>
      <c r="Q314" s="82" t="str">
        <f t="shared" si="26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3"/>
        <v/>
      </c>
      <c r="M315" s="17"/>
      <c r="N315" s="82" t="str">
        <f t="shared" si="24"/>
        <v/>
      </c>
      <c r="O315" s="82">
        <f t="shared" si="27"/>
        <v>0</v>
      </c>
      <c r="P315" s="82" t="str">
        <f t="shared" si="25"/>
        <v/>
      </c>
      <c r="Q315" s="82" t="str">
        <f t="shared" si="26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3"/>
        <v/>
      </c>
      <c r="M316" s="17"/>
      <c r="N316" s="82" t="str">
        <f t="shared" si="24"/>
        <v/>
      </c>
      <c r="O316" s="82">
        <f t="shared" si="27"/>
        <v>0</v>
      </c>
      <c r="P316" s="82" t="str">
        <f t="shared" si="25"/>
        <v/>
      </c>
      <c r="Q316" s="82" t="str">
        <f t="shared" si="26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3"/>
        <v/>
      </c>
      <c r="M317" s="17"/>
      <c r="N317" s="82" t="str">
        <f t="shared" si="24"/>
        <v/>
      </c>
      <c r="O317" s="82">
        <f t="shared" si="27"/>
        <v>0</v>
      </c>
      <c r="P317" s="82" t="str">
        <f t="shared" si="25"/>
        <v/>
      </c>
      <c r="Q317" s="82" t="str">
        <f t="shared" si="26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3"/>
        <v/>
      </c>
      <c r="M318" s="17"/>
      <c r="N318" s="82" t="str">
        <f t="shared" si="24"/>
        <v/>
      </c>
      <c r="O318" s="82">
        <f t="shared" si="27"/>
        <v>0</v>
      </c>
      <c r="P318" s="82" t="str">
        <f t="shared" si="25"/>
        <v/>
      </c>
      <c r="Q318" s="82" t="str">
        <f t="shared" si="26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3"/>
        <v/>
      </c>
      <c r="M319" s="17"/>
      <c r="N319" s="82" t="str">
        <f t="shared" si="24"/>
        <v/>
      </c>
      <c r="O319" s="82">
        <f t="shared" si="27"/>
        <v>0</v>
      </c>
      <c r="P319" s="82" t="str">
        <f t="shared" si="25"/>
        <v/>
      </c>
      <c r="Q319" s="82" t="str">
        <f t="shared" si="26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3"/>
        <v/>
      </c>
      <c r="M320" s="17"/>
      <c r="N320" s="82" t="str">
        <f t="shared" si="24"/>
        <v/>
      </c>
      <c r="O320" s="82">
        <f t="shared" si="27"/>
        <v>0</v>
      </c>
      <c r="P320" s="82" t="str">
        <f t="shared" si="25"/>
        <v/>
      </c>
      <c r="Q320" s="82" t="str">
        <f t="shared" si="26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3"/>
        <v/>
      </c>
      <c r="M321" s="17"/>
      <c r="N321" s="82" t="str">
        <f t="shared" si="24"/>
        <v/>
      </c>
      <c r="O321" s="82">
        <f t="shared" si="27"/>
        <v>0</v>
      </c>
      <c r="P321" s="82" t="str">
        <f t="shared" si="25"/>
        <v/>
      </c>
      <c r="Q321" s="82" t="str">
        <f t="shared" si="26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3"/>
        <v/>
      </c>
      <c r="M322" s="17"/>
      <c r="N322" s="82" t="str">
        <f t="shared" si="24"/>
        <v/>
      </c>
      <c r="O322" s="82">
        <f t="shared" si="27"/>
        <v>0</v>
      </c>
      <c r="P322" s="82" t="str">
        <f t="shared" si="25"/>
        <v/>
      </c>
      <c r="Q322" s="82" t="str">
        <f t="shared" si="26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3"/>
        <v/>
      </c>
      <c r="M323" s="17"/>
      <c r="N323" s="82" t="str">
        <f t="shared" si="24"/>
        <v/>
      </c>
      <c r="O323" s="82">
        <f t="shared" si="27"/>
        <v>0</v>
      </c>
      <c r="P323" s="82" t="str">
        <f t="shared" si="25"/>
        <v/>
      </c>
      <c r="Q323" s="82" t="str">
        <f t="shared" si="26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3"/>
        <v/>
      </c>
      <c r="M324" s="17"/>
      <c r="N324" s="82" t="str">
        <f t="shared" si="24"/>
        <v/>
      </c>
      <c r="O324" s="82">
        <f t="shared" si="27"/>
        <v>0</v>
      </c>
      <c r="P324" s="82" t="str">
        <f t="shared" si="25"/>
        <v/>
      </c>
      <c r="Q324" s="82" t="str">
        <f t="shared" si="26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3"/>
        <v/>
      </c>
      <c r="M325" s="17"/>
      <c r="N325" s="82" t="str">
        <f t="shared" si="24"/>
        <v/>
      </c>
      <c r="O325" s="82">
        <f t="shared" si="27"/>
        <v>0</v>
      </c>
      <c r="P325" s="82" t="str">
        <f t="shared" si="25"/>
        <v/>
      </c>
      <c r="Q325" s="82" t="str">
        <f t="shared" si="26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3"/>
        <v/>
      </c>
      <c r="M326" s="17"/>
      <c r="N326" s="82" t="str">
        <f t="shared" si="24"/>
        <v/>
      </c>
      <c r="O326" s="82">
        <f t="shared" si="27"/>
        <v>0</v>
      </c>
      <c r="P326" s="82" t="str">
        <f t="shared" si="25"/>
        <v/>
      </c>
      <c r="Q326" s="82" t="str">
        <f t="shared" si="26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3"/>
        <v/>
      </c>
      <c r="M327" s="17"/>
      <c r="N327" s="82" t="str">
        <f t="shared" si="24"/>
        <v/>
      </c>
      <c r="O327" s="82">
        <f t="shared" si="27"/>
        <v>0</v>
      </c>
      <c r="P327" s="82" t="str">
        <f t="shared" si="25"/>
        <v/>
      </c>
      <c r="Q327" s="82" t="str">
        <f t="shared" si="26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3"/>
        <v/>
      </c>
      <c r="M328" s="17"/>
      <c r="N328" s="82" t="str">
        <f t="shared" si="24"/>
        <v/>
      </c>
      <c r="O328" s="82">
        <f t="shared" si="27"/>
        <v>0</v>
      </c>
      <c r="P328" s="82" t="str">
        <f t="shared" si="25"/>
        <v/>
      </c>
      <c r="Q328" s="82" t="str">
        <f t="shared" si="26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3"/>
        <v/>
      </c>
      <c r="M329" s="17"/>
      <c r="N329" s="82" t="str">
        <f t="shared" si="24"/>
        <v/>
      </c>
      <c r="O329" s="82">
        <f t="shared" si="27"/>
        <v>0</v>
      </c>
      <c r="P329" s="82" t="str">
        <f t="shared" si="25"/>
        <v/>
      </c>
      <c r="Q329" s="82" t="str">
        <f t="shared" si="26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3"/>
        <v/>
      </c>
      <c r="M330" s="17"/>
      <c r="N330" s="82" t="str">
        <f t="shared" si="24"/>
        <v/>
      </c>
      <c r="O330" s="82">
        <f t="shared" si="27"/>
        <v>0</v>
      </c>
      <c r="P330" s="82" t="str">
        <f t="shared" si="25"/>
        <v/>
      </c>
      <c r="Q330" s="82" t="str">
        <f t="shared" si="26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3"/>
        <v/>
      </c>
      <c r="M331" s="17"/>
      <c r="N331" s="82" t="str">
        <f t="shared" si="24"/>
        <v/>
      </c>
      <c r="O331" s="82">
        <f t="shared" si="27"/>
        <v>0</v>
      </c>
      <c r="P331" s="82" t="str">
        <f t="shared" si="25"/>
        <v/>
      </c>
      <c r="Q331" s="82" t="str">
        <f t="shared" si="26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3"/>
        <v/>
      </c>
      <c r="M332" s="17"/>
      <c r="N332" s="82" t="str">
        <f t="shared" si="24"/>
        <v/>
      </c>
      <c r="O332" s="82">
        <f t="shared" si="27"/>
        <v>0</v>
      </c>
      <c r="P332" s="82" t="str">
        <f t="shared" si="25"/>
        <v/>
      </c>
      <c r="Q332" s="82" t="str">
        <f t="shared" si="26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3"/>
        <v/>
      </c>
      <c r="M333" s="17"/>
      <c r="N333" s="82" t="str">
        <f t="shared" si="24"/>
        <v/>
      </c>
      <c r="O333" s="82">
        <f t="shared" si="27"/>
        <v>0</v>
      </c>
      <c r="P333" s="82" t="str">
        <f t="shared" si="25"/>
        <v/>
      </c>
      <c r="Q333" s="82" t="str">
        <f t="shared" si="26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3"/>
        <v/>
      </c>
      <c r="M334" s="17"/>
      <c r="N334" s="82" t="str">
        <f t="shared" si="24"/>
        <v/>
      </c>
      <c r="O334" s="82">
        <f t="shared" si="27"/>
        <v>0</v>
      </c>
      <c r="P334" s="82" t="str">
        <f t="shared" si="25"/>
        <v/>
      </c>
      <c r="Q334" s="82" t="str">
        <f t="shared" si="26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3"/>
        <v/>
      </c>
      <c r="M335" s="17"/>
      <c r="N335" s="82" t="str">
        <f t="shared" si="24"/>
        <v/>
      </c>
      <c r="O335" s="82">
        <f t="shared" si="27"/>
        <v>0</v>
      </c>
      <c r="P335" s="82" t="str">
        <f t="shared" si="25"/>
        <v/>
      </c>
      <c r="Q335" s="82" t="str">
        <f t="shared" si="26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8">IF(F336&amp;H336&amp;I336&amp;J336&amp;K336="","",F336+H336+I336-J336-K336)</f>
        <v/>
      </c>
      <c r="M336" s="17"/>
      <c r="N336" s="82" t="str">
        <f t="shared" ref="N336:N399" si="29">IF($G336="E",F336,"")</f>
        <v/>
      </c>
      <c r="O336" s="82">
        <f t="shared" si="27"/>
        <v>0</v>
      </c>
      <c r="P336" s="82" t="str">
        <f t="shared" si="25"/>
        <v/>
      </c>
      <c r="Q336" s="82" t="str">
        <f t="shared" si="26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8"/>
        <v/>
      </c>
      <c r="M337" s="17"/>
      <c r="N337" s="82" t="str">
        <f t="shared" si="29"/>
        <v/>
      </c>
      <c r="O337" s="82">
        <f t="shared" si="27"/>
        <v>0</v>
      </c>
      <c r="P337" s="82" t="str">
        <f t="shared" ref="P337:P400" si="30">IF(OR($G337=8%,$G337=11%),$H337/$G337,"")</f>
        <v/>
      </c>
      <c r="Q337" s="82" t="str">
        <f t="shared" ref="Q337:Q400" si="31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8"/>
        <v/>
      </c>
      <c r="M338" s="17"/>
      <c r="N338" s="82" t="str">
        <f t="shared" si="29"/>
        <v/>
      </c>
      <c r="O338" s="82">
        <f t="shared" ref="O338:O401" si="32">IF($G338=0%,F338,"")</f>
        <v>0</v>
      </c>
      <c r="P338" s="82" t="str">
        <f t="shared" si="30"/>
        <v/>
      </c>
      <c r="Q338" s="82" t="str">
        <f t="shared" si="31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8"/>
        <v/>
      </c>
      <c r="M339" s="17"/>
      <c r="N339" s="82" t="str">
        <f t="shared" si="29"/>
        <v/>
      </c>
      <c r="O339" s="82">
        <f t="shared" si="32"/>
        <v>0</v>
      </c>
      <c r="P339" s="82" t="str">
        <f t="shared" si="30"/>
        <v/>
      </c>
      <c r="Q339" s="82" t="str">
        <f t="shared" si="31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8"/>
        <v/>
      </c>
      <c r="M340" s="17"/>
      <c r="N340" s="82" t="str">
        <f t="shared" si="29"/>
        <v/>
      </c>
      <c r="O340" s="82">
        <f t="shared" si="32"/>
        <v>0</v>
      </c>
      <c r="P340" s="82" t="str">
        <f t="shared" si="30"/>
        <v/>
      </c>
      <c r="Q340" s="82" t="str">
        <f t="shared" si="31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8"/>
        <v/>
      </c>
      <c r="M341" s="17"/>
      <c r="N341" s="82" t="str">
        <f t="shared" si="29"/>
        <v/>
      </c>
      <c r="O341" s="82">
        <f t="shared" si="32"/>
        <v>0</v>
      </c>
      <c r="P341" s="82" t="str">
        <f t="shared" si="30"/>
        <v/>
      </c>
      <c r="Q341" s="82" t="str">
        <f t="shared" si="31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8"/>
        <v/>
      </c>
      <c r="M342" s="17"/>
      <c r="N342" s="82" t="str">
        <f t="shared" si="29"/>
        <v/>
      </c>
      <c r="O342" s="82">
        <f t="shared" si="32"/>
        <v>0</v>
      </c>
      <c r="P342" s="82" t="str">
        <f t="shared" si="30"/>
        <v/>
      </c>
      <c r="Q342" s="82" t="str">
        <f t="shared" si="31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8"/>
        <v/>
      </c>
      <c r="M343" s="17"/>
      <c r="N343" s="82" t="str">
        <f t="shared" si="29"/>
        <v/>
      </c>
      <c r="O343" s="82">
        <f t="shared" si="32"/>
        <v>0</v>
      </c>
      <c r="P343" s="82" t="str">
        <f t="shared" si="30"/>
        <v/>
      </c>
      <c r="Q343" s="82" t="str">
        <f t="shared" si="31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8"/>
        <v/>
      </c>
      <c r="M344" s="17"/>
      <c r="N344" s="82" t="str">
        <f t="shared" si="29"/>
        <v/>
      </c>
      <c r="O344" s="82">
        <f t="shared" si="32"/>
        <v>0</v>
      </c>
      <c r="P344" s="82" t="str">
        <f t="shared" si="30"/>
        <v/>
      </c>
      <c r="Q344" s="82" t="str">
        <f t="shared" si="31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8"/>
        <v/>
      </c>
      <c r="M345" s="17"/>
      <c r="N345" s="82" t="str">
        <f t="shared" si="29"/>
        <v/>
      </c>
      <c r="O345" s="82">
        <f t="shared" si="32"/>
        <v>0</v>
      </c>
      <c r="P345" s="82" t="str">
        <f t="shared" si="30"/>
        <v/>
      </c>
      <c r="Q345" s="82" t="str">
        <f t="shared" si="31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8"/>
        <v/>
      </c>
      <c r="M346" s="17"/>
      <c r="N346" s="82" t="str">
        <f t="shared" si="29"/>
        <v/>
      </c>
      <c r="O346" s="82">
        <f t="shared" si="32"/>
        <v>0</v>
      </c>
      <c r="P346" s="82" t="str">
        <f t="shared" si="30"/>
        <v/>
      </c>
      <c r="Q346" s="82" t="str">
        <f t="shared" si="31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8"/>
        <v/>
      </c>
      <c r="M347" s="17"/>
      <c r="N347" s="82" t="str">
        <f t="shared" si="29"/>
        <v/>
      </c>
      <c r="O347" s="82">
        <f t="shared" si="32"/>
        <v>0</v>
      </c>
      <c r="P347" s="82" t="str">
        <f t="shared" si="30"/>
        <v/>
      </c>
      <c r="Q347" s="82" t="str">
        <f t="shared" si="31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8"/>
        <v/>
      </c>
      <c r="M348" s="17"/>
      <c r="N348" s="82" t="str">
        <f t="shared" si="29"/>
        <v/>
      </c>
      <c r="O348" s="82">
        <f t="shared" si="32"/>
        <v>0</v>
      </c>
      <c r="P348" s="82" t="str">
        <f t="shared" si="30"/>
        <v/>
      </c>
      <c r="Q348" s="82" t="str">
        <f t="shared" si="31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8"/>
        <v/>
      </c>
      <c r="M349" s="17"/>
      <c r="N349" s="82" t="str">
        <f t="shared" si="29"/>
        <v/>
      </c>
      <c r="O349" s="82">
        <f t="shared" si="32"/>
        <v>0</v>
      </c>
      <c r="P349" s="82" t="str">
        <f t="shared" si="30"/>
        <v/>
      </c>
      <c r="Q349" s="82" t="str">
        <f t="shared" si="31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8"/>
        <v/>
      </c>
      <c r="M350" s="17"/>
      <c r="N350" s="82" t="str">
        <f t="shared" si="29"/>
        <v/>
      </c>
      <c r="O350" s="82">
        <f t="shared" si="32"/>
        <v>0</v>
      </c>
      <c r="P350" s="82" t="str">
        <f t="shared" si="30"/>
        <v/>
      </c>
      <c r="Q350" s="82" t="str">
        <f t="shared" si="31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8"/>
        <v/>
      </c>
      <c r="M351" s="17"/>
      <c r="N351" s="82" t="str">
        <f t="shared" si="29"/>
        <v/>
      </c>
      <c r="O351" s="82">
        <f t="shared" si="32"/>
        <v>0</v>
      </c>
      <c r="P351" s="82" t="str">
        <f t="shared" si="30"/>
        <v/>
      </c>
      <c r="Q351" s="82" t="str">
        <f t="shared" si="31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8"/>
        <v/>
      </c>
      <c r="M352" s="17"/>
      <c r="N352" s="82" t="str">
        <f t="shared" si="29"/>
        <v/>
      </c>
      <c r="O352" s="82">
        <f t="shared" si="32"/>
        <v>0</v>
      </c>
      <c r="P352" s="82" t="str">
        <f t="shared" si="30"/>
        <v/>
      </c>
      <c r="Q352" s="82" t="str">
        <f t="shared" si="31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8"/>
        <v/>
      </c>
      <c r="M353" s="17"/>
      <c r="N353" s="82" t="str">
        <f t="shared" si="29"/>
        <v/>
      </c>
      <c r="O353" s="82">
        <f t="shared" si="32"/>
        <v>0</v>
      </c>
      <c r="P353" s="82" t="str">
        <f t="shared" si="30"/>
        <v/>
      </c>
      <c r="Q353" s="82" t="str">
        <f t="shared" si="31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8"/>
        <v/>
      </c>
      <c r="M354" s="17"/>
      <c r="N354" s="82" t="str">
        <f t="shared" si="29"/>
        <v/>
      </c>
      <c r="O354" s="82">
        <f t="shared" si="32"/>
        <v>0</v>
      </c>
      <c r="P354" s="82" t="str">
        <f t="shared" si="30"/>
        <v/>
      </c>
      <c r="Q354" s="82" t="str">
        <f t="shared" si="31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8"/>
        <v/>
      </c>
      <c r="M355" s="17"/>
      <c r="N355" s="82" t="str">
        <f t="shared" si="29"/>
        <v/>
      </c>
      <c r="O355" s="82">
        <f t="shared" si="32"/>
        <v>0</v>
      </c>
      <c r="P355" s="82" t="str">
        <f t="shared" si="30"/>
        <v/>
      </c>
      <c r="Q355" s="82" t="str">
        <f t="shared" si="31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8"/>
        <v/>
      </c>
      <c r="M356" s="17"/>
      <c r="N356" s="82" t="str">
        <f t="shared" si="29"/>
        <v/>
      </c>
      <c r="O356" s="82">
        <f t="shared" si="32"/>
        <v>0</v>
      </c>
      <c r="P356" s="82" t="str">
        <f t="shared" si="30"/>
        <v/>
      </c>
      <c r="Q356" s="82" t="str">
        <f t="shared" si="31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8"/>
        <v/>
      </c>
      <c r="M357" s="17"/>
      <c r="N357" s="82" t="str">
        <f t="shared" si="29"/>
        <v/>
      </c>
      <c r="O357" s="82">
        <f t="shared" si="32"/>
        <v>0</v>
      </c>
      <c r="P357" s="82" t="str">
        <f t="shared" si="30"/>
        <v/>
      </c>
      <c r="Q357" s="82" t="str">
        <f t="shared" si="31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8"/>
        <v/>
      </c>
      <c r="M358" s="17"/>
      <c r="N358" s="82" t="str">
        <f t="shared" si="29"/>
        <v/>
      </c>
      <c r="O358" s="82">
        <f t="shared" si="32"/>
        <v>0</v>
      </c>
      <c r="P358" s="82" t="str">
        <f t="shared" si="30"/>
        <v/>
      </c>
      <c r="Q358" s="82" t="str">
        <f t="shared" si="31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8"/>
        <v/>
      </c>
      <c r="M359" s="17"/>
      <c r="N359" s="82" t="str">
        <f t="shared" si="29"/>
        <v/>
      </c>
      <c r="O359" s="82">
        <f t="shared" si="32"/>
        <v>0</v>
      </c>
      <c r="P359" s="82" t="str">
        <f t="shared" si="30"/>
        <v/>
      </c>
      <c r="Q359" s="82" t="str">
        <f t="shared" si="31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8"/>
        <v/>
      </c>
      <c r="M360" s="17"/>
      <c r="N360" s="82" t="str">
        <f t="shared" si="29"/>
        <v/>
      </c>
      <c r="O360" s="82">
        <f t="shared" si="32"/>
        <v>0</v>
      </c>
      <c r="P360" s="82" t="str">
        <f t="shared" si="30"/>
        <v/>
      </c>
      <c r="Q360" s="82" t="str">
        <f t="shared" si="31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8"/>
        <v/>
      </c>
      <c r="M361" s="17"/>
      <c r="N361" s="82" t="str">
        <f t="shared" si="29"/>
        <v/>
      </c>
      <c r="O361" s="82">
        <f t="shared" si="32"/>
        <v>0</v>
      </c>
      <c r="P361" s="82" t="str">
        <f t="shared" si="30"/>
        <v/>
      </c>
      <c r="Q361" s="82" t="str">
        <f t="shared" si="31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8"/>
        <v/>
      </c>
      <c r="M362" s="17"/>
      <c r="N362" s="82" t="str">
        <f t="shared" si="29"/>
        <v/>
      </c>
      <c r="O362" s="82">
        <f t="shared" si="32"/>
        <v>0</v>
      </c>
      <c r="P362" s="82" t="str">
        <f t="shared" si="30"/>
        <v/>
      </c>
      <c r="Q362" s="82" t="str">
        <f t="shared" si="31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8"/>
        <v/>
      </c>
      <c r="M363" s="17"/>
      <c r="N363" s="82" t="str">
        <f t="shared" si="29"/>
        <v/>
      </c>
      <c r="O363" s="82">
        <f t="shared" si="32"/>
        <v>0</v>
      </c>
      <c r="P363" s="82" t="str">
        <f t="shared" si="30"/>
        <v/>
      </c>
      <c r="Q363" s="82" t="str">
        <f t="shared" si="31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8"/>
        <v/>
      </c>
      <c r="M364" s="17"/>
      <c r="N364" s="82" t="str">
        <f t="shared" si="29"/>
        <v/>
      </c>
      <c r="O364" s="82">
        <f t="shared" si="32"/>
        <v>0</v>
      </c>
      <c r="P364" s="82" t="str">
        <f t="shared" si="30"/>
        <v/>
      </c>
      <c r="Q364" s="82" t="str">
        <f t="shared" si="31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8"/>
        <v/>
      </c>
      <c r="M365" s="17"/>
      <c r="N365" s="82" t="str">
        <f t="shared" si="29"/>
        <v/>
      </c>
      <c r="O365" s="82">
        <f t="shared" si="32"/>
        <v>0</v>
      </c>
      <c r="P365" s="82" t="str">
        <f t="shared" si="30"/>
        <v/>
      </c>
      <c r="Q365" s="82" t="str">
        <f t="shared" si="31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8"/>
        <v/>
      </c>
      <c r="M366" s="17"/>
      <c r="N366" s="82" t="str">
        <f t="shared" si="29"/>
        <v/>
      </c>
      <c r="O366" s="82">
        <f t="shared" si="32"/>
        <v>0</v>
      </c>
      <c r="P366" s="82" t="str">
        <f t="shared" si="30"/>
        <v/>
      </c>
      <c r="Q366" s="82" t="str">
        <f t="shared" si="31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8"/>
        <v/>
      </c>
      <c r="M367" s="17"/>
      <c r="N367" s="82" t="str">
        <f t="shared" si="29"/>
        <v/>
      </c>
      <c r="O367" s="82">
        <f t="shared" si="32"/>
        <v>0</v>
      </c>
      <c r="P367" s="82" t="str">
        <f t="shared" si="30"/>
        <v/>
      </c>
      <c r="Q367" s="82" t="str">
        <f t="shared" si="31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8"/>
        <v/>
      </c>
      <c r="M368" s="17"/>
      <c r="N368" s="82" t="str">
        <f t="shared" si="29"/>
        <v/>
      </c>
      <c r="O368" s="82">
        <f t="shared" si="32"/>
        <v>0</v>
      </c>
      <c r="P368" s="82" t="str">
        <f t="shared" si="30"/>
        <v/>
      </c>
      <c r="Q368" s="82" t="str">
        <f t="shared" si="31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8"/>
        <v/>
      </c>
      <c r="M369" s="17"/>
      <c r="N369" s="82" t="str">
        <f t="shared" si="29"/>
        <v/>
      </c>
      <c r="O369" s="82">
        <f t="shared" si="32"/>
        <v>0</v>
      </c>
      <c r="P369" s="82" t="str">
        <f t="shared" si="30"/>
        <v/>
      </c>
      <c r="Q369" s="82" t="str">
        <f t="shared" si="31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8"/>
        <v/>
      </c>
      <c r="M370" s="17"/>
      <c r="N370" s="82" t="str">
        <f t="shared" si="29"/>
        <v/>
      </c>
      <c r="O370" s="82">
        <f t="shared" si="32"/>
        <v>0</v>
      </c>
      <c r="P370" s="82" t="str">
        <f t="shared" si="30"/>
        <v/>
      </c>
      <c r="Q370" s="82" t="str">
        <f t="shared" si="31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8"/>
        <v/>
      </c>
      <c r="M371" s="17"/>
      <c r="N371" s="82" t="str">
        <f t="shared" si="29"/>
        <v/>
      </c>
      <c r="O371" s="82">
        <f t="shared" si="32"/>
        <v>0</v>
      </c>
      <c r="P371" s="82" t="str">
        <f t="shared" si="30"/>
        <v/>
      </c>
      <c r="Q371" s="82" t="str">
        <f t="shared" si="31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8"/>
        <v/>
      </c>
      <c r="M372" s="17"/>
      <c r="N372" s="82" t="str">
        <f t="shared" si="29"/>
        <v/>
      </c>
      <c r="O372" s="82">
        <f t="shared" si="32"/>
        <v>0</v>
      </c>
      <c r="P372" s="82" t="str">
        <f t="shared" si="30"/>
        <v/>
      </c>
      <c r="Q372" s="82" t="str">
        <f t="shared" si="31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8"/>
        <v/>
      </c>
      <c r="M373" s="17"/>
      <c r="N373" s="82" t="str">
        <f t="shared" si="29"/>
        <v/>
      </c>
      <c r="O373" s="82">
        <f t="shared" si="32"/>
        <v>0</v>
      </c>
      <c r="P373" s="82" t="str">
        <f t="shared" si="30"/>
        <v/>
      </c>
      <c r="Q373" s="82" t="str">
        <f t="shared" si="31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8"/>
        <v/>
      </c>
      <c r="M374" s="17"/>
      <c r="N374" s="82" t="str">
        <f t="shared" si="29"/>
        <v/>
      </c>
      <c r="O374" s="82">
        <f t="shared" si="32"/>
        <v>0</v>
      </c>
      <c r="P374" s="82" t="str">
        <f t="shared" si="30"/>
        <v/>
      </c>
      <c r="Q374" s="82" t="str">
        <f t="shared" si="31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8"/>
        <v/>
      </c>
      <c r="M375" s="17"/>
      <c r="N375" s="82" t="str">
        <f t="shared" si="29"/>
        <v/>
      </c>
      <c r="O375" s="82">
        <f t="shared" si="32"/>
        <v>0</v>
      </c>
      <c r="P375" s="82" t="str">
        <f t="shared" si="30"/>
        <v/>
      </c>
      <c r="Q375" s="82" t="str">
        <f t="shared" si="31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8"/>
        <v/>
      </c>
      <c r="M376" s="17"/>
      <c r="N376" s="82" t="str">
        <f t="shared" si="29"/>
        <v/>
      </c>
      <c r="O376" s="82">
        <f t="shared" si="32"/>
        <v>0</v>
      </c>
      <c r="P376" s="82" t="str">
        <f t="shared" si="30"/>
        <v/>
      </c>
      <c r="Q376" s="82" t="str">
        <f t="shared" si="31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8"/>
        <v/>
      </c>
      <c r="M377" s="17"/>
      <c r="N377" s="82" t="str">
        <f t="shared" si="29"/>
        <v/>
      </c>
      <c r="O377" s="82">
        <f t="shared" si="32"/>
        <v>0</v>
      </c>
      <c r="P377" s="82" t="str">
        <f t="shared" si="30"/>
        <v/>
      </c>
      <c r="Q377" s="82" t="str">
        <f t="shared" si="31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8"/>
        <v/>
      </c>
      <c r="M378" s="17"/>
      <c r="N378" s="82" t="str">
        <f t="shared" si="29"/>
        <v/>
      </c>
      <c r="O378" s="82">
        <f t="shared" si="32"/>
        <v>0</v>
      </c>
      <c r="P378" s="82" t="str">
        <f t="shared" si="30"/>
        <v/>
      </c>
      <c r="Q378" s="82" t="str">
        <f t="shared" si="31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8"/>
        <v/>
      </c>
      <c r="M379" s="17"/>
      <c r="N379" s="82" t="str">
        <f t="shared" si="29"/>
        <v/>
      </c>
      <c r="O379" s="82">
        <f t="shared" si="32"/>
        <v>0</v>
      </c>
      <c r="P379" s="82" t="str">
        <f t="shared" si="30"/>
        <v/>
      </c>
      <c r="Q379" s="82" t="str">
        <f t="shared" si="31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8"/>
        <v/>
      </c>
      <c r="M380" s="17"/>
      <c r="N380" s="82" t="str">
        <f t="shared" si="29"/>
        <v/>
      </c>
      <c r="O380" s="82">
        <f t="shared" si="32"/>
        <v>0</v>
      </c>
      <c r="P380" s="82" t="str">
        <f t="shared" si="30"/>
        <v/>
      </c>
      <c r="Q380" s="82" t="str">
        <f t="shared" si="31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8"/>
        <v/>
      </c>
      <c r="M381" s="17"/>
      <c r="N381" s="82" t="str">
        <f t="shared" si="29"/>
        <v/>
      </c>
      <c r="O381" s="82">
        <f t="shared" si="32"/>
        <v>0</v>
      </c>
      <c r="P381" s="82" t="str">
        <f t="shared" si="30"/>
        <v/>
      </c>
      <c r="Q381" s="82" t="str">
        <f t="shared" si="31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8"/>
        <v/>
      </c>
      <c r="M382" s="17"/>
      <c r="N382" s="82" t="str">
        <f t="shared" si="29"/>
        <v/>
      </c>
      <c r="O382" s="82">
        <f t="shared" si="32"/>
        <v>0</v>
      </c>
      <c r="P382" s="82" t="str">
        <f t="shared" si="30"/>
        <v/>
      </c>
      <c r="Q382" s="82" t="str">
        <f t="shared" si="31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8"/>
        <v/>
      </c>
      <c r="M383" s="17"/>
      <c r="N383" s="82" t="str">
        <f t="shared" si="29"/>
        <v/>
      </c>
      <c r="O383" s="82">
        <f t="shared" si="32"/>
        <v>0</v>
      </c>
      <c r="P383" s="82" t="str">
        <f t="shared" si="30"/>
        <v/>
      </c>
      <c r="Q383" s="82" t="str">
        <f t="shared" si="31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8"/>
        <v/>
      </c>
      <c r="M384" s="17"/>
      <c r="N384" s="82" t="str">
        <f t="shared" si="29"/>
        <v/>
      </c>
      <c r="O384" s="82">
        <f t="shared" si="32"/>
        <v>0</v>
      </c>
      <c r="P384" s="82" t="str">
        <f t="shared" si="30"/>
        <v/>
      </c>
      <c r="Q384" s="82" t="str">
        <f t="shared" si="31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8"/>
        <v/>
      </c>
      <c r="M385" s="17"/>
      <c r="N385" s="82" t="str">
        <f t="shared" si="29"/>
        <v/>
      </c>
      <c r="O385" s="82">
        <f t="shared" si="32"/>
        <v>0</v>
      </c>
      <c r="P385" s="82" t="str">
        <f t="shared" si="30"/>
        <v/>
      </c>
      <c r="Q385" s="82" t="str">
        <f t="shared" si="31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8"/>
        <v/>
      </c>
      <c r="M386" s="17"/>
      <c r="N386" s="82" t="str">
        <f t="shared" si="29"/>
        <v/>
      </c>
      <c r="O386" s="82">
        <f t="shared" si="32"/>
        <v>0</v>
      </c>
      <c r="P386" s="82" t="str">
        <f t="shared" si="30"/>
        <v/>
      </c>
      <c r="Q386" s="82" t="str">
        <f t="shared" si="31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8"/>
        <v/>
      </c>
      <c r="M387" s="17"/>
      <c r="N387" s="82" t="str">
        <f t="shared" si="29"/>
        <v/>
      </c>
      <c r="O387" s="82">
        <f t="shared" si="32"/>
        <v>0</v>
      </c>
      <c r="P387" s="82" t="str">
        <f t="shared" si="30"/>
        <v/>
      </c>
      <c r="Q387" s="82" t="str">
        <f t="shared" si="31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8"/>
        <v/>
      </c>
      <c r="M388" s="17"/>
      <c r="N388" s="82" t="str">
        <f t="shared" si="29"/>
        <v/>
      </c>
      <c r="O388" s="82">
        <f t="shared" si="32"/>
        <v>0</v>
      </c>
      <c r="P388" s="82" t="str">
        <f t="shared" si="30"/>
        <v/>
      </c>
      <c r="Q388" s="82" t="str">
        <f t="shared" si="31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8"/>
        <v/>
      </c>
      <c r="M389" s="17"/>
      <c r="N389" s="82" t="str">
        <f t="shared" si="29"/>
        <v/>
      </c>
      <c r="O389" s="82">
        <f t="shared" si="32"/>
        <v>0</v>
      </c>
      <c r="P389" s="82" t="str">
        <f t="shared" si="30"/>
        <v/>
      </c>
      <c r="Q389" s="82" t="str">
        <f t="shared" si="31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8"/>
        <v/>
      </c>
      <c r="M390" s="17"/>
      <c r="N390" s="82" t="str">
        <f t="shared" si="29"/>
        <v/>
      </c>
      <c r="O390" s="82">
        <f t="shared" si="32"/>
        <v>0</v>
      </c>
      <c r="P390" s="82" t="str">
        <f t="shared" si="30"/>
        <v/>
      </c>
      <c r="Q390" s="82" t="str">
        <f t="shared" si="31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8"/>
        <v/>
      </c>
      <c r="M391" s="17"/>
      <c r="N391" s="82" t="str">
        <f t="shared" si="29"/>
        <v/>
      </c>
      <c r="O391" s="82">
        <f t="shared" si="32"/>
        <v>0</v>
      </c>
      <c r="P391" s="82" t="str">
        <f t="shared" si="30"/>
        <v/>
      </c>
      <c r="Q391" s="82" t="str">
        <f t="shared" si="31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8"/>
        <v/>
      </c>
      <c r="M392" s="17"/>
      <c r="N392" s="82" t="str">
        <f t="shared" si="29"/>
        <v/>
      </c>
      <c r="O392" s="82">
        <f t="shared" si="32"/>
        <v>0</v>
      </c>
      <c r="P392" s="82" t="str">
        <f t="shared" si="30"/>
        <v/>
      </c>
      <c r="Q392" s="82" t="str">
        <f t="shared" si="31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8"/>
        <v/>
      </c>
      <c r="M393" s="17"/>
      <c r="N393" s="82" t="str">
        <f t="shared" si="29"/>
        <v/>
      </c>
      <c r="O393" s="82">
        <f t="shared" si="32"/>
        <v>0</v>
      </c>
      <c r="P393" s="82" t="str">
        <f t="shared" si="30"/>
        <v/>
      </c>
      <c r="Q393" s="82" t="str">
        <f t="shared" si="31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8"/>
        <v/>
      </c>
      <c r="M394" s="17"/>
      <c r="N394" s="82" t="str">
        <f t="shared" si="29"/>
        <v/>
      </c>
      <c r="O394" s="82">
        <f t="shared" si="32"/>
        <v>0</v>
      </c>
      <c r="P394" s="82" t="str">
        <f t="shared" si="30"/>
        <v/>
      </c>
      <c r="Q394" s="82" t="str">
        <f t="shared" si="31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8"/>
        <v/>
      </c>
      <c r="M395" s="17"/>
      <c r="N395" s="82" t="str">
        <f t="shared" si="29"/>
        <v/>
      </c>
      <c r="O395" s="82">
        <f t="shared" si="32"/>
        <v>0</v>
      </c>
      <c r="P395" s="82" t="str">
        <f t="shared" si="30"/>
        <v/>
      </c>
      <c r="Q395" s="82" t="str">
        <f t="shared" si="31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8"/>
        <v/>
      </c>
      <c r="M396" s="17"/>
      <c r="N396" s="82" t="str">
        <f t="shared" si="29"/>
        <v/>
      </c>
      <c r="O396" s="82">
        <f t="shared" si="32"/>
        <v>0</v>
      </c>
      <c r="P396" s="82" t="str">
        <f t="shared" si="30"/>
        <v/>
      </c>
      <c r="Q396" s="82" t="str">
        <f t="shared" si="31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8"/>
        <v/>
      </c>
      <c r="M397" s="17"/>
      <c r="N397" s="82" t="str">
        <f t="shared" si="29"/>
        <v/>
      </c>
      <c r="O397" s="82">
        <f t="shared" si="32"/>
        <v>0</v>
      </c>
      <c r="P397" s="82" t="str">
        <f t="shared" si="30"/>
        <v/>
      </c>
      <c r="Q397" s="82" t="str">
        <f t="shared" si="31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8"/>
        <v/>
      </c>
      <c r="M398" s="17"/>
      <c r="N398" s="82" t="str">
        <f t="shared" si="29"/>
        <v/>
      </c>
      <c r="O398" s="82">
        <f t="shared" si="32"/>
        <v>0</v>
      </c>
      <c r="P398" s="82" t="str">
        <f t="shared" si="30"/>
        <v/>
      </c>
      <c r="Q398" s="82" t="str">
        <f t="shared" si="31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8"/>
        <v/>
      </c>
      <c r="M399" s="17"/>
      <c r="N399" s="82" t="str">
        <f t="shared" si="29"/>
        <v/>
      </c>
      <c r="O399" s="82">
        <f t="shared" si="32"/>
        <v>0</v>
      </c>
      <c r="P399" s="82" t="str">
        <f t="shared" si="30"/>
        <v/>
      </c>
      <c r="Q399" s="82" t="str">
        <f t="shared" si="31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3">IF(F400&amp;H400&amp;I400&amp;J400&amp;K400="","",F400+H400+I400-J400-K400)</f>
        <v/>
      </c>
      <c r="M400" s="17"/>
      <c r="N400" s="82" t="str">
        <f t="shared" ref="N400:N463" si="34">IF($G400="E",F400,"")</f>
        <v/>
      </c>
      <c r="O400" s="82">
        <f t="shared" si="32"/>
        <v>0</v>
      </c>
      <c r="P400" s="82" t="str">
        <f t="shared" si="30"/>
        <v/>
      </c>
      <c r="Q400" s="82" t="str">
        <f t="shared" si="31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3"/>
        <v/>
      </c>
      <c r="M401" s="17"/>
      <c r="N401" s="82" t="str">
        <f t="shared" si="34"/>
        <v/>
      </c>
      <c r="O401" s="82">
        <f t="shared" si="32"/>
        <v>0</v>
      </c>
      <c r="P401" s="82" t="str">
        <f t="shared" ref="P401:P464" si="35">IF(OR($G401=8%,$G401=11%),$H401/$G401,"")</f>
        <v/>
      </c>
      <c r="Q401" s="82" t="str">
        <f t="shared" ref="Q401:Q464" si="36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3"/>
        <v/>
      </c>
      <c r="M402" s="17"/>
      <c r="N402" s="82" t="str">
        <f t="shared" si="34"/>
        <v/>
      </c>
      <c r="O402" s="82">
        <f t="shared" ref="O402:O465" si="37">IF($G402=0%,F402,"")</f>
        <v>0</v>
      </c>
      <c r="P402" s="82" t="str">
        <f t="shared" si="35"/>
        <v/>
      </c>
      <c r="Q402" s="82" t="str">
        <f t="shared" si="36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3"/>
        <v/>
      </c>
      <c r="M403" s="17"/>
      <c r="N403" s="82" t="str">
        <f t="shared" si="34"/>
        <v/>
      </c>
      <c r="O403" s="82">
        <f t="shared" si="37"/>
        <v>0</v>
      </c>
      <c r="P403" s="82" t="str">
        <f t="shared" si="35"/>
        <v/>
      </c>
      <c r="Q403" s="82" t="str">
        <f t="shared" si="36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3"/>
        <v/>
      </c>
      <c r="M404" s="17"/>
      <c r="N404" s="82" t="str">
        <f t="shared" si="34"/>
        <v/>
      </c>
      <c r="O404" s="82">
        <f t="shared" si="37"/>
        <v>0</v>
      </c>
      <c r="P404" s="82" t="str">
        <f t="shared" si="35"/>
        <v/>
      </c>
      <c r="Q404" s="82" t="str">
        <f t="shared" si="36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3"/>
        <v/>
      </c>
      <c r="M405" s="17"/>
      <c r="N405" s="82" t="str">
        <f t="shared" si="34"/>
        <v/>
      </c>
      <c r="O405" s="82">
        <f t="shared" si="37"/>
        <v>0</v>
      </c>
      <c r="P405" s="82" t="str">
        <f t="shared" si="35"/>
        <v/>
      </c>
      <c r="Q405" s="82" t="str">
        <f t="shared" si="36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3"/>
        <v/>
      </c>
      <c r="M406" s="17"/>
      <c r="N406" s="82" t="str">
        <f t="shared" si="34"/>
        <v/>
      </c>
      <c r="O406" s="82">
        <f t="shared" si="37"/>
        <v>0</v>
      </c>
      <c r="P406" s="82" t="str">
        <f t="shared" si="35"/>
        <v/>
      </c>
      <c r="Q406" s="82" t="str">
        <f t="shared" si="36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3"/>
        <v/>
      </c>
      <c r="M407" s="17"/>
      <c r="N407" s="82" t="str">
        <f t="shared" si="34"/>
        <v/>
      </c>
      <c r="O407" s="82">
        <f t="shared" si="37"/>
        <v>0</v>
      </c>
      <c r="P407" s="82" t="str">
        <f t="shared" si="35"/>
        <v/>
      </c>
      <c r="Q407" s="82" t="str">
        <f t="shared" si="36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3"/>
        <v/>
      </c>
      <c r="M408" s="17"/>
      <c r="N408" s="82" t="str">
        <f t="shared" si="34"/>
        <v/>
      </c>
      <c r="O408" s="82">
        <f t="shared" si="37"/>
        <v>0</v>
      </c>
      <c r="P408" s="82" t="str">
        <f t="shared" si="35"/>
        <v/>
      </c>
      <c r="Q408" s="82" t="str">
        <f t="shared" si="36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3"/>
        <v/>
      </c>
      <c r="M409" s="17"/>
      <c r="N409" s="82" t="str">
        <f t="shared" si="34"/>
        <v/>
      </c>
      <c r="O409" s="82">
        <f t="shared" si="37"/>
        <v>0</v>
      </c>
      <c r="P409" s="82" t="str">
        <f t="shared" si="35"/>
        <v/>
      </c>
      <c r="Q409" s="82" t="str">
        <f t="shared" si="36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3"/>
        <v/>
      </c>
      <c r="M410" s="17"/>
      <c r="N410" s="82" t="str">
        <f t="shared" si="34"/>
        <v/>
      </c>
      <c r="O410" s="82">
        <f t="shared" si="37"/>
        <v>0</v>
      </c>
      <c r="P410" s="82" t="str">
        <f t="shared" si="35"/>
        <v/>
      </c>
      <c r="Q410" s="82" t="str">
        <f t="shared" si="36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3"/>
        <v/>
      </c>
      <c r="M411" s="17"/>
      <c r="N411" s="82" t="str">
        <f t="shared" si="34"/>
        <v/>
      </c>
      <c r="O411" s="82">
        <f t="shared" si="37"/>
        <v>0</v>
      </c>
      <c r="P411" s="82" t="str">
        <f t="shared" si="35"/>
        <v/>
      </c>
      <c r="Q411" s="82" t="str">
        <f t="shared" si="36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3"/>
        <v/>
      </c>
      <c r="M412" s="17"/>
      <c r="N412" s="82" t="str">
        <f t="shared" si="34"/>
        <v/>
      </c>
      <c r="O412" s="82">
        <f t="shared" si="37"/>
        <v>0</v>
      </c>
      <c r="P412" s="82" t="str">
        <f t="shared" si="35"/>
        <v/>
      </c>
      <c r="Q412" s="82" t="str">
        <f t="shared" si="36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3"/>
        <v/>
      </c>
      <c r="M413" s="17"/>
      <c r="N413" s="82" t="str">
        <f t="shared" si="34"/>
        <v/>
      </c>
      <c r="O413" s="82">
        <f t="shared" si="37"/>
        <v>0</v>
      </c>
      <c r="P413" s="82" t="str">
        <f t="shared" si="35"/>
        <v/>
      </c>
      <c r="Q413" s="82" t="str">
        <f t="shared" si="36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3"/>
        <v/>
      </c>
      <c r="M414" s="17"/>
      <c r="N414" s="82" t="str">
        <f t="shared" si="34"/>
        <v/>
      </c>
      <c r="O414" s="82">
        <f t="shared" si="37"/>
        <v>0</v>
      </c>
      <c r="P414" s="82" t="str">
        <f t="shared" si="35"/>
        <v/>
      </c>
      <c r="Q414" s="82" t="str">
        <f t="shared" si="36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3"/>
        <v/>
      </c>
      <c r="M415" s="17"/>
      <c r="N415" s="82" t="str">
        <f t="shared" si="34"/>
        <v/>
      </c>
      <c r="O415" s="82">
        <f t="shared" si="37"/>
        <v>0</v>
      </c>
      <c r="P415" s="82" t="str">
        <f t="shared" si="35"/>
        <v/>
      </c>
      <c r="Q415" s="82" t="str">
        <f t="shared" si="36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3"/>
        <v/>
      </c>
      <c r="M416" s="17"/>
      <c r="N416" s="82" t="str">
        <f t="shared" si="34"/>
        <v/>
      </c>
      <c r="O416" s="82">
        <f t="shared" si="37"/>
        <v>0</v>
      </c>
      <c r="P416" s="82" t="str">
        <f t="shared" si="35"/>
        <v/>
      </c>
      <c r="Q416" s="82" t="str">
        <f t="shared" si="36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3"/>
        <v/>
      </c>
      <c r="M417" s="17"/>
      <c r="N417" s="82" t="str">
        <f t="shared" si="34"/>
        <v/>
      </c>
      <c r="O417" s="82">
        <f t="shared" si="37"/>
        <v>0</v>
      </c>
      <c r="P417" s="82" t="str">
        <f t="shared" si="35"/>
        <v/>
      </c>
      <c r="Q417" s="82" t="str">
        <f t="shared" si="36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3"/>
        <v/>
      </c>
      <c r="M418" s="17"/>
      <c r="N418" s="82" t="str">
        <f t="shared" si="34"/>
        <v/>
      </c>
      <c r="O418" s="82">
        <f t="shared" si="37"/>
        <v>0</v>
      </c>
      <c r="P418" s="82" t="str">
        <f t="shared" si="35"/>
        <v/>
      </c>
      <c r="Q418" s="82" t="str">
        <f t="shared" si="36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3"/>
        <v/>
      </c>
      <c r="M419" s="17"/>
      <c r="N419" s="82" t="str">
        <f t="shared" si="34"/>
        <v/>
      </c>
      <c r="O419" s="82">
        <f t="shared" si="37"/>
        <v>0</v>
      </c>
      <c r="P419" s="82" t="str">
        <f t="shared" si="35"/>
        <v/>
      </c>
      <c r="Q419" s="82" t="str">
        <f t="shared" si="36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3"/>
        <v/>
      </c>
      <c r="M420" s="17"/>
      <c r="N420" s="82" t="str">
        <f t="shared" si="34"/>
        <v/>
      </c>
      <c r="O420" s="82">
        <f t="shared" si="37"/>
        <v>0</v>
      </c>
      <c r="P420" s="82" t="str">
        <f t="shared" si="35"/>
        <v/>
      </c>
      <c r="Q420" s="82" t="str">
        <f t="shared" si="36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3"/>
        <v/>
      </c>
      <c r="M421" s="17"/>
      <c r="N421" s="82" t="str">
        <f t="shared" si="34"/>
        <v/>
      </c>
      <c r="O421" s="82">
        <f t="shared" si="37"/>
        <v>0</v>
      </c>
      <c r="P421" s="82" t="str">
        <f t="shared" si="35"/>
        <v/>
      </c>
      <c r="Q421" s="82" t="str">
        <f t="shared" si="36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3"/>
        <v/>
      </c>
      <c r="M422" s="17"/>
      <c r="N422" s="82" t="str">
        <f t="shared" si="34"/>
        <v/>
      </c>
      <c r="O422" s="82">
        <f t="shared" si="37"/>
        <v>0</v>
      </c>
      <c r="P422" s="82" t="str">
        <f t="shared" si="35"/>
        <v/>
      </c>
      <c r="Q422" s="82" t="str">
        <f t="shared" si="36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3"/>
        <v/>
      </c>
      <c r="M423" s="17"/>
      <c r="N423" s="82" t="str">
        <f t="shared" si="34"/>
        <v/>
      </c>
      <c r="O423" s="82">
        <f t="shared" si="37"/>
        <v>0</v>
      </c>
      <c r="P423" s="82" t="str">
        <f t="shared" si="35"/>
        <v/>
      </c>
      <c r="Q423" s="82" t="str">
        <f t="shared" si="36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3"/>
        <v/>
      </c>
      <c r="M424" s="17"/>
      <c r="N424" s="82" t="str">
        <f t="shared" si="34"/>
        <v/>
      </c>
      <c r="O424" s="82">
        <f t="shared" si="37"/>
        <v>0</v>
      </c>
      <c r="P424" s="82" t="str">
        <f t="shared" si="35"/>
        <v/>
      </c>
      <c r="Q424" s="82" t="str">
        <f t="shared" si="36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3"/>
        <v/>
      </c>
      <c r="M425" s="17"/>
      <c r="N425" s="82" t="str">
        <f t="shared" si="34"/>
        <v/>
      </c>
      <c r="O425" s="82">
        <f t="shared" si="37"/>
        <v>0</v>
      </c>
      <c r="P425" s="82" t="str">
        <f t="shared" si="35"/>
        <v/>
      </c>
      <c r="Q425" s="82" t="str">
        <f t="shared" si="36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3"/>
        <v/>
      </c>
      <c r="M426" s="17"/>
      <c r="N426" s="82" t="str">
        <f t="shared" si="34"/>
        <v/>
      </c>
      <c r="O426" s="82">
        <f t="shared" si="37"/>
        <v>0</v>
      </c>
      <c r="P426" s="82" t="str">
        <f t="shared" si="35"/>
        <v/>
      </c>
      <c r="Q426" s="82" t="str">
        <f t="shared" si="36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3"/>
        <v/>
      </c>
      <c r="M427" s="17"/>
      <c r="N427" s="82" t="str">
        <f t="shared" si="34"/>
        <v/>
      </c>
      <c r="O427" s="82">
        <f t="shared" si="37"/>
        <v>0</v>
      </c>
      <c r="P427" s="82" t="str">
        <f t="shared" si="35"/>
        <v/>
      </c>
      <c r="Q427" s="82" t="str">
        <f t="shared" si="36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3"/>
        <v/>
      </c>
      <c r="M428" s="17"/>
      <c r="N428" s="82" t="str">
        <f t="shared" si="34"/>
        <v/>
      </c>
      <c r="O428" s="82">
        <f t="shared" si="37"/>
        <v>0</v>
      </c>
      <c r="P428" s="82" t="str">
        <f t="shared" si="35"/>
        <v/>
      </c>
      <c r="Q428" s="82" t="str">
        <f t="shared" si="36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3"/>
        <v/>
      </c>
      <c r="M429" s="17"/>
      <c r="N429" s="82" t="str">
        <f t="shared" si="34"/>
        <v/>
      </c>
      <c r="O429" s="82">
        <f t="shared" si="37"/>
        <v>0</v>
      </c>
      <c r="P429" s="82" t="str">
        <f t="shared" si="35"/>
        <v/>
      </c>
      <c r="Q429" s="82" t="str">
        <f t="shared" si="36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3"/>
        <v/>
      </c>
      <c r="M430" s="17"/>
      <c r="N430" s="82" t="str">
        <f t="shared" si="34"/>
        <v/>
      </c>
      <c r="O430" s="82">
        <f t="shared" si="37"/>
        <v>0</v>
      </c>
      <c r="P430" s="82" t="str">
        <f t="shared" si="35"/>
        <v/>
      </c>
      <c r="Q430" s="82" t="str">
        <f t="shared" si="36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3"/>
        <v/>
      </c>
      <c r="M431" s="17"/>
      <c r="N431" s="82" t="str">
        <f t="shared" si="34"/>
        <v/>
      </c>
      <c r="O431" s="82">
        <f t="shared" si="37"/>
        <v>0</v>
      </c>
      <c r="P431" s="82" t="str">
        <f t="shared" si="35"/>
        <v/>
      </c>
      <c r="Q431" s="82" t="str">
        <f t="shared" si="36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3"/>
        <v/>
      </c>
      <c r="M432" s="17"/>
      <c r="N432" s="82" t="str">
        <f t="shared" si="34"/>
        <v/>
      </c>
      <c r="O432" s="82">
        <f t="shared" si="37"/>
        <v>0</v>
      </c>
      <c r="P432" s="82" t="str">
        <f t="shared" si="35"/>
        <v/>
      </c>
      <c r="Q432" s="82" t="str">
        <f t="shared" si="36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3"/>
        <v/>
      </c>
      <c r="M433" s="17"/>
      <c r="N433" s="82" t="str">
        <f t="shared" si="34"/>
        <v/>
      </c>
      <c r="O433" s="82">
        <f t="shared" si="37"/>
        <v>0</v>
      </c>
      <c r="P433" s="82" t="str">
        <f t="shared" si="35"/>
        <v/>
      </c>
      <c r="Q433" s="82" t="str">
        <f t="shared" si="36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3"/>
        <v/>
      </c>
      <c r="M434" s="17"/>
      <c r="N434" s="82" t="str">
        <f t="shared" si="34"/>
        <v/>
      </c>
      <c r="O434" s="82">
        <f t="shared" si="37"/>
        <v>0</v>
      </c>
      <c r="P434" s="82" t="str">
        <f t="shared" si="35"/>
        <v/>
      </c>
      <c r="Q434" s="82" t="str">
        <f t="shared" si="36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3"/>
        <v/>
      </c>
      <c r="M435" s="17"/>
      <c r="N435" s="82" t="str">
        <f t="shared" si="34"/>
        <v/>
      </c>
      <c r="O435" s="82">
        <f t="shared" si="37"/>
        <v>0</v>
      </c>
      <c r="P435" s="82" t="str">
        <f t="shared" si="35"/>
        <v/>
      </c>
      <c r="Q435" s="82" t="str">
        <f t="shared" si="36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3"/>
        <v/>
      </c>
      <c r="M436" s="17"/>
      <c r="N436" s="82" t="str">
        <f t="shared" si="34"/>
        <v/>
      </c>
      <c r="O436" s="82">
        <f t="shared" si="37"/>
        <v>0</v>
      </c>
      <c r="P436" s="82" t="str">
        <f t="shared" si="35"/>
        <v/>
      </c>
      <c r="Q436" s="82" t="str">
        <f t="shared" si="36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3"/>
        <v/>
      </c>
      <c r="M437" s="17"/>
      <c r="N437" s="82" t="str">
        <f t="shared" si="34"/>
        <v/>
      </c>
      <c r="O437" s="82">
        <f t="shared" si="37"/>
        <v>0</v>
      </c>
      <c r="P437" s="82" t="str">
        <f t="shared" si="35"/>
        <v/>
      </c>
      <c r="Q437" s="82" t="str">
        <f t="shared" si="36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3"/>
        <v/>
      </c>
      <c r="M438" s="17"/>
      <c r="N438" s="82" t="str">
        <f t="shared" si="34"/>
        <v/>
      </c>
      <c r="O438" s="82">
        <f t="shared" si="37"/>
        <v>0</v>
      </c>
      <c r="P438" s="82" t="str">
        <f t="shared" si="35"/>
        <v/>
      </c>
      <c r="Q438" s="82" t="str">
        <f t="shared" si="36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3"/>
        <v/>
      </c>
      <c r="M439" s="17"/>
      <c r="N439" s="82" t="str">
        <f t="shared" si="34"/>
        <v/>
      </c>
      <c r="O439" s="82">
        <f t="shared" si="37"/>
        <v>0</v>
      </c>
      <c r="P439" s="82" t="str">
        <f t="shared" si="35"/>
        <v/>
      </c>
      <c r="Q439" s="82" t="str">
        <f t="shared" si="36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3"/>
        <v/>
      </c>
      <c r="M440" s="17"/>
      <c r="N440" s="82" t="str">
        <f t="shared" si="34"/>
        <v/>
      </c>
      <c r="O440" s="82">
        <f t="shared" si="37"/>
        <v>0</v>
      </c>
      <c r="P440" s="82" t="str">
        <f t="shared" si="35"/>
        <v/>
      </c>
      <c r="Q440" s="82" t="str">
        <f t="shared" si="36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3"/>
        <v/>
      </c>
      <c r="M441" s="17"/>
      <c r="N441" s="82" t="str">
        <f t="shared" si="34"/>
        <v/>
      </c>
      <c r="O441" s="82">
        <f t="shared" si="37"/>
        <v>0</v>
      </c>
      <c r="P441" s="82" t="str">
        <f t="shared" si="35"/>
        <v/>
      </c>
      <c r="Q441" s="82" t="str">
        <f t="shared" si="36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3"/>
        <v/>
      </c>
      <c r="M442" s="17"/>
      <c r="N442" s="82" t="str">
        <f t="shared" si="34"/>
        <v/>
      </c>
      <c r="O442" s="82">
        <f t="shared" si="37"/>
        <v>0</v>
      </c>
      <c r="P442" s="82" t="str">
        <f t="shared" si="35"/>
        <v/>
      </c>
      <c r="Q442" s="82" t="str">
        <f t="shared" si="36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3"/>
        <v/>
      </c>
      <c r="M443" s="17"/>
      <c r="N443" s="82" t="str">
        <f t="shared" si="34"/>
        <v/>
      </c>
      <c r="O443" s="82">
        <f t="shared" si="37"/>
        <v>0</v>
      </c>
      <c r="P443" s="82" t="str">
        <f t="shared" si="35"/>
        <v/>
      </c>
      <c r="Q443" s="82" t="str">
        <f t="shared" si="36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3"/>
        <v/>
      </c>
      <c r="M444" s="17"/>
      <c r="N444" s="82" t="str">
        <f t="shared" si="34"/>
        <v/>
      </c>
      <c r="O444" s="82">
        <f t="shared" si="37"/>
        <v>0</v>
      </c>
      <c r="P444" s="82" t="str">
        <f t="shared" si="35"/>
        <v/>
      </c>
      <c r="Q444" s="82" t="str">
        <f t="shared" si="36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3"/>
        <v/>
      </c>
      <c r="M445" s="17"/>
      <c r="N445" s="82" t="str">
        <f t="shared" si="34"/>
        <v/>
      </c>
      <c r="O445" s="82">
        <f t="shared" si="37"/>
        <v>0</v>
      </c>
      <c r="P445" s="82" t="str">
        <f t="shared" si="35"/>
        <v/>
      </c>
      <c r="Q445" s="82" t="str">
        <f t="shared" si="36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3"/>
        <v/>
      </c>
      <c r="M446" s="17"/>
      <c r="N446" s="82" t="str">
        <f t="shared" si="34"/>
        <v/>
      </c>
      <c r="O446" s="82">
        <f t="shared" si="37"/>
        <v>0</v>
      </c>
      <c r="P446" s="82" t="str">
        <f t="shared" si="35"/>
        <v/>
      </c>
      <c r="Q446" s="82" t="str">
        <f t="shared" si="36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3"/>
        <v/>
      </c>
      <c r="M447" s="17"/>
      <c r="N447" s="82" t="str">
        <f t="shared" si="34"/>
        <v/>
      </c>
      <c r="O447" s="82">
        <f t="shared" si="37"/>
        <v>0</v>
      </c>
      <c r="P447" s="82" t="str">
        <f t="shared" si="35"/>
        <v/>
      </c>
      <c r="Q447" s="82" t="str">
        <f t="shared" si="36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3"/>
        <v/>
      </c>
      <c r="M448" s="17"/>
      <c r="N448" s="82" t="str">
        <f t="shared" si="34"/>
        <v/>
      </c>
      <c r="O448" s="82">
        <f t="shared" si="37"/>
        <v>0</v>
      </c>
      <c r="P448" s="82" t="str">
        <f t="shared" si="35"/>
        <v/>
      </c>
      <c r="Q448" s="82" t="str">
        <f t="shared" si="36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3"/>
        <v/>
      </c>
      <c r="M449" s="17"/>
      <c r="N449" s="82" t="str">
        <f t="shared" si="34"/>
        <v/>
      </c>
      <c r="O449" s="82">
        <f t="shared" si="37"/>
        <v>0</v>
      </c>
      <c r="P449" s="82" t="str">
        <f t="shared" si="35"/>
        <v/>
      </c>
      <c r="Q449" s="82" t="str">
        <f t="shared" si="36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3"/>
        <v/>
      </c>
      <c r="M450" s="17"/>
      <c r="N450" s="82" t="str">
        <f t="shared" si="34"/>
        <v/>
      </c>
      <c r="O450" s="82">
        <f t="shared" si="37"/>
        <v>0</v>
      </c>
      <c r="P450" s="82" t="str">
        <f t="shared" si="35"/>
        <v/>
      </c>
      <c r="Q450" s="82" t="str">
        <f t="shared" si="36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3"/>
        <v/>
      </c>
      <c r="M451" s="17"/>
      <c r="N451" s="82" t="str">
        <f t="shared" si="34"/>
        <v/>
      </c>
      <c r="O451" s="82">
        <f t="shared" si="37"/>
        <v>0</v>
      </c>
      <c r="P451" s="82" t="str">
        <f t="shared" si="35"/>
        <v/>
      </c>
      <c r="Q451" s="82" t="str">
        <f t="shared" si="36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3"/>
        <v/>
      </c>
      <c r="M452" s="17"/>
      <c r="N452" s="82" t="str">
        <f t="shared" si="34"/>
        <v/>
      </c>
      <c r="O452" s="82">
        <f t="shared" si="37"/>
        <v>0</v>
      </c>
      <c r="P452" s="82" t="str">
        <f t="shared" si="35"/>
        <v/>
      </c>
      <c r="Q452" s="82" t="str">
        <f t="shared" si="36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3"/>
        <v/>
      </c>
      <c r="M453" s="17"/>
      <c r="N453" s="82" t="str">
        <f t="shared" si="34"/>
        <v/>
      </c>
      <c r="O453" s="82">
        <f t="shared" si="37"/>
        <v>0</v>
      </c>
      <c r="P453" s="82" t="str">
        <f t="shared" si="35"/>
        <v/>
      </c>
      <c r="Q453" s="82" t="str">
        <f t="shared" si="36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3"/>
        <v/>
      </c>
      <c r="M454" s="17"/>
      <c r="N454" s="82" t="str">
        <f t="shared" si="34"/>
        <v/>
      </c>
      <c r="O454" s="82">
        <f t="shared" si="37"/>
        <v>0</v>
      </c>
      <c r="P454" s="82" t="str">
        <f t="shared" si="35"/>
        <v/>
      </c>
      <c r="Q454" s="82" t="str">
        <f t="shared" si="36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3"/>
        <v/>
      </c>
      <c r="M455" s="17"/>
      <c r="N455" s="82" t="str">
        <f t="shared" si="34"/>
        <v/>
      </c>
      <c r="O455" s="82">
        <f t="shared" si="37"/>
        <v>0</v>
      </c>
      <c r="P455" s="82" t="str">
        <f t="shared" si="35"/>
        <v/>
      </c>
      <c r="Q455" s="82" t="str">
        <f t="shared" si="36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3"/>
        <v/>
      </c>
      <c r="M456" s="17"/>
      <c r="N456" s="82" t="str">
        <f t="shared" si="34"/>
        <v/>
      </c>
      <c r="O456" s="82">
        <f t="shared" si="37"/>
        <v>0</v>
      </c>
      <c r="P456" s="82" t="str">
        <f t="shared" si="35"/>
        <v/>
      </c>
      <c r="Q456" s="82" t="str">
        <f t="shared" si="36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3"/>
        <v/>
      </c>
      <c r="M457" s="17"/>
      <c r="N457" s="82" t="str">
        <f t="shared" si="34"/>
        <v/>
      </c>
      <c r="O457" s="82">
        <f t="shared" si="37"/>
        <v>0</v>
      </c>
      <c r="P457" s="82" t="str">
        <f t="shared" si="35"/>
        <v/>
      </c>
      <c r="Q457" s="82" t="str">
        <f t="shared" si="36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3"/>
        <v/>
      </c>
      <c r="M458" s="17"/>
      <c r="N458" s="82" t="str">
        <f t="shared" si="34"/>
        <v/>
      </c>
      <c r="O458" s="82">
        <f t="shared" si="37"/>
        <v>0</v>
      </c>
      <c r="P458" s="82" t="str">
        <f t="shared" si="35"/>
        <v/>
      </c>
      <c r="Q458" s="82" t="str">
        <f t="shared" si="36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3"/>
        <v/>
      </c>
      <c r="M459" s="17"/>
      <c r="N459" s="82" t="str">
        <f t="shared" si="34"/>
        <v/>
      </c>
      <c r="O459" s="82">
        <f t="shared" si="37"/>
        <v>0</v>
      </c>
      <c r="P459" s="82" t="str">
        <f t="shared" si="35"/>
        <v/>
      </c>
      <c r="Q459" s="82" t="str">
        <f t="shared" si="36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3"/>
        <v/>
      </c>
      <c r="M460" s="17"/>
      <c r="N460" s="82" t="str">
        <f t="shared" si="34"/>
        <v/>
      </c>
      <c r="O460" s="82">
        <f t="shared" si="37"/>
        <v>0</v>
      </c>
      <c r="P460" s="82" t="str">
        <f t="shared" si="35"/>
        <v/>
      </c>
      <c r="Q460" s="82" t="str">
        <f t="shared" si="36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3"/>
        <v/>
      </c>
      <c r="M461" s="17"/>
      <c r="N461" s="82" t="str">
        <f t="shared" si="34"/>
        <v/>
      </c>
      <c r="O461" s="82">
        <f t="shared" si="37"/>
        <v>0</v>
      </c>
      <c r="P461" s="82" t="str">
        <f t="shared" si="35"/>
        <v/>
      </c>
      <c r="Q461" s="82" t="str">
        <f t="shared" si="36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3"/>
        <v/>
      </c>
      <c r="M462" s="17"/>
      <c r="N462" s="82" t="str">
        <f t="shared" si="34"/>
        <v/>
      </c>
      <c r="O462" s="82">
        <f t="shared" si="37"/>
        <v>0</v>
      </c>
      <c r="P462" s="82" t="str">
        <f t="shared" si="35"/>
        <v/>
      </c>
      <c r="Q462" s="82" t="str">
        <f t="shared" si="36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3"/>
        <v/>
      </c>
      <c r="M463" s="17"/>
      <c r="N463" s="82" t="str">
        <f t="shared" si="34"/>
        <v/>
      </c>
      <c r="O463" s="82">
        <f t="shared" si="37"/>
        <v>0</v>
      </c>
      <c r="P463" s="82" t="str">
        <f t="shared" si="35"/>
        <v/>
      </c>
      <c r="Q463" s="82" t="str">
        <f t="shared" si="36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8">IF(F464&amp;H464&amp;I464&amp;J464&amp;K464="","",F464+H464+I464-J464-K464)</f>
        <v/>
      </c>
      <c r="M464" s="17"/>
      <c r="N464" s="82" t="str">
        <f t="shared" ref="N464:N514" si="39">IF($G464="E",F464,"")</f>
        <v/>
      </c>
      <c r="O464" s="82">
        <f t="shared" si="37"/>
        <v>0</v>
      </c>
      <c r="P464" s="82" t="str">
        <f t="shared" si="35"/>
        <v/>
      </c>
      <c r="Q464" s="82" t="str">
        <f t="shared" si="36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8"/>
        <v/>
      </c>
      <c r="M465" s="17"/>
      <c r="N465" s="82" t="str">
        <f t="shared" si="39"/>
        <v/>
      </c>
      <c r="O465" s="82">
        <f t="shared" si="37"/>
        <v>0</v>
      </c>
      <c r="P465" s="82" t="str">
        <f t="shared" ref="P465:P514" si="40">IF(OR($G465=8%,$G465=11%),$H465/$G465,"")</f>
        <v/>
      </c>
      <c r="Q465" s="82" t="str">
        <f t="shared" ref="Q465:Q514" si="41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8"/>
        <v/>
      </c>
      <c r="M466" s="17"/>
      <c r="N466" s="82" t="str">
        <f t="shared" si="39"/>
        <v/>
      </c>
      <c r="O466" s="82">
        <f t="shared" ref="O466:O514" si="42">IF($G466=0%,F466,"")</f>
        <v>0</v>
      </c>
      <c r="P466" s="82" t="str">
        <f t="shared" si="40"/>
        <v/>
      </c>
      <c r="Q466" s="82" t="str">
        <f t="shared" si="41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8"/>
        <v/>
      </c>
      <c r="M467" s="17"/>
      <c r="N467" s="82" t="str">
        <f t="shared" si="39"/>
        <v/>
      </c>
      <c r="O467" s="82">
        <f t="shared" si="42"/>
        <v>0</v>
      </c>
      <c r="P467" s="82" t="str">
        <f t="shared" si="40"/>
        <v/>
      </c>
      <c r="Q467" s="82" t="str">
        <f t="shared" si="41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8"/>
        <v/>
      </c>
      <c r="M468" s="17"/>
      <c r="N468" s="82" t="str">
        <f t="shared" si="39"/>
        <v/>
      </c>
      <c r="O468" s="82">
        <f t="shared" si="42"/>
        <v>0</v>
      </c>
      <c r="P468" s="82" t="str">
        <f t="shared" si="40"/>
        <v/>
      </c>
      <c r="Q468" s="82" t="str">
        <f t="shared" si="41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8"/>
        <v/>
      </c>
      <c r="M469" s="17"/>
      <c r="N469" s="82" t="str">
        <f t="shared" si="39"/>
        <v/>
      </c>
      <c r="O469" s="82">
        <f t="shared" si="42"/>
        <v>0</v>
      </c>
      <c r="P469" s="82" t="str">
        <f t="shared" si="40"/>
        <v/>
      </c>
      <c r="Q469" s="82" t="str">
        <f t="shared" si="41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8"/>
        <v/>
      </c>
      <c r="M470" s="17"/>
      <c r="N470" s="82" t="str">
        <f t="shared" si="39"/>
        <v/>
      </c>
      <c r="O470" s="82">
        <f t="shared" si="42"/>
        <v>0</v>
      </c>
      <c r="P470" s="82" t="str">
        <f t="shared" si="40"/>
        <v/>
      </c>
      <c r="Q470" s="82" t="str">
        <f t="shared" si="41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8"/>
        <v/>
      </c>
      <c r="M471" s="17"/>
      <c r="N471" s="82" t="str">
        <f t="shared" si="39"/>
        <v/>
      </c>
      <c r="O471" s="82">
        <f t="shared" si="42"/>
        <v>0</v>
      </c>
      <c r="P471" s="82" t="str">
        <f t="shared" si="40"/>
        <v/>
      </c>
      <c r="Q471" s="82" t="str">
        <f t="shared" si="41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8"/>
        <v/>
      </c>
      <c r="M472" s="17"/>
      <c r="N472" s="82" t="str">
        <f t="shared" si="39"/>
        <v/>
      </c>
      <c r="O472" s="82">
        <f t="shared" si="42"/>
        <v>0</v>
      </c>
      <c r="P472" s="82" t="str">
        <f t="shared" si="40"/>
        <v/>
      </c>
      <c r="Q472" s="82" t="str">
        <f t="shared" si="41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8"/>
        <v/>
      </c>
      <c r="M473" s="17"/>
      <c r="N473" s="82" t="str">
        <f t="shared" si="39"/>
        <v/>
      </c>
      <c r="O473" s="82">
        <f t="shared" si="42"/>
        <v>0</v>
      </c>
      <c r="P473" s="82" t="str">
        <f t="shared" si="40"/>
        <v/>
      </c>
      <c r="Q473" s="82" t="str">
        <f t="shared" si="41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8"/>
        <v/>
      </c>
      <c r="M474" s="17"/>
      <c r="N474" s="82" t="str">
        <f t="shared" si="39"/>
        <v/>
      </c>
      <c r="O474" s="82">
        <f t="shared" si="42"/>
        <v>0</v>
      </c>
      <c r="P474" s="82" t="str">
        <f t="shared" si="40"/>
        <v/>
      </c>
      <c r="Q474" s="82" t="str">
        <f t="shared" si="41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8"/>
        <v/>
      </c>
      <c r="M475" s="17"/>
      <c r="N475" s="82" t="str">
        <f t="shared" si="39"/>
        <v/>
      </c>
      <c r="O475" s="82">
        <f t="shared" si="42"/>
        <v>0</v>
      </c>
      <c r="P475" s="82" t="str">
        <f t="shared" si="40"/>
        <v/>
      </c>
      <c r="Q475" s="82" t="str">
        <f t="shared" si="41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8"/>
        <v/>
      </c>
      <c r="M476" s="17"/>
      <c r="N476" s="82" t="str">
        <f t="shared" si="39"/>
        <v/>
      </c>
      <c r="O476" s="82">
        <f t="shared" si="42"/>
        <v>0</v>
      </c>
      <c r="P476" s="82" t="str">
        <f t="shared" si="40"/>
        <v/>
      </c>
      <c r="Q476" s="82" t="str">
        <f t="shared" si="41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8"/>
        <v/>
      </c>
      <c r="M477" s="17"/>
      <c r="N477" s="82" t="str">
        <f t="shared" si="39"/>
        <v/>
      </c>
      <c r="O477" s="82">
        <f t="shared" si="42"/>
        <v>0</v>
      </c>
      <c r="P477" s="82" t="str">
        <f t="shared" si="40"/>
        <v/>
      </c>
      <c r="Q477" s="82" t="str">
        <f t="shared" si="41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8"/>
        <v/>
      </c>
      <c r="M478" s="17"/>
      <c r="N478" s="82" t="str">
        <f t="shared" si="39"/>
        <v/>
      </c>
      <c r="O478" s="82">
        <f t="shared" si="42"/>
        <v>0</v>
      </c>
      <c r="P478" s="82" t="str">
        <f t="shared" si="40"/>
        <v/>
      </c>
      <c r="Q478" s="82" t="str">
        <f t="shared" si="41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8"/>
        <v/>
      </c>
      <c r="M479" s="17"/>
      <c r="N479" s="82" t="str">
        <f t="shared" si="39"/>
        <v/>
      </c>
      <c r="O479" s="82">
        <f t="shared" si="42"/>
        <v>0</v>
      </c>
      <c r="P479" s="82" t="str">
        <f t="shared" si="40"/>
        <v/>
      </c>
      <c r="Q479" s="82" t="str">
        <f t="shared" si="41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8"/>
        <v/>
      </c>
      <c r="M480" s="17"/>
      <c r="N480" s="82" t="str">
        <f t="shared" si="39"/>
        <v/>
      </c>
      <c r="O480" s="82">
        <f t="shared" si="42"/>
        <v>0</v>
      </c>
      <c r="P480" s="82" t="str">
        <f t="shared" si="40"/>
        <v/>
      </c>
      <c r="Q480" s="82" t="str">
        <f t="shared" si="41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8"/>
        <v/>
      </c>
      <c r="M481" s="17"/>
      <c r="N481" s="82" t="str">
        <f t="shared" si="39"/>
        <v/>
      </c>
      <c r="O481" s="82">
        <f t="shared" si="42"/>
        <v>0</v>
      </c>
      <c r="P481" s="82" t="str">
        <f t="shared" si="40"/>
        <v/>
      </c>
      <c r="Q481" s="82" t="str">
        <f t="shared" si="41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8"/>
        <v/>
      </c>
      <c r="M482" s="17"/>
      <c r="N482" s="82" t="str">
        <f t="shared" si="39"/>
        <v/>
      </c>
      <c r="O482" s="82">
        <f t="shared" si="42"/>
        <v>0</v>
      </c>
      <c r="P482" s="82" t="str">
        <f t="shared" si="40"/>
        <v/>
      </c>
      <c r="Q482" s="82" t="str">
        <f t="shared" si="41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8"/>
        <v/>
      </c>
      <c r="M483" s="17"/>
      <c r="N483" s="82" t="str">
        <f t="shared" si="39"/>
        <v/>
      </c>
      <c r="O483" s="82">
        <f t="shared" si="42"/>
        <v>0</v>
      </c>
      <c r="P483" s="82" t="str">
        <f t="shared" si="40"/>
        <v/>
      </c>
      <c r="Q483" s="82" t="str">
        <f t="shared" si="41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8"/>
        <v/>
      </c>
      <c r="M484" s="17"/>
      <c r="N484" s="82" t="str">
        <f t="shared" si="39"/>
        <v/>
      </c>
      <c r="O484" s="82">
        <f t="shared" si="42"/>
        <v>0</v>
      </c>
      <c r="P484" s="82" t="str">
        <f t="shared" si="40"/>
        <v/>
      </c>
      <c r="Q484" s="82" t="str">
        <f t="shared" si="41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8"/>
        <v/>
      </c>
      <c r="M485" s="17"/>
      <c r="N485" s="82" t="str">
        <f t="shared" si="39"/>
        <v/>
      </c>
      <c r="O485" s="82">
        <f t="shared" si="42"/>
        <v>0</v>
      </c>
      <c r="P485" s="82" t="str">
        <f t="shared" si="40"/>
        <v/>
      </c>
      <c r="Q485" s="82" t="str">
        <f t="shared" si="41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8"/>
        <v/>
      </c>
      <c r="M486" s="17"/>
      <c r="N486" s="82" t="str">
        <f t="shared" si="39"/>
        <v/>
      </c>
      <c r="O486" s="82">
        <f t="shared" si="42"/>
        <v>0</v>
      </c>
      <c r="P486" s="82" t="str">
        <f t="shared" si="40"/>
        <v/>
      </c>
      <c r="Q486" s="82" t="str">
        <f t="shared" si="41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8"/>
        <v/>
      </c>
      <c r="M487" s="17"/>
      <c r="N487" s="82" t="str">
        <f t="shared" si="39"/>
        <v/>
      </c>
      <c r="O487" s="82">
        <f t="shared" si="42"/>
        <v>0</v>
      </c>
      <c r="P487" s="82" t="str">
        <f t="shared" si="40"/>
        <v/>
      </c>
      <c r="Q487" s="82" t="str">
        <f t="shared" si="41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8"/>
        <v/>
      </c>
      <c r="M488" s="17"/>
      <c r="N488" s="82" t="str">
        <f t="shared" si="39"/>
        <v/>
      </c>
      <c r="O488" s="82">
        <f t="shared" si="42"/>
        <v>0</v>
      </c>
      <c r="P488" s="82" t="str">
        <f t="shared" si="40"/>
        <v/>
      </c>
      <c r="Q488" s="82" t="str">
        <f t="shared" si="41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8"/>
        <v/>
      </c>
      <c r="M489" s="17"/>
      <c r="N489" s="82" t="str">
        <f t="shared" si="39"/>
        <v/>
      </c>
      <c r="O489" s="82">
        <f t="shared" si="42"/>
        <v>0</v>
      </c>
      <c r="P489" s="82" t="str">
        <f t="shared" si="40"/>
        <v/>
      </c>
      <c r="Q489" s="82" t="str">
        <f t="shared" si="41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8"/>
        <v/>
      </c>
      <c r="M490" s="17"/>
      <c r="N490" s="82" t="str">
        <f t="shared" si="39"/>
        <v/>
      </c>
      <c r="O490" s="82">
        <f t="shared" si="42"/>
        <v>0</v>
      </c>
      <c r="P490" s="82" t="str">
        <f t="shared" si="40"/>
        <v/>
      </c>
      <c r="Q490" s="82" t="str">
        <f t="shared" si="41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8"/>
        <v/>
      </c>
      <c r="M491" s="17"/>
      <c r="N491" s="82" t="str">
        <f t="shared" si="39"/>
        <v/>
      </c>
      <c r="O491" s="82">
        <f t="shared" si="42"/>
        <v>0</v>
      </c>
      <c r="P491" s="82" t="str">
        <f t="shared" si="40"/>
        <v/>
      </c>
      <c r="Q491" s="82" t="str">
        <f t="shared" si="41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8"/>
        <v/>
      </c>
      <c r="M492" s="17"/>
      <c r="N492" s="82" t="str">
        <f t="shared" si="39"/>
        <v/>
      </c>
      <c r="O492" s="82">
        <f t="shared" si="42"/>
        <v>0</v>
      </c>
      <c r="P492" s="82" t="str">
        <f t="shared" si="40"/>
        <v/>
      </c>
      <c r="Q492" s="82" t="str">
        <f t="shared" si="41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8"/>
        <v/>
      </c>
      <c r="M493" s="17"/>
      <c r="N493" s="82" t="str">
        <f t="shared" si="39"/>
        <v/>
      </c>
      <c r="O493" s="82">
        <f t="shared" si="42"/>
        <v>0</v>
      </c>
      <c r="P493" s="82" t="str">
        <f t="shared" si="40"/>
        <v/>
      </c>
      <c r="Q493" s="82" t="str">
        <f t="shared" si="41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8"/>
        <v/>
      </c>
      <c r="M494" s="17"/>
      <c r="N494" s="82" t="str">
        <f t="shared" si="39"/>
        <v/>
      </c>
      <c r="O494" s="82">
        <f t="shared" si="42"/>
        <v>0</v>
      </c>
      <c r="P494" s="82" t="str">
        <f t="shared" si="40"/>
        <v/>
      </c>
      <c r="Q494" s="82" t="str">
        <f t="shared" si="41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8"/>
        <v/>
      </c>
      <c r="M495" s="17"/>
      <c r="N495" s="82" t="str">
        <f t="shared" si="39"/>
        <v/>
      </c>
      <c r="O495" s="82">
        <f t="shared" si="42"/>
        <v>0</v>
      </c>
      <c r="P495" s="82" t="str">
        <f t="shared" si="40"/>
        <v/>
      </c>
      <c r="Q495" s="82" t="str">
        <f t="shared" si="41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8"/>
        <v/>
      </c>
      <c r="M496" s="17"/>
      <c r="N496" s="82" t="str">
        <f t="shared" si="39"/>
        <v/>
      </c>
      <c r="O496" s="82">
        <f t="shared" si="42"/>
        <v>0</v>
      </c>
      <c r="P496" s="82" t="str">
        <f t="shared" si="40"/>
        <v/>
      </c>
      <c r="Q496" s="82" t="str">
        <f t="shared" si="41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8"/>
        <v/>
      </c>
      <c r="M497" s="17"/>
      <c r="N497" s="82" t="str">
        <f t="shared" si="39"/>
        <v/>
      </c>
      <c r="O497" s="82">
        <f t="shared" si="42"/>
        <v>0</v>
      </c>
      <c r="P497" s="82" t="str">
        <f t="shared" si="40"/>
        <v/>
      </c>
      <c r="Q497" s="82" t="str">
        <f t="shared" si="41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8"/>
        <v/>
      </c>
      <c r="M498" s="17"/>
      <c r="N498" s="82" t="str">
        <f t="shared" si="39"/>
        <v/>
      </c>
      <c r="O498" s="82">
        <f t="shared" si="42"/>
        <v>0</v>
      </c>
      <c r="P498" s="82" t="str">
        <f t="shared" si="40"/>
        <v/>
      </c>
      <c r="Q498" s="82" t="str">
        <f t="shared" si="41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8"/>
        <v/>
      </c>
      <c r="M499" s="17"/>
      <c r="N499" s="82" t="str">
        <f t="shared" si="39"/>
        <v/>
      </c>
      <c r="O499" s="82">
        <f t="shared" si="42"/>
        <v>0</v>
      </c>
      <c r="P499" s="82" t="str">
        <f t="shared" si="40"/>
        <v/>
      </c>
      <c r="Q499" s="82" t="str">
        <f t="shared" si="41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8"/>
        <v/>
      </c>
      <c r="M500" s="17"/>
      <c r="N500" s="82" t="str">
        <f t="shared" si="39"/>
        <v/>
      </c>
      <c r="O500" s="82">
        <f t="shared" si="42"/>
        <v>0</v>
      </c>
      <c r="P500" s="82" t="str">
        <f t="shared" si="40"/>
        <v/>
      </c>
      <c r="Q500" s="82" t="str">
        <f t="shared" si="41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8"/>
        <v/>
      </c>
      <c r="M501" s="17"/>
      <c r="N501" s="82" t="str">
        <f t="shared" si="39"/>
        <v/>
      </c>
      <c r="O501" s="82">
        <f t="shared" si="42"/>
        <v>0</v>
      </c>
      <c r="P501" s="82" t="str">
        <f t="shared" si="40"/>
        <v/>
      </c>
      <c r="Q501" s="82" t="str">
        <f t="shared" si="41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8"/>
        <v/>
      </c>
      <c r="M502" s="17"/>
      <c r="N502" s="82" t="str">
        <f t="shared" si="39"/>
        <v/>
      </c>
      <c r="O502" s="82">
        <f t="shared" si="42"/>
        <v>0</v>
      </c>
      <c r="P502" s="82" t="str">
        <f t="shared" si="40"/>
        <v/>
      </c>
      <c r="Q502" s="82" t="str">
        <f t="shared" si="41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8"/>
        <v/>
      </c>
      <c r="M503" s="17"/>
      <c r="N503" s="82" t="str">
        <f t="shared" si="39"/>
        <v/>
      </c>
      <c r="O503" s="82">
        <f t="shared" si="42"/>
        <v>0</v>
      </c>
      <c r="P503" s="82" t="str">
        <f t="shared" si="40"/>
        <v/>
      </c>
      <c r="Q503" s="82" t="str">
        <f t="shared" si="41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8"/>
        <v/>
      </c>
      <c r="M504" s="17"/>
      <c r="N504" s="82" t="str">
        <f t="shared" si="39"/>
        <v/>
      </c>
      <c r="O504" s="82">
        <f t="shared" si="42"/>
        <v>0</v>
      </c>
      <c r="P504" s="82" t="str">
        <f t="shared" si="40"/>
        <v/>
      </c>
      <c r="Q504" s="82" t="str">
        <f t="shared" si="41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8"/>
        <v/>
      </c>
      <c r="M505" s="17"/>
      <c r="N505" s="82" t="str">
        <f t="shared" si="39"/>
        <v/>
      </c>
      <c r="O505" s="82">
        <f t="shared" si="42"/>
        <v>0</v>
      </c>
      <c r="P505" s="82" t="str">
        <f t="shared" si="40"/>
        <v/>
      </c>
      <c r="Q505" s="82" t="str">
        <f t="shared" si="41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8"/>
        <v/>
      </c>
      <c r="M506" s="17"/>
      <c r="N506" s="82" t="str">
        <f t="shared" si="39"/>
        <v/>
      </c>
      <c r="O506" s="82">
        <f t="shared" si="42"/>
        <v>0</v>
      </c>
      <c r="P506" s="82" t="str">
        <f t="shared" si="40"/>
        <v/>
      </c>
      <c r="Q506" s="82" t="str">
        <f t="shared" si="41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8"/>
        <v/>
      </c>
      <c r="M507" s="17"/>
      <c r="N507" s="82" t="str">
        <f t="shared" si="39"/>
        <v/>
      </c>
      <c r="O507" s="82">
        <f t="shared" si="42"/>
        <v>0</v>
      </c>
      <c r="P507" s="82" t="str">
        <f t="shared" si="40"/>
        <v/>
      </c>
      <c r="Q507" s="82" t="str">
        <f t="shared" si="41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8"/>
        <v/>
      </c>
      <c r="M508" s="17"/>
      <c r="N508" s="82" t="str">
        <f t="shared" si="39"/>
        <v/>
      </c>
      <c r="O508" s="82">
        <f t="shared" si="42"/>
        <v>0</v>
      </c>
      <c r="P508" s="82" t="str">
        <f t="shared" si="40"/>
        <v/>
      </c>
      <c r="Q508" s="82" t="str">
        <f t="shared" si="41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8"/>
        <v/>
      </c>
      <c r="M509" s="17"/>
      <c r="N509" s="82" t="str">
        <f t="shared" si="39"/>
        <v/>
      </c>
      <c r="O509" s="82">
        <f t="shared" si="42"/>
        <v>0</v>
      </c>
      <c r="P509" s="82" t="str">
        <f t="shared" si="40"/>
        <v/>
      </c>
      <c r="Q509" s="82" t="str">
        <f t="shared" si="41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8"/>
        <v/>
      </c>
      <c r="M510" s="17"/>
      <c r="N510" s="82" t="str">
        <f t="shared" si="39"/>
        <v/>
      </c>
      <c r="O510" s="82">
        <f t="shared" si="42"/>
        <v>0</v>
      </c>
      <c r="P510" s="82" t="str">
        <f t="shared" si="40"/>
        <v/>
      </c>
      <c r="Q510" s="82" t="str">
        <f t="shared" si="41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8"/>
        <v/>
      </c>
      <c r="M511" s="17"/>
      <c r="N511" s="82" t="str">
        <f t="shared" si="39"/>
        <v/>
      </c>
      <c r="O511" s="82">
        <f t="shared" si="42"/>
        <v>0</v>
      </c>
      <c r="P511" s="82" t="str">
        <f t="shared" si="40"/>
        <v/>
      </c>
      <c r="Q511" s="82" t="str">
        <f t="shared" si="41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8"/>
        <v/>
      </c>
      <c r="M512" s="17"/>
      <c r="N512" s="82" t="str">
        <f t="shared" si="39"/>
        <v/>
      </c>
      <c r="O512" s="82">
        <f t="shared" si="42"/>
        <v>0</v>
      </c>
      <c r="P512" s="82" t="str">
        <f t="shared" si="40"/>
        <v/>
      </c>
      <c r="Q512" s="82" t="str">
        <f t="shared" si="41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8"/>
        <v/>
      </c>
      <c r="M513" s="17"/>
      <c r="N513" s="82" t="str">
        <f t="shared" si="39"/>
        <v/>
      </c>
      <c r="O513" s="82">
        <f t="shared" si="42"/>
        <v>0</v>
      </c>
      <c r="P513" s="82" t="str">
        <f t="shared" si="40"/>
        <v/>
      </c>
      <c r="Q513" s="82" t="str">
        <f t="shared" si="41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8"/>
        <v/>
      </c>
      <c r="M514" s="17"/>
      <c r="N514" s="82" t="str">
        <f t="shared" si="39"/>
        <v/>
      </c>
      <c r="O514" s="82">
        <f t="shared" si="42"/>
        <v>0</v>
      </c>
      <c r="P514" s="82" t="str">
        <f t="shared" si="40"/>
        <v/>
      </c>
      <c r="Q514" s="82" t="str">
        <f t="shared" si="41"/>
        <v/>
      </c>
    </row>
  </sheetData>
  <sheetProtection algorithmName="SHA-512" hashValue="kV+3NJzRdQbXQfS4icGhhKl2u1OGbpPMx6ZQY2tkcrzW2H9T6+hH3yaQPx5hDHRxBj3DXI5awwHb8vMRtQSvqw==" saltValue="9W9sJwFAH9y/tjeARrpZCQ==" spinCount="100000" sheet="1" formatColumns="0" formatRows="0" autoFilter="0"/>
  <autoFilter ref="K14:L14" xr:uid="{00000000-0009-0000-0000-00002B000000}"/>
  <mergeCells count="19">
    <mergeCell ref="A15:A16"/>
    <mergeCell ref="Q6:Q7"/>
    <mergeCell ref="G6:G7"/>
    <mergeCell ref="C6:C7"/>
    <mergeCell ref="D6:D7"/>
    <mergeCell ref="F6:F7"/>
    <mergeCell ref="N6:N7"/>
    <mergeCell ref="O6:O7"/>
    <mergeCell ref="P6:P7"/>
    <mergeCell ref="E6:E7"/>
    <mergeCell ref="A1:A4"/>
    <mergeCell ref="A5:A6"/>
    <mergeCell ref="H6:H7"/>
    <mergeCell ref="L6:L7"/>
    <mergeCell ref="J6:J7"/>
    <mergeCell ref="K6:K7"/>
    <mergeCell ref="I6:I7"/>
    <mergeCell ref="J1:L1"/>
    <mergeCell ref="J4:L4"/>
  </mergeCells>
  <phoneticPr fontId="13" type="noConversion"/>
  <dataValidations count="1">
    <dataValidation type="list" allowBlank="1" showInputMessage="1" showErrorMessage="1" sqref="G15:G514" xr:uid="{5FC463C9-C614-42D3-800F-1A29F85A318A}">
      <formula1>"E, 0%, 8%, 16%"</formula1>
    </dataValidation>
  </dataValidations>
  <hyperlinks>
    <hyperlink ref="A15:A16" location="CONTACTO!A1" display="Contacto" xr:uid="{3A451104-158B-47E7-80A6-4991F6F3B7CB}"/>
    <hyperlink ref="A5:A6" location="MENU!A1" display="M e n ú" xr:uid="{81BE4422-2F1F-49B0-9D77-D93C5DE300FD}"/>
    <hyperlink ref="A8" location="'INGRESOS Y EGRESOS'!A1" display="Ingresos y Egresos" xr:uid="{A763BC35-FFA0-4EA3-B1B9-A9307DE3FBF6}"/>
    <hyperlink ref="A7" location="DATOS!A1" display="Datos de la Empresa" xr:uid="{D529CA2C-FC42-4189-869E-7363AD363EE7}"/>
    <hyperlink ref="A10" location="TARIFAS!A1" display="Tablas y Tarifas de ISR" xr:uid="{1DAD9EAC-D96D-4199-9200-B313CEA2797E}"/>
    <hyperlink ref="A9" location="IMPUESTOS!A1" display="Impuestos" xr:uid="{10D919E2-9F3F-4C7C-85CA-90114460146B}"/>
    <hyperlink ref="A1:A4" location="MENU!A1" display="PROGRAMA REGIMEN SIMPLIFICADO DE CONFIANZA" xr:uid="{53E773FD-3F7E-4440-A0CA-B1F1DF524837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V39"/>
  <sheetViews>
    <sheetView tabSelected="1" zoomScaleNormal="100" workbookViewId="0">
      <pane xSplit="1" topLeftCell="B1" activePane="topRight" state="frozen"/>
      <selection sqref="A1:A4"/>
      <selection pane="topRight" activeCell="E6" sqref="E6:G6"/>
    </sheetView>
  </sheetViews>
  <sheetFormatPr baseColWidth="10" defaultColWidth="5.7109375" defaultRowHeight="17.45" customHeight="1" x14ac:dyDescent="0.2"/>
  <cols>
    <col min="1" max="1" width="21.7109375" style="51" customWidth="1"/>
    <col min="2" max="2" width="1.7109375" style="31" customWidth="1"/>
    <col min="3" max="19" width="7.7109375" style="6" customWidth="1"/>
    <col min="20" max="16384" width="5.7109375" style="6"/>
  </cols>
  <sheetData>
    <row r="1" spans="1:22" ht="17.45" customHeight="1" x14ac:dyDescent="0.2">
      <c r="A1" s="118" t="s">
        <v>184</v>
      </c>
      <c r="D1" s="2"/>
      <c r="E1" s="3"/>
      <c r="F1" s="3"/>
      <c r="I1" s="136">
        <f>IF(E8="",1946728,(MID(E8,6,5))*23)</f>
        <v>1946728</v>
      </c>
      <c r="J1" s="136"/>
      <c r="K1" s="136"/>
    </row>
    <row r="2" spans="1:22" ht="17.45" customHeight="1" x14ac:dyDescent="0.2">
      <c r="A2" s="118"/>
      <c r="C2" s="130" t="s">
        <v>24</v>
      </c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</row>
    <row r="3" spans="1:22" ht="17.45" customHeight="1" x14ac:dyDescent="0.2">
      <c r="A3" s="118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</row>
    <row r="4" spans="1:22" ht="17.45" customHeight="1" x14ac:dyDescent="0.3">
      <c r="A4" s="119"/>
      <c r="P4" s="7"/>
    </row>
    <row r="5" spans="1:22" ht="17.45" customHeight="1" x14ac:dyDescent="0.25">
      <c r="A5" s="120" t="s">
        <v>1</v>
      </c>
      <c r="E5" s="42" t="s">
        <v>25</v>
      </c>
      <c r="F5" s="8"/>
      <c r="G5" s="8"/>
      <c r="H5" s="8"/>
      <c r="I5" s="42" t="s">
        <v>26</v>
      </c>
      <c r="J5" s="8"/>
      <c r="K5" s="8"/>
      <c r="L5" s="8"/>
      <c r="M5" s="42" t="s">
        <v>27</v>
      </c>
      <c r="N5" s="8"/>
      <c r="O5" s="8"/>
    </row>
    <row r="6" spans="1:22" ht="17.45" customHeight="1" x14ac:dyDescent="0.2">
      <c r="A6" s="120"/>
      <c r="C6" s="43" t="s">
        <v>28</v>
      </c>
      <c r="E6" s="134"/>
      <c r="F6" s="134"/>
      <c r="G6" s="134"/>
      <c r="H6" s="3"/>
      <c r="I6" s="135"/>
      <c r="J6" s="135"/>
      <c r="K6" s="135"/>
      <c r="L6" s="3"/>
      <c r="M6" s="135"/>
      <c r="N6" s="135"/>
      <c r="O6" s="135"/>
    </row>
    <row r="7" spans="1:22" ht="17.45" customHeight="1" x14ac:dyDescent="0.2">
      <c r="A7" s="53" t="s">
        <v>5</v>
      </c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22" ht="17.45" customHeight="1" x14ac:dyDescent="0.3">
      <c r="A8" s="53" t="s">
        <v>9</v>
      </c>
      <c r="C8" s="43" t="s">
        <v>29</v>
      </c>
      <c r="E8" s="135"/>
      <c r="F8" s="135"/>
      <c r="G8" s="135"/>
      <c r="I8" s="9"/>
      <c r="S8" s="7"/>
      <c r="T8" s="7"/>
    </row>
    <row r="9" spans="1:22" ht="17.45" customHeight="1" x14ac:dyDescent="0.2">
      <c r="A9" s="53" t="s">
        <v>13</v>
      </c>
      <c r="E9" s="9"/>
      <c r="F9" s="9"/>
      <c r="G9" s="9"/>
      <c r="I9" s="9"/>
    </row>
    <row r="10" spans="1:22" ht="17.45" customHeight="1" x14ac:dyDescent="0.2">
      <c r="A10" s="53" t="s">
        <v>17</v>
      </c>
      <c r="C10" s="43" t="s">
        <v>30</v>
      </c>
      <c r="E10" s="140">
        <v>2023</v>
      </c>
      <c r="F10" s="140"/>
      <c r="G10" s="140"/>
      <c r="I10" s="9"/>
    </row>
    <row r="11" spans="1:22" ht="17.45" customHeight="1" x14ac:dyDescent="0.25">
      <c r="A11" s="53"/>
      <c r="E11" s="42"/>
      <c r="F11" s="25"/>
      <c r="G11" s="25"/>
      <c r="H11" s="25"/>
      <c r="I11" s="25"/>
      <c r="J11" s="25"/>
      <c r="K11" s="42"/>
      <c r="L11" s="25"/>
    </row>
    <row r="12" spans="1:22" ht="17.45" customHeight="1" x14ac:dyDescent="0.2">
      <c r="A12" s="53"/>
      <c r="C12" s="43" t="s">
        <v>31</v>
      </c>
      <c r="D12" s="44"/>
      <c r="E12" s="44"/>
      <c r="H12" s="175" t="s">
        <v>186</v>
      </c>
      <c r="I12" s="176"/>
      <c r="J12" s="176"/>
      <c r="K12" s="176"/>
      <c r="L12" s="176"/>
      <c r="M12" s="176"/>
      <c r="N12" s="176"/>
      <c r="O12" s="177"/>
    </row>
    <row r="13" spans="1:22" ht="17.45" customHeight="1" x14ac:dyDescent="0.2">
      <c r="A13" s="53"/>
    </row>
    <row r="14" spans="1:22" ht="17.45" customHeight="1" x14ac:dyDescent="0.2">
      <c r="A14" s="53"/>
      <c r="C14" s="137" t="s">
        <v>32</v>
      </c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9"/>
    </row>
    <row r="15" spans="1:22" ht="17.45" customHeight="1" x14ac:dyDescent="0.2">
      <c r="A15" s="117" t="s">
        <v>18</v>
      </c>
      <c r="C15" s="131" t="s">
        <v>33</v>
      </c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3"/>
      <c r="Q15" s="3"/>
      <c r="R15" s="3"/>
    </row>
    <row r="16" spans="1:22" ht="17.45" customHeight="1" x14ac:dyDescent="0.2">
      <c r="A16" s="117"/>
      <c r="S16" s="3"/>
      <c r="T16" s="3"/>
      <c r="U16" s="3"/>
      <c r="V16" s="3"/>
    </row>
    <row r="17" spans="1:15" ht="17.45" customHeight="1" x14ac:dyDescent="0.2">
      <c r="A17" s="49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</row>
    <row r="18" spans="1:15" ht="17.45" customHeight="1" x14ac:dyDescent="0.2">
      <c r="A18" s="49"/>
      <c r="C18" s="179" t="s">
        <v>187</v>
      </c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</row>
    <row r="19" spans="1:15" ht="17.45" customHeight="1" x14ac:dyDescent="0.2">
      <c r="A19" s="49"/>
      <c r="C19" s="179" t="s">
        <v>188</v>
      </c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</row>
    <row r="20" spans="1:15" ht="17.45" customHeight="1" x14ac:dyDescent="0.2">
      <c r="A20" s="49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</row>
    <row r="21" spans="1:15" ht="17.45" customHeight="1" x14ac:dyDescent="0.2">
      <c r="A21" s="49"/>
      <c r="E21" s="10"/>
      <c r="F21" s="10"/>
    </row>
    <row r="22" spans="1:15" ht="17.45" customHeight="1" x14ac:dyDescent="0.2">
      <c r="A22" s="50"/>
    </row>
    <row r="23" spans="1:15" ht="17.45" customHeight="1" x14ac:dyDescent="0.2">
      <c r="A23" s="50"/>
    </row>
    <row r="24" spans="1:15" ht="17.45" customHeight="1" x14ac:dyDescent="0.2">
      <c r="A24" s="50"/>
    </row>
    <row r="25" spans="1:15" ht="17.45" customHeight="1" x14ac:dyDescent="0.2">
      <c r="A25" s="50"/>
    </row>
    <row r="26" spans="1:15" ht="17.45" customHeight="1" x14ac:dyDescent="0.2">
      <c r="A26" s="50"/>
    </row>
    <row r="27" spans="1:15" ht="17.45" customHeight="1" x14ac:dyDescent="0.2">
      <c r="A27" s="50"/>
    </row>
    <row r="28" spans="1:15" ht="17.45" customHeight="1" x14ac:dyDescent="0.2">
      <c r="A28" s="50"/>
    </row>
    <row r="29" spans="1:15" ht="17.45" customHeight="1" x14ac:dyDescent="0.2">
      <c r="A29" s="50"/>
    </row>
    <row r="30" spans="1:15" ht="17.45" customHeight="1" x14ac:dyDescent="0.2">
      <c r="A30" s="50"/>
    </row>
    <row r="31" spans="1:15" ht="17.45" customHeight="1" x14ac:dyDescent="0.2">
      <c r="A31" s="50"/>
    </row>
    <row r="32" spans="1:15" ht="17.45" customHeight="1" x14ac:dyDescent="0.2">
      <c r="A32" s="50"/>
    </row>
    <row r="33" spans="1:1" ht="17.45" customHeight="1" x14ac:dyDescent="0.2">
      <c r="A33" s="50"/>
    </row>
    <row r="34" spans="1:1" ht="17.45" customHeight="1" x14ac:dyDescent="0.2">
      <c r="A34" s="50"/>
    </row>
    <row r="35" spans="1:1" ht="17.45" customHeight="1" x14ac:dyDescent="0.2">
      <c r="A35" s="50"/>
    </row>
    <row r="36" spans="1:1" ht="17.45" customHeight="1" x14ac:dyDescent="0.2">
      <c r="A36" s="50"/>
    </row>
    <row r="37" spans="1:1" ht="17.45" customHeight="1" x14ac:dyDescent="0.2">
      <c r="A37" s="50"/>
    </row>
    <row r="38" spans="1:1" ht="17.45" customHeight="1" x14ac:dyDescent="0.2">
      <c r="A38" s="50"/>
    </row>
    <row r="39" spans="1:1" ht="17.45" customHeight="1" x14ac:dyDescent="0.2">
      <c r="A39" s="50"/>
    </row>
  </sheetData>
  <sheetProtection algorithmName="SHA-512" hashValue="dXTwp3Blo9Zpjio9J2G7o6deKtjL6eq22bv0nZjnbplk9rHB7zFiB1WxnDvzFolW6jrK322FG61NdJH8OlNZ/A==" saltValue="QGLQk1dL5vdxZycurPCX2Q==" spinCount="100000" sheet="1" autoFilter="0"/>
  <dataConsolidate/>
  <mergeCells count="17">
    <mergeCell ref="C17:O17"/>
    <mergeCell ref="C18:O18"/>
    <mergeCell ref="C19:O19"/>
    <mergeCell ref="C20:O20"/>
    <mergeCell ref="C2:O3"/>
    <mergeCell ref="C15:O15"/>
    <mergeCell ref="E6:G6"/>
    <mergeCell ref="I6:K6"/>
    <mergeCell ref="A1:A4"/>
    <mergeCell ref="A5:A6"/>
    <mergeCell ref="I1:K1"/>
    <mergeCell ref="C14:O14"/>
    <mergeCell ref="E10:G10"/>
    <mergeCell ref="M6:O6"/>
    <mergeCell ref="E8:G8"/>
    <mergeCell ref="A15:A16"/>
    <mergeCell ref="H12:O12"/>
  </mergeCells>
  <phoneticPr fontId="0" type="noConversion"/>
  <hyperlinks>
    <hyperlink ref="A15:A16" location="CONTACTO!A1" display="Contacto" xr:uid="{7F82913D-2C06-485A-8FA1-5EEE014CD8B6}"/>
    <hyperlink ref="A5:A6" location="MENU!A1" display="M e n ú" xr:uid="{3B431B9F-BAC8-463D-B3C5-DD7B899D3E3D}"/>
    <hyperlink ref="A8" location="'INGRESOS Y EGRESOS'!A1" display="Ingresos y Egresos" xr:uid="{0656A09A-89BF-411C-AE8C-F7194F57E600}"/>
    <hyperlink ref="A7" location="DATOS!A1" display="Datos de la Empresa" xr:uid="{D986EF9C-0BBC-4C9C-A6C7-2A458D29C311}"/>
    <hyperlink ref="A10" location="TARIFAS!A1" display="Tablas y Tarifas de ISR" xr:uid="{5BFEFDD9-71B5-4206-A426-09675135C403}"/>
    <hyperlink ref="A9" location="IMPUESTOS!A1" display="Impuestos" xr:uid="{F0D797A3-A950-4D75-8299-C51F105E9DE6}"/>
    <hyperlink ref="A1:A4" location="MENU!A1" display="PROGRAMA REGIMEN SIMPLIFICADO DE CONFIANZA" xr:uid="{AA199D7E-A6D1-4BFF-91B0-EA471ED9B4D8}"/>
    <hyperlink ref="H12" r:id="rId1" display="Solicitar clave de activación" xr:uid="{7BC15DFE-975D-4CB5-9A43-BAAAB5DE013B}"/>
  </hyperlinks>
  <printOptions horizontalCentered="1" verticalCentered="1"/>
  <pageMargins left="0.78740157480314965" right="0.78740157480314965" top="0.98425196850393704" bottom="0.98425196850393704" header="0" footer="0"/>
  <pageSetup paperSize="119" orientation="landscape" r:id="rId2"/>
  <headerFooter alignWithMargins="0">
    <oddHeader>&amp;R&amp;"Calibri"&amp;10&amp;K000000 Confidencial&amp;1#_x000D_</oddHeader>
  </headerFooter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3">
    <pageSetUpPr fitToPage="1"/>
  </sheetPr>
  <dimension ref="A1:W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5.7109375" defaultRowHeight="17.45" customHeight="1" x14ac:dyDescent="0.2"/>
  <cols>
    <col min="1" max="1" width="21.7109375" style="51" customWidth="1"/>
    <col min="2" max="2" width="1.7109375" style="31" customWidth="1"/>
    <col min="3" max="16384" width="5.7109375" style="6"/>
  </cols>
  <sheetData>
    <row r="1" spans="1:23" ht="17.45" customHeight="1" x14ac:dyDescent="0.2">
      <c r="A1" s="118" t="s">
        <v>184</v>
      </c>
    </row>
    <row r="2" spans="1:23" ht="17.45" customHeight="1" x14ac:dyDescent="0.2">
      <c r="A2" s="118"/>
      <c r="D2" s="165" t="s">
        <v>110</v>
      </c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</row>
    <row r="3" spans="1:23" ht="17.45" customHeight="1" x14ac:dyDescent="0.2">
      <c r="A3" s="118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5"/>
      <c r="Q3" s="15"/>
      <c r="R3" s="15"/>
      <c r="S3" s="15"/>
      <c r="T3" s="15"/>
      <c r="U3" s="15"/>
      <c r="V3" s="15"/>
      <c r="W3" s="15"/>
    </row>
    <row r="4" spans="1:23" ht="17.45" customHeight="1" x14ac:dyDescent="0.2">
      <c r="A4" s="119"/>
      <c r="H4" s="5"/>
      <c r="I4" s="5"/>
      <c r="J4" s="5"/>
      <c r="K4" s="4"/>
      <c r="L4" s="4"/>
      <c r="M4" s="33"/>
      <c r="N4" s="33"/>
      <c r="O4" s="15"/>
      <c r="P4" s="15"/>
      <c r="Q4" s="15"/>
      <c r="R4" s="15"/>
      <c r="S4" s="15"/>
      <c r="T4" s="15"/>
      <c r="U4" s="15"/>
      <c r="V4" s="15"/>
      <c r="W4" s="15"/>
    </row>
    <row r="5" spans="1:23" ht="17.45" customHeight="1" x14ac:dyDescent="0.2">
      <c r="A5" s="120" t="s">
        <v>1</v>
      </c>
      <c r="H5" s="163" t="s">
        <v>35</v>
      </c>
      <c r="I5" s="163"/>
      <c r="J5" s="163"/>
      <c r="K5" s="4"/>
      <c r="L5" s="4"/>
      <c r="M5" s="33"/>
      <c r="N5" s="33"/>
      <c r="O5" s="15"/>
      <c r="P5" s="15"/>
      <c r="Q5" s="15"/>
      <c r="R5" s="15"/>
      <c r="S5" s="15"/>
      <c r="T5" s="15"/>
      <c r="U5" s="15"/>
      <c r="V5" s="15"/>
      <c r="W5" s="15"/>
    </row>
    <row r="6" spans="1:23" ht="17.45" customHeight="1" x14ac:dyDescent="0.2">
      <c r="A6" s="120"/>
      <c r="H6" s="57"/>
      <c r="I6" s="57"/>
      <c r="J6" s="57"/>
      <c r="K6" s="4"/>
      <c r="L6" s="4"/>
      <c r="M6" s="33"/>
      <c r="N6" s="33"/>
      <c r="O6" s="15"/>
      <c r="P6" s="15"/>
      <c r="Q6" s="15"/>
      <c r="R6" s="15"/>
      <c r="S6" s="15"/>
      <c r="T6" s="15"/>
      <c r="U6" s="15"/>
      <c r="V6" s="15"/>
      <c r="W6" s="15"/>
    </row>
    <row r="7" spans="1:23" ht="17.45" customHeight="1" x14ac:dyDescent="0.2">
      <c r="A7" s="53" t="s">
        <v>5</v>
      </c>
      <c r="H7" s="163" t="s">
        <v>39</v>
      </c>
      <c r="I7" s="163"/>
      <c r="J7" s="163"/>
      <c r="K7" s="4"/>
      <c r="L7" s="4"/>
      <c r="M7" s="33"/>
      <c r="N7" s="33"/>
      <c r="O7" s="15"/>
      <c r="P7" s="15"/>
      <c r="Q7" s="15"/>
      <c r="R7" s="15"/>
      <c r="S7" s="15"/>
      <c r="T7" s="15"/>
      <c r="U7" s="15"/>
      <c r="V7" s="15"/>
      <c r="W7" s="15"/>
    </row>
    <row r="8" spans="1:23" ht="17.45" customHeight="1" x14ac:dyDescent="0.2">
      <c r="A8" s="53" t="s">
        <v>9</v>
      </c>
      <c r="H8" s="57"/>
      <c r="I8" s="57"/>
      <c r="J8" s="57"/>
      <c r="K8" s="4"/>
      <c r="L8" s="4"/>
      <c r="M8" s="4"/>
      <c r="N8" s="4"/>
    </row>
    <row r="9" spans="1:23" ht="17.45" customHeight="1" x14ac:dyDescent="0.2">
      <c r="A9" s="53" t="s">
        <v>13</v>
      </c>
      <c r="H9" s="163" t="s">
        <v>42</v>
      </c>
      <c r="I9" s="163"/>
      <c r="J9" s="163"/>
      <c r="K9" s="4"/>
      <c r="L9" s="4"/>
      <c r="M9" s="4"/>
      <c r="N9" s="4"/>
    </row>
    <row r="10" spans="1:23" ht="17.45" customHeight="1" x14ac:dyDescent="0.2">
      <c r="A10" s="53" t="s">
        <v>17</v>
      </c>
      <c r="H10" s="57"/>
      <c r="I10" s="57"/>
      <c r="J10" s="57"/>
      <c r="K10" s="4"/>
      <c r="L10" s="4"/>
      <c r="M10" s="4"/>
      <c r="N10" s="4"/>
    </row>
    <row r="11" spans="1:23" ht="17.45" customHeight="1" x14ac:dyDescent="0.2">
      <c r="A11" s="53"/>
      <c r="H11" s="163" t="s">
        <v>44</v>
      </c>
      <c r="I11" s="163"/>
      <c r="J11" s="163"/>
      <c r="K11" s="4"/>
      <c r="L11" s="166" t="s">
        <v>41</v>
      </c>
      <c r="M11" s="167"/>
      <c r="N11" s="167"/>
    </row>
    <row r="12" spans="1:23" ht="17.45" customHeight="1" x14ac:dyDescent="0.2">
      <c r="A12" s="53"/>
      <c r="H12" s="57"/>
      <c r="I12" s="57"/>
      <c r="J12" s="57"/>
      <c r="K12" s="4"/>
      <c r="L12" s="167"/>
      <c r="M12" s="167"/>
      <c r="N12" s="167"/>
    </row>
    <row r="13" spans="1:23" ht="17.45" customHeight="1" x14ac:dyDescent="0.2">
      <c r="A13" s="53"/>
      <c r="H13" s="164" t="s">
        <v>46</v>
      </c>
      <c r="I13" s="164"/>
      <c r="J13" s="164"/>
      <c r="K13" s="4"/>
      <c r="L13" s="167"/>
      <c r="M13" s="167"/>
      <c r="N13" s="167"/>
    </row>
    <row r="14" spans="1:23" ht="17.45" customHeight="1" x14ac:dyDescent="0.2">
      <c r="A14" s="53"/>
      <c r="H14" s="57"/>
      <c r="I14" s="57"/>
      <c r="J14" s="57"/>
      <c r="K14" s="4"/>
      <c r="L14" s="4"/>
      <c r="M14" s="4"/>
      <c r="N14" s="4"/>
    </row>
    <row r="15" spans="1:23" ht="17.45" customHeight="1" x14ac:dyDescent="0.2">
      <c r="A15" s="117" t="s">
        <v>18</v>
      </c>
      <c r="H15" s="163" t="s">
        <v>48</v>
      </c>
      <c r="I15" s="163"/>
      <c r="J15" s="163"/>
      <c r="K15" s="4"/>
      <c r="L15" s="166" t="s">
        <v>111</v>
      </c>
      <c r="M15" s="167"/>
      <c r="N15" s="167"/>
    </row>
    <row r="16" spans="1:23" ht="17.45" customHeight="1" x14ac:dyDescent="0.2">
      <c r="A16" s="117"/>
      <c r="H16" s="57"/>
      <c r="I16" s="57"/>
      <c r="J16" s="57"/>
      <c r="K16" s="4"/>
      <c r="L16" s="167"/>
      <c r="M16" s="167"/>
      <c r="N16" s="167"/>
    </row>
    <row r="17" spans="1:14" ht="17.45" customHeight="1" x14ac:dyDescent="0.2">
      <c r="A17" s="52"/>
      <c r="H17" s="163" t="s">
        <v>36</v>
      </c>
      <c r="I17" s="163"/>
      <c r="J17" s="163"/>
      <c r="K17" s="4"/>
      <c r="L17" s="167"/>
      <c r="M17" s="167"/>
      <c r="N17" s="167"/>
    </row>
    <row r="18" spans="1:14" ht="17.45" customHeight="1" x14ac:dyDescent="0.2">
      <c r="A18" s="49"/>
      <c r="H18" s="57"/>
      <c r="I18" s="57"/>
      <c r="J18" s="57"/>
      <c r="K18" s="4"/>
      <c r="L18" s="4"/>
      <c r="M18" s="4"/>
      <c r="N18" s="4"/>
    </row>
    <row r="19" spans="1:14" ht="17.45" customHeight="1" x14ac:dyDescent="0.2">
      <c r="A19" s="49"/>
      <c r="H19" s="163" t="s">
        <v>40</v>
      </c>
      <c r="I19" s="163"/>
      <c r="J19" s="163"/>
      <c r="K19" s="4"/>
      <c r="L19" s="4"/>
      <c r="M19" s="4"/>
      <c r="N19" s="4"/>
    </row>
    <row r="20" spans="1:14" ht="17.45" customHeight="1" x14ac:dyDescent="0.2">
      <c r="A20" s="49"/>
      <c r="H20" s="57"/>
      <c r="I20" s="57"/>
      <c r="J20" s="57"/>
      <c r="K20" s="4"/>
      <c r="L20" s="4"/>
      <c r="M20" s="4"/>
      <c r="N20" s="4"/>
    </row>
    <row r="21" spans="1:14" ht="17.45" customHeight="1" x14ac:dyDescent="0.2">
      <c r="A21" s="49"/>
      <c r="H21" s="163" t="s">
        <v>43</v>
      </c>
      <c r="I21" s="163"/>
      <c r="J21" s="163"/>
      <c r="K21" s="4"/>
      <c r="L21" s="4"/>
      <c r="M21" s="4"/>
      <c r="N21" s="4"/>
    </row>
    <row r="22" spans="1:14" ht="17.45" customHeight="1" x14ac:dyDescent="0.2">
      <c r="A22" s="49"/>
      <c r="H22" s="57"/>
      <c r="I22" s="57"/>
      <c r="J22" s="57"/>
      <c r="K22" s="4"/>
      <c r="L22" s="4"/>
      <c r="M22" s="4"/>
      <c r="N22" s="4"/>
    </row>
    <row r="23" spans="1:14" ht="17.45" customHeight="1" x14ac:dyDescent="0.2">
      <c r="A23" s="49"/>
      <c r="H23" s="163" t="s">
        <v>45</v>
      </c>
      <c r="I23" s="163"/>
      <c r="J23" s="163"/>
      <c r="K23" s="4"/>
      <c r="L23" s="4"/>
      <c r="M23" s="4"/>
      <c r="N23" s="4"/>
    </row>
    <row r="24" spans="1:14" ht="17.45" customHeight="1" x14ac:dyDescent="0.2">
      <c r="A24" s="49"/>
      <c r="H24" s="57"/>
      <c r="I24" s="57"/>
      <c r="J24" s="57"/>
      <c r="K24" s="4"/>
      <c r="L24" s="4"/>
      <c r="M24" s="4"/>
      <c r="N24" s="4"/>
    </row>
    <row r="25" spans="1:14" ht="17.45" customHeight="1" x14ac:dyDescent="0.2">
      <c r="A25" s="49"/>
      <c r="H25" s="163" t="s">
        <v>47</v>
      </c>
      <c r="I25" s="163"/>
      <c r="J25" s="163"/>
      <c r="K25" s="4"/>
      <c r="L25" s="4"/>
      <c r="M25" s="4"/>
      <c r="N25" s="4"/>
    </row>
    <row r="26" spans="1:14" ht="17.45" customHeight="1" x14ac:dyDescent="0.2">
      <c r="A26" s="49"/>
      <c r="H26" s="57"/>
      <c r="I26" s="57"/>
      <c r="J26" s="57"/>
      <c r="K26" s="4"/>
      <c r="L26" s="4"/>
      <c r="M26" s="4"/>
      <c r="N26" s="4"/>
    </row>
    <row r="27" spans="1:14" ht="17.45" customHeight="1" x14ac:dyDescent="0.2">
      <c r="A27" s="49"/>
      <c r="H27" s="163" t="s">
        <v>49</v>
      </c>
      <c r="I27" s="163"/>
      <c r="J27" s="163"/>
      <c r="K27" s="4"/>
      <c r="L27" s="4"/>
      <c r="M27" s="4"/>
      <c r="N27" s="4"/>
    </row>
    <row r="28" spans="1:14" ht="17.45" customHeight="1" x14ac:dyDescent="0.2">
      <c r="A28" s="50"/>
    </row>
    <row r="29" spans="1:14" ht="17.45" customHeight="1" x14ac:dyDescent="0.2">
      <c r="A29" s="50"/>
      <c r="H29" s="10"/>
      <c r="I29" s="10"/>
    </row>
    <row r="30" spans="1:14" ht="17.45" customHeight="1" x14ac:dyDescent="0.2">
      <c r="A30" s="50"/>
      <c r="G30" s="10"/>
      <c r="H30" s="10"/>
      <c r="I30" s="10"/>
    </row>
    <row r="31" spans="1:14" ht="17.45" customHeight="1" x14ac:dyDescent="0.2">
      <c r="A31" s="50"/>
    </row>
    <row r="32" spans="1:14" ht="17.45" customHeight="1" x14ac:dyDescent="0.2">
      <c r="A32" s="50"/>
    </row>
    <row r="33" spans="1:1" ht="17.45" customHeight="1" x14ac:dyDescent="0.2">
      <c r="A33" s="50"/>
    </row>
    <row r="34" spans="1:1" ht="17.45" customHeight="1" x14ac:dyDescent="0.2">
      <c r="A34" s="50"/>
    </row>
    <row r="35" spans="1:1" ht="17.45" customHeight="1" x14ac:dyDescent="0.2">
      <c r="A35" s="50"/>
    </row>
    <row r="36" spans="1:1" ht="17.45" customHeight="1" x14ac:dyDescent="0.2">
      <c r="A36" s="50"/>
    </row>
    <row r="37" spans="1:1" ht="17.45" customHeight="1" x14ac:dyDescent="0.2">
      <c r="A37" s="50"/>
    </row>
    <row r="38" spans="1:1" ht="17.45" customHeight="1" x14ac:dyDescent="0.2">
      <c r="A38" s="50"/>
    </row>
    <row r="39" spans="1:1" ht="17.45" customHeight="1" x14ac:dyDescent="0.2">
      <c r="A39" s="50"/>
    </row>
    <row r="40" spans="1:1" ht="17.45" customHeight="1" x14ac:dyDescent="0.2">
      <c r="A40" s="50"/>
    </row>
    <row r="41" spans="1:1" ht="17.45" customHeight="1" x14ac:dyDescent="0.2">
      <c r="A41" s="50"/>
    </row>
    <row r="42" spans="1:1" ht="17.45" customHeight="1" x14ac:dyDescent="0.2">
      <c r="A42" s="50"/>
    </row>
    <row r="43" spans="1:1" ht="17.45" customHeight="1" x14ac:dyDescent="0.2">
      <c r="A43" s="50"/>
    </row>
    <row r="44" spans="1:1" ht="17.45" customHeight="1" x14ac:dyDescent="0.2">
      <c r="A44" s="50"/>
    </row>
    <row r="45" spans="1:1" ht="17.45" customHeight="1" x14ac:dyDescent="0.2">
      <c r="A45" s="50"/>
    </row>
  </sheetData>
  <sheetProtection algorithmName="SHA-512" hashValue="RBdQz5OwKTaW8CXp4TinYKJj8wGXpl/G2E0mKYj4nOvk0LvFxV0FSJ2p4VTYI9Plyj4ynKnFdIjMlu+16F4rWw==" saltValue="2qQNNaHczfg4J81ERA4hPA==" spinCount="100000" sheet="1" formatColumns="0" formatRows="0" autoFilter="0"/>
  <mergeCells count="18">
    <mergeCell ref="A1:A4"/>
    <mergeCell ref="A5:A6"/>
    <mergeCell ref="H23:J23"/>
    <mergeCell ref="D2:O3"/>
    <mergeCell ref="H5:J5"/>
    <mergeCell ref="H7:J7"/>
    <mergeCell ref="H9:J9"/>
    <mergeCell ref="L15:N17"/>
    <mergeCell ref="A15:A16"/>
    <mergeCell ref="L11:N13"/>
    <mergeCell ref="H27:J27"/>
    <mergeCell ref="H17:J17"/>
    <mergeCell ref="H19:J19"/>
    <mergeCell ref="H21:J21"/>
    <mergeCell ref="H11:J11"/>
    <mergeCell ref="H13:J13"/>
    <mergeCell ref="H15:J15"/>
    <mergeCell ref="H25:J25"/>
  </mergeCells>
  <phoneticPr fontId="0" type="noConversion"/>
  <hyperlinks>
    <hyperlink ref="H5:J5" location="'IMP-ENE'!A1" display="ENERO" xr:uid="{00000000-0004-0000-2E00-000000000000}"/>
    <hyperlink ref="H7:J7" location="'IMP-FEB'!A1" display="FEBRERO" xr:uid="{00000000-0004-0000-2E00-000001000000}"/>
    <hyperlink ref="H11:J11" location="'IMP-ABR'!A1" display="ABRIL" xr:uid="{00000000-0004-0000-2E00-000002000000}"/>
    <hyperlink ref="H13:J13" location="'IMP-MAY'!A1" display="MAYO" xr:uid="{00000000-0004-0000-2E00-000003000000}"/>
    <hyperlink ref="H15:J15" location="'IMP-JUN'!A1" display="JUNIO" xr:uid="{00000000-0004-0000-2E00-000004000000}"/>
    <hyperlink ref="H17:J17" location="'IMP-JUL'!A1" display="JULIO" xr:uid="{00000000-0004-0000-2E00-000005000000}"/>
    <hyperlink ref="H21:J21" location="'IMP-SEP'!A1" display="SEPTIEMBRE" xr:uid="{00000000-0004-0000-2E00-000006000000}"/>
    <hyperlink ref="H23:J23" location="'IMP-OCT'!A1" display="OCTUBRE" xr:uid="{00000000-0004-0000-2E00-000007000000}"/>
    <hyperlink ref="H25:J25" location="'IMP-NOV'!A1" display="NOVIEMBRE" xr:uid="{00000000-0004-0000-2E00-000008000000}"/>
    <hyperlink ref="H27:J27" location="'IMP-DIC'!A1" display="DICIEMBRE" xr:uid="{00000000-0004-0000-2E00-000009000000}"/>
    <hyperlink ref="H9:J9" location="'IMP-MAR'!A1" display="MARZO" xr:uid="{00000000-0004-0000-2E00-00000A000000}"/>
    <hyperlink ref="H19:J19" location="'IMP-AGO'!A1" display="AGOSTO" xr:uid="{00000000-0004-0000-2E00-00000B000000}"/>
    <hyperlink ref="L15:N17" location="'IMP-ANUAL'!A1" display="CALCULO ANUAL" xr:uid="{00000000-0004-0000-2E00-00000C000000}"/>
    <hyperlink ref="L11:N13" location="RESUMEN!A1" display="RESUMEN" xr:uid="{00000000-0004-0000-2E00-00000D000000}"/>
    <hyperlink ref="A15:A16" location="CONTACTO!A1" display="Contacto" xr:uid="{626ABA25-547A-4D79-ADF6-A9928E0CB6A0}"/>
    <hyperlink ref="A5:A6" location="MENU!A1" display="M e n ú" xr:uid="{33760ED9-E7AD-4A76-9AF3-3253F0B984E2}"/>
    <hyperlink ref="A8" location="'INGRESOS Y EGRESOS'!A1" display="Ingresos y Egresos" xr:uid="{3093B78B-BBD5-4228-B9AD-4F73F26EA1C3}"/>
    <hyperlink ref="A7" location="DATOS!A1" display="Datos de la Empresa" xr:uid="{DDDBBFD4-8CC7-41F6-8D0C-D74A6CFEC20F}"/>
    <hyperlink ref="A10" location="TARIFAS!A1" display="Tablas y Tarifas de ISR" xr:uid="{522783BA-BF04-436D-B98C-030AA3526816}"/>
    <hyperlink ref="A9" location="IMPUESTOS!A1" display="Impuestos" xr:uid="{DE7E909F-7C8E-4825-ADEA-252B76732819}"/>
    <hyperlink ref="A1:A4" location="MENU!A1" display="PROGRAMA REGIMEN SIMPLIFICADO DE CONFIANZA" xr:uid="{27E1B2E7-E165-41D4-AED7-73ECCBCB8CBC}"/>
  </hyperlinks>
  <printOptions horizontalCentered="1" verticalCentered="1"/>
  <pageMargins left="0.78740157480314965" right="0.78740157480314965" top="0.98425196850393704" bottom="0.98425196850393704" header="0" footer="0"/>
  <pageSetup scale="63" orientation="landscape" r:id="rId1"/>
  <headerFooter alignWithMargins="0">
    <oddHeader>&amp;R&amp;"Calibri"&amp;10&amp;K000000 Confidencial&amp;1#_x000D_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E50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55.7109375" style="11" customWidth="1"/>
    <col min="5" max="5" width="12.7109375" style="17" customWidth="1"/>
    <col min="6" max="6" width="5.7109375" style="11" customWidth="1"/>
    <col min="7" max="16384" width="11.42578125" style="11"/>
  </cols>
  <sheetData>
    <row r="1" spans="1:5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</row>
    <row r="2" spans="1:5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</row>
    <row r="3" spans="1:5" ht="17.45" customHeight="1" x14ac:dyDescent="0.25">
      <c r="A3" s="118"/>
      <c r="C3" s="168" t="str">
        <f>"IMPUESTOS DE ENERO DE "&amp;DATOS!E10</f>
        <v>IMPUESTOS DE ENERO DE 2023</v>
      </c>
      <c r="D3" s="168"/>
    </row>
    <row r="4" spans="1:5" ht="17.45" customHeight="1" x14ac:dyDescent="0.2">
      <c r="A4" s="119"/>
      <c r="C4" s="104"/>
      <c r="D4" s="103"/>
    </row>
    <row r="5" spans="1:5" ht="17.45" customHeight="1" x14ac:dyDescent="0.3">
      <c r="A5" s="120" t="s">
        <v>1</v>
      </c>
      <c r="C5" s="105" t="s">
        <v>143</v>
      </c>
      <c r="D5" s="103"/>
    </row>
    <row r="6" spans="1:5" ht="17.45" customHeight="1" x14ac:dyDescent="0.2">
      <c r="A6" s="120"/>
      <c r="C6" s="58"/>
      <c r="D6" s="58" t="s">
        <v>112</v>
      </c>
      <c r="E6" s="111" t="s">
        <v>113</v>
      </c>
    </row>
    <row r="7" spans="1:5" ht="17.45" customHeight="1" x14ac:dyDescent="0.2">
      <c r="A7" s="53" t="s">
        <v>5</v>
      </c>
      <c r="C7" s="72"/>
      <c r="D7" s="72" t="s">
        <v>114</v>
      </c>
      <c r="E7" s="82">
        <f>ROUND('ING-ENE'!F9,0)</f>
        <v>0</v>
      </c>
    </row>
    <row r="8" spans="1:5" ht="17.45" customHeight="1" x14ac:dyDescent="0.2">
      <c r="A8" s="53" t="s">
        <v>9</v>
      </c>
      <c r="C8" s="72" t="s">
        <v>115</v>
      </c>
      <c r="D8" s="72" t="s">
        <v>116</v>
      </c>
      <c r="E8" s="84"/>
    </row>
    <row r="9" spans="1:5" ht="17.45" customHeight="1" x14ac:dyDescent="0.2">
      <c r="A9" s="53" t="s">
        <v>13</v>
      </c>
      <c r="C9" s="72" t="s">
        <v>119</v>
      </c>
      <c r="D9" s="73" t="s">
        <v>118</v>
      </c>
      <c r="E9" s="82">
        <f>IF(E7-E8&lt;0,0,E7-E8)</f>
        <v>0</v>
      </c>
    </row>
    <row r="10" spans="1:5" ht="17.45" customHeight="1" x14ac:dyDescent="0.2">
      <c r="A10" s="53" t="s">
        <v>17</v>
      </c>
      <c r="C10" s="72" t="s">
        <v>120</v>
      </c>
      <c r="D10" s="87" t="s">
        <v>161</v>
      </c>
      <c r="E10" s="85">
        <f>IF(E9=0,0,LOOKUP(E9,ISRENE!C8:C18,ISRENE!E8:E18))</f>
        <v>0</v>
      </c>
    </row>
    <row r="11" spans="1:5" ht="17.45" customHeight="1" x14ac:dyDescent="0.2">
      <c r="A11" s="53"/>
      <c r="C11" s="83"/>
      <c r="D11" s="72" t="s">
        <v>121</v>
      </c>
      <c r="E11" s="82">
        <f>ROUND(E9*E10,0)</f>
        <v>0</v>
      </c>
    </row>
    <row r="12" spans="1:5" ht="17.45" customHeight="1" thickBot="1" x14ac:dyDescent="0.25">
      <c r="A12" s="53"/>
      <c r="C12" s="83" t="s">
        <v>115</v>
      </c>
      <c r="D12" s="73" t="s">
        <v>168</v>
      </c>
      <c r="E12" s="82">
        <f>'ING-ENE'!J9</f>
        <v>0</v>
      </c>
    </row>
    <row r="13" spans="1:5" ht="17.45" customHeight="1" thickBot="1" x14ac:dyDescent="0.25">
      <c r="A13" s="53"/>
      <c r="C13" s="86" t="s">
        <v>123</v>
      </c>
      <c r="D13" s="88" t="s">
        <v>124</v>
      </c>
      <c r="E13" s="89">
        <f>IF(E11-E12&lt;0,0,E11-E12)</f>
        <v>0</v>
      </c>
    </row>
    <row r="14" spans="1:5" ht="17.45" customHeight="1" x14ac:dyDescent="0.2">
      <c r="A14" s="53"/>
      <c r="E14" s="14"/>
    </row>
    <row r="15" spans="1:5" ht="17.45" customHeight="1" x14ac:dyDescent="0.2">
      <c r="A15" s="117" t="s">
        <v>18</v>
      </c>
      <c r="E15" s="14"/>
    </row>
    <row r="16" spans="1:5" ht="17.45" customHeight="1" x14ac:dyDescent="0.3">
      <c r="A16" s="117"/>
      <c r="C16" s="105" t="s">
        <v>52</v>
      </c>
    </row>
    <row r="17" spans="3:5" ht="17.45" customHeight="1" x14ac:dyDescent="0.2">
      <c r="C17" s="58"/>
      <c r="D17" s="58" t="s">
        <v>112</v>
      </c>
      <c r="E17" s="111" t="s">
        <v>113</v>
      </c>
    </row>
    <row r="18" spans="3:5" ht="17.45" customHeight="1" x14ac:dyDescent="0.2">
      <c r="C18" s="72" t="s">
        <v>173</v>
      </c>
      <c r="D18" s="72" t="s">
        <v>169</v>
      </c>
      <c r="E18" s="82">
        <f>'ING-ENE'!Q10</f>
        <v>0</v>
      </c>
    </row>
    <row r="19" spans="3:5" ht="17.45" customHeight="1" x14ac:dyDescent="0.2">
      <c r="C19" s="72" t="s">
        <v>173</v>
      </c>
      <c r="D19" s="72" t="s">
        <v>170</v>
      </c>
      <c r="E19" s="82">
        <f>'ING-ENE'!P10</f>
        <v>0</v>
      </c>
    </row>
    <row r="20" spans="3:5" ht="17.45" customHeight="1" x14ac:dyDescent="0.2">
      <c r="C20" s="72" t="s">
        <v>173</v>
      </c>
      <c r="D20" s="72" t="s">
        <v>171</v>
      </c>
      <c r="E20" s="82">
        <f>'ING-ENE'!O10</f>
        <v>0</v>
      </c>
    </row>
    <row r="21" spans="3:5" ht="17.45" customHeight="1" x14ac:dyDescent="0.2">
      <c r="C21" s="72" t="s">
        <v>173</v>
      </c>
      <c r="D21" s="72" t="s">
        <v>172</v>
      </c>
      <c r="E21" s="82">
        <f>'ING-ENE'!N10</f>
        <v>0</v>
      </c>
    </row>
    <row r="22" spans="3:5" ht="17.45" customHeight="1" x14ac:dyDescent="0.2">
      <c r="C22" s="72"/>
      <c r="D22" s="91" t="s">
        <v>176</v>
      </c>
      <c r="E22" s="114">
        <f>SUM(E18:E21)</f>
        <v>0</v>
      </c>
    </row>
    <row r="23" spans="3:5" ht="17.45" customHeight="1" x14ac:dyDescent="0.2">
      <c r="C23" s="11"/>
      <c r="E23" s="11"/>
    </row>
    <row r="24" spans="3:5" ht="17.45" customHeight="1" x14ac:dyDescent="0.2">
      <c r="C24" s="72"/>
      <c r="D24" s="72" t="s">
        <v>125</v>
      </c>
      <c r="E24" s="82">
        <f>ROUND('ING-ENE'!H10,0)</f>
        <v>0</v>
      </c>
    </row>
    <row r="25" spans="3:5" ht="17.45" customHeight="1" x14ac:dyDescent="0.2">
      <c r="C25" s="72" t="s">
        <v>115</v>
      </c>
      <c r="D25" s="72" t="s">
        <v>126</v>
      </c>
      <c r="E25" s="82">
        <f>ROUND('ING-ENE'!K10,0)</f>
        <v>0</v>
      </c>
    </row>
    <row r="26" spans="3:5" ht="17.45" customHeight="1" x14ac:dyDescent="0.2">
      <c r="C26" s="72" t="s">
        <v>117</v>
      </c>
      <c r="D26" s="72" t="s">
        <v>174</v>
      </c>
      <c r="E26" s="82">
        <f>ROUND('EG-ENE'!H10,0)</f>
        <v>0</v>
      </c>
    </row>
    <row r="27" spans="3:5" ht="17.45" customHeight="1" x14ac:dyDescent="0.2">
      <c r="C27" s="72" t="s">
        <v>120</v>
      </c>
      <c r="D27" s="72" t="s">
        <v>175</v>
      </c>
      <c r="E27" s="115">
        <f>ROUND(IFERROR((E18+E19+E20)/E22,1),4)</f>
        <v>1</v>
      </c>
    </row>
    <row r="28" spans="3:5" ht="17.45" customHeight="1" x14ac:dyDescent="0.2">
      <c r="C28" s="72" t="s">
        <v>117</v>
      </c>
      <c r="D28" s="72" t="s">
        <v>127</v>
      </c>
      <c r="E28" s="82">
        <f>ROUND(E26*E27,0)</f>
        <v>0</v>
      </c>
    </row>
    <row r="29" spans="3:5" ht="17.45" customHeight="1" x14ac:dyDescent="0.2">
      <c r="C29" s="72" t="s">
        <v>117</v>
      </c>
      <c r="D29" s="73" t="s">
        <v>128</v>
      </c>
      <c r="E29" s="82">
        <f>ROUND(E24-E25-E28,0)</f>
        <v>0</v>
      </c>
    </row>
    <row r="30" spans="3:5" ht="17.45" customHeight="1" x14ac:dyDescent="0.2">
      <c r="C30" s="72" t="s">
        <v>115</v>
      </c>
      <c r="D30" s="73" t="s">
        <v>129</v>
      </c>
      <c r="E30" s="82">
        <f>IF(E29&gt;0,IF(E35&gt;E29,E29,E35),0)</f>
        <v>0</v>
      </c>
    </row>
    <row r="31" spans="3:5" ht="17.45" customHeight="1" thickBot="1" x14ac:dyDescent="0.25">
      <c r="C31" s="72" t="s">
        <v>115</v>
      </c>
      <c r="D31" s="73" t="s">
        <v>183</v>
      </c>
      <c r="E31" s="96"/>
    </row>
    <row r="32" spans="3:5" ht="17.45" customHeight="1" thickBot="1" x14ac:dyDescent="0.25">
      <c r="C32" s="91" t="s">
        <v>117</v>
      </c>
      <c r="D32" s="92" t="s">
        <v>130</v>
      </c>
      <c r="E32" s="93">
        <f>E29-E30-E31</f>
        <v>0</v>
      </c>
    </row>
    <row r="34" spans="3:5" ht="17.45" customHeight="1" x14ac:dyDescent="0.2">
      <c r="C34" s="116" t="s">
        <v>182</v>
      </c>
    </row>
    <row r="35" spans="3:5" ht="17.45" customHeight="1" x14ac:dyDescent="0.2">
      <c r="C35" s="72"/>
      <c r="D35" s="72" t="s">
        <v>178</v>
      </c>
      <c r="E35" s="84">
        <v>0</v>
      </c>
    </row>
    <row r="36" spans="3:5" ht="17.45" customHeight="1" x14ac:dyDescent="0.2">
      <c r="C36" s="72" t="s">
        <v>181</v>
      </c>
      <c r="D36" s="72" t="s">
        <v>177</v>
      </c>
      <c r="E36" s="82">
        <f>-IF(E29&lt;0,E29,0)</f>
        <v>0</v>
      </c>
    </row>
    <row r="37" spans="3:5" ht="17.45" customHeight="1" x14ac:dyDescent="0.2">
      <c r="C37" s="72" t="s">
        <v>115</v>
      </c>
      <c r="D37" s="72" t="s">
        <v>179</v>
      </c>
      <c r="E37" s="82">
        <f>E30</f>
        <v>0</v>
      </c>
    </row>
    <row r="38" spans="3:5" ht="17.45" customHeight="1" x14ac:dyDescent="0.2">
      <c r="C38" s="91" t="s">
        <v>117</v>
      </c>
      <c r="D38" s="91" t="s">
        <v>180</v>
      </c>
      <c r="E38" s="114">
        <f>E35+E36-E37</f>
        <v>0</v>
      </c>
    </row>
    <row r="41" spans="3:5" ht="17.45" customHeight="1" x14ac:dyDescent="0.3">
      <c r="C41" s="105" t="s">
        <v>74</v>
      </c>
    </row>
    <row r="42" spans="3:5" ht="17.45" customHeight="1" x14ac:dyDescent="0.2">
      <c r="C42" s="56"/>
      <c r="D42" s="56" t="s">
        <v>112</v>
      </c>
      <c r="E42" s="110" t="s">
        <v>113</v>
      </c>
    </row>
    <row r="43" spans="3:5" ht="17.45" customHeight="1" x14ac:dyDescent="0.2">
      <c r="C43" s="72"/>
      <c r="D43" s="72" t="s">
        <v>131</v>
      </c>
      <c r="E43" s="82">
        <f>ROUND('ING-ENE'!I10,0)</f>
        <v>0</v>
      </c>
    </row>
    <row r="44" spans="3:5" ht="17.45" customHeight="1" x14ac:dyDescent="0.2">
      <c r="C44" s="72" t="s">
        <v>115</v>
      </c>
      <c r="D44" s="72" t="s">
        <v>132</v>
      </c>
      <c r="E44" s="82">
        <f>ROUND('EG-ENE'!I10,0)</f>
        <v>0</v>
      </c>
    </row>
    <row r="45" spans="3:5" ht="17.45" customHeight="1" x14ac:dyDescent="0.2">
      <c r="C45" s="72" t="s">
        <v>117</v>
      </c>
      <c r="D45" s="73" t="s">
        <v>133</v>
      </c>
      <c r="E45" s="82">
        <f>ROUND(E43-E44,0)</f>
        <v>0</v>
      </c>
    </row>
    <row r="46" spans="3:5" ht="17.45" customHeight="1" x14ac:dyDescent="0.2">
      <c r="C46" s="72" t="s">
        <v>115</v>
      </c>
      <c r="D46" s="73" t="s">
        <v>129</v>
      </c>
      <c r="E46" s="84">
        <v>0</v>
      </c>
    </row>
    <row r="47" spans="3:5" ht="17.45" customHeight="1" thickBot="1" x14ac:dyDescent="0.25">
      <c r="C47" s="72" t="s">
        <v>115</v>
      </c>
      <c r="D47" s="73" t="s">
        <v>134</v>
      </c>
      <c r="E47" s="96">
        <v>0</v>
      </c>
    </row>
    <row r="48" spans="3:5" ht="17.45" customHeight="1" thickBot="1" x14ac:dyDescent="0.25">
      <c r="C48" s="91" t="s">
        <v>117</v>
      </c>
      <c r="D48" s="92" t="s">
        <v>130</v>
      </c>
      <c r="E48" s="93">
        <f>E45-E46+E47</f>
        <v>0</v>
      </c>
    </row>
    <row r="49" spans="4:5" ht="17.45" customHeight="1" thickBot="1" x14ac:dyDescent="0.25"/>
    <row r="50" spans="4:5" ht="17.45" customHeight="1" thickBot="1" x14ac:dyDescent="0.25">
      <c r="D50" s="94" t="s">
        <v>54</v>
      </c>
      <c r="E50" s="95">
        <f>IF(E13&gt;0,E13,0)+IF(E32&gt;0,E32,0)+IF(E48&gt;0,E48,0)</f>
        <v>0</v>
      </c>
    </row>
  </sheetData>
  <sheetProtection algorithmName="SHA-512" hashValue="d05UKCYXPSTQVIHjIUHKoasu7vMBPL63QLx/Qvbm/gRdQbI4QycRDAW1YwrchJ1A5KV0/8vDH4aATvw1kIzaYw==" saltValue="3JwhQAEEDutmM0G04rpkTw==" spinCount="100000" sheet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CC620B44-69BD-424E-9A71-C6DAA6A56C79}"/>
    <hyperlink ref="A5:A6" location="MENU!A1" display="M e n ú" xr:uid="{B7FFA605-09B4-4582-B81C-858C35966B09}"/>
    <hyperlink ref="A8" location="'INGRESOS Y EGRESOS'!A1" display="Ingresos y Egresos" xr:uid="{F6AFEB62-6B70-415F-884F-2A724F68F84D}"/>
    <hyperlink ref="A7" location="DATOS!A1" display="Datos de la Empresa" xr:uid="{97F33888-A8B3-4122-854D-C30BCCE6F42E}"/>
    <hyperlink ref="A10" location="TARIFAS!A1" display="Tablas y Tarifas de ISR" xr:uid="{7997FA4E-03C4-448A-B3BC-3BC9895D6846}"/>
    <hyperlink ref="A9" location="IMPUESTOS!A1" display="Impuestos" xr:uid="{CE6E31D2-28C7-45EA-8270-F30C8DCD255A}"/>
    <hyperlink ref="A1:A4" location="MENU!A1" display="PROGRAMA REGIMEN SIMPLIFICADO DE CONFIANZA" xr:uid="{0E75B4D2-E390-4CE5-B68C-94E313B7688D}"/>
  </hyperlinks>
  <printOptions horizontalCentered="1"/>
  <pageMargins left="1.1811023622047245" right="1.1811023622047245" top="0.59055118110236227" bottom="0.59055118110236227" header="0" footer="0"/>
  <pageSetup paperSize="119" scale="80" fitToHeight="2" orientation="portrait" blackAndWhite="1" r:id="rId1"/>
  <headerFooter alignWithMargins="0">
    <oddHeader>&amp;R&amp;"Calibri"&amp;10&amp;K000000 Confidencial&amp;1#_x000D_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E50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55.7109375" style="11" customWidth="1"/>
    <col min="5" max="5" width="12.7109375" style="17" customWidth="1"/>
    <col min="6" max="6" width="5.7109375" style="11" customWidth="1"/>
    <col min="7" max="16384" width="11.42578125" style="11"/>
  </cols>
  <sheetData>
    <row r="1" spans="1:5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</row>
    <row r="2" spans="1:5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</row>
    <row r="3" spans="1:5" ht="17.45" customHeight="1" x14ac:dyDescent="0.25">
      <c r="A3" s="118"/>
      <c r="C3" s="168" t="str">
        <f>"IMPUESTOS DE FEBRERO DE "&amp;DATOS!E10</f>
        <v>IMPUESTOS DE FEBRERO DE 2023</v>
      </c>
      <c r="D3" s="168"/>
    </row>
    <row r="4" spans="1:5" ht="17.45" customHeight="1" x14ac:dyDescent="0.2">
      <c r="A4" s="119"/>
      <c r="C4" s="104"/>
      <c r="D4" s="103"/>
    </row>
    <row r="5" spans="1:5" ht="17.45" customHeight="1" x14ac:dyDescent="0.3">
      <c r="A5" s="120" t="s">
        <v>1</v>
      </c>
      <c r="C5" s="105" t="s">
        <v>143</v>
      </c>
      <c r="D5" s="103"/>
    </row>
    <row r="6" spans="1:5" ht="17.45" customHeight="1" x14ac:dyDescent="0.2">
      <c r="A6" s="120"/>
      <c r="C6" s="58"/>
      <c r="D6" s="58" t="s">
        <v>112</v>
      </c>
      <c r="E6" s="111" t="s">
        <v>113</v>
      </c>
    </row>
    <row r="7" spans="1:5" ht="17.45" customHeight="1" x14ac:dyDescent="0.2">
      <c r="A7" s="53" t="s">
        <v>5</v>
      </c>
      <c r="C7" s="72"/>
      <c r="D7" s="72" t="s">
        <v>135</v>
      </c>
      <c r="E7" s="82">
        <f>ROUND('ING-FEB'!F9,0)</f>
        <v>0</v>
      </c>
    </row>
    <row r="8" spans="1:5" ht="17.45" customHeight="1" x14ac:dyDescent="0.2">
      <c r="A8" s="53" t="s">
        <v>9</v>
      </c>
      <c r="C8" s="72" t="s">
        <v>115</v>
      </c>
      <c r="D8" s="72" t="s">
        <v>116</v>
      </c>
      <c r="E8" s="84">
        <v>0</v>
      </c>
    </row>
    <row r="9" spans="1:5" ht="17.45" customHeight="1" x14ac:dyDescent="0.2">
      <c r="A9" s="53" t="s">
        <v>13</v>
      </c>
      <c r="C9" s="72" t="s">
        <v>119</v>
      </c>
      <c r="D9" s="73" t="s">
        <v>118</v>
      </c>
      <c r="E9" s="82">
        <f>IF(E7-E8&lt;0,0,E7-E8)</f>
        <v>0</v>
      </c>
    </row>
    <row r="10" spans="1:5" ht="17.45" customHeight="1" x14ac:dyDescent="0.2">
      <c r="A10" s="53" t="s">
        <v>17</v>
      </c>
      <c r="C10" s="72" t="s">
        <v>120</v>
      </c>
      <c r="D10" s="87" t="s">
        <v>161</v>
      </c>
      <c r="E10" s="85">
        <f>IF(E9=0,0,LOOKUP(E9,ISRFEB!C8:C18,ISRFEB!E8:E18))</f>
        <v>0</v>
      </c>
    </row>
    <row r="11" spans="1:5" ht="17.45" customHeight="1" x14ac:dyDescent="0.2">
      <c r="A11" s="53"/>
      <c r="C11" s="83"/>
      <c r="D11" s="72" t="s">
        <v>121</v>
      </c>
      <c r="E11" s="82">
        <f>ROUND(E9*E10,0)</f>
        <v>0</v>
      </c>
    </row>
    <row r="12" spans="1:5" ht="17.45" customHeight="1" thickBot="1" x14ac:dyDescent="0.25">
      <c r="A12" s="53"/>
      <c r="C12" s="83" t="s">
        <v>115</v>
      </c>
      <c r="D12" s="73" t="s">
        <v>168</v>
      </c>
      <c r="E12" s="82">
        <f>'ING-FEB'!J9</f>
        <v>0</v>
      </c>
    </row>
    <row r="13" spans="1:5" ht="17.45" customHeight="1" thickBot="1" x14ac:dyDescent="0.25">
      <c r="A13" s="53"/>
      <c r="C13" s="86" t="s">
        <v>123</v>
      </c>
      <c r="D13" s="88" t="s">
        <v>124</v>
      </c>
      <c r="E13" s="89">
        <f>IF(E11-E12&lt;0,0,E11-E12)</f>
        <v>0</v>
      </c>
    </row>
    <row r="14" spans="1:5" ht="17.45" customHeight="1" x14ac:dyDescent="0.2">
      <c r="A14" s="53"/>
      <c r="E14" s="14"/>
    </row>
    <row r="15" spans="1:5" ht="17.45" customHeight="1" x14ac:dyDescent="0.2">
      <c r="A15" s="117" t="s">
        <v>18</v>
      </c>
      <c r="E15" s="14"/>
    </row>
    <row r="16" spans="1:5" ht="17.45" customHeight="1" x14ac:dyDescent="0.3">
      <c r="A16" s="117"/>
      <c r="C16" s="105" t="s">
        <v>52</v>
      </c>
    </row>
    <row r="17" spans="3:5" ht="17.45" customHeight="1" x14ac:dyDescent="0.2">
      <c r="C17" s="58"/>
      <c r="D17" s="58" t="s">
        <v>112</v>
      </c>
      <c r="E17" s="111" t="s">
        <v>113</v>
      </c>
    </row>
    <row r="18" spans="3:5" ht="17.45" customHeight="1" x14ac:dyDescent="0.2">
      <c r="C18" s="72" t="s">
        <v>173</v>
      </c>
      <c r="D18" s="72" t="s">
        <v>169</v>
      </c>
      <c r="E18" s="82">
        <f>'ING-FEB'!Q10</f>
        <v>0</v>
      </c>
    </row>
    <row r="19" spans="3:5" ht="17.45" customHeight="1" x14ac:dyDescent="0.2">
      <c r="C19" s="72" t="s">
        <v>173</v>
      </c>
      <c r="D19" s="72" t="s">
        <v>170</v>
      </c>
      <c r="E19" s="82">
        <f>'ING-FEB'!P10</f>
        <v>0</v>
      </c>
    </row>
    <row r="20" spans="3:5" ht="17.45" customHeight="1" x14ac:dyDescent="0.2">
      <c r="C20" s="72" t="s">
        <v>173</v>
      </c>
      <c r="D20" s="72" t="s">
        <v>171</v>
      </c>
      <c r="E20" s="82">
        <f>'ING-FEB'!O10</f>
        <v>0</v>
      </c>
    </row>
    <row r="21" spans="3:5" ht="17.45" customHeight="1" x14ac:dyDescent="0.2">
      <c r="C21" s="72" t="s">
        <v>173</v>
      </c>
      <c r="D21" s="72" t="s">
        <v>172</v>
      </c>
      <c r="E21" s="82">
        <f>'ING-FEB'!N10</f>
        <v>0</v>
      </c>
    </row>
    <row r="22" spans="3:5" ht="17.45" customHeight="1" x14ac:dyDescent="0.2">
      <c r="C22" s="72"/>
      <c r="D22" s="91" t="s">
        <v>176</v>
      </c>
      <c r="E22" s="114">
        <f>SUM(E18:E21)</f>
        <v>0</v>
      </c>
    </row>
    <row r="23" spans="3:5" ht="17.45" customHeight="1" x14ac:dyDescent="0.2">
      <c r="C23" s="11"/>
      <c r="E23" s="11"/>
    </row>
    <row r="24" spans="3:5" ht="17.45" customHeight="1" x14ac:dyDescent="0.2">
      <c r="C24" s="72"/>
      <c r="D24" s="72" t="s">
        <v>125</v>
      </c>
      <c r="E24" s="82">
        <f>ROUND('ING-FEB'!H10,0)</f>
        <v>0</v>
      </c>
    </row>
    <row r="25" spans="3:5" ht="17.45" customHeight="1" x14ac:dyDescent="0.2">
      <c r="C25" s="72" t="s">
        <v>115</v>
      </c>
      <c r="D25" s="72" t="s">
        <v>126</v>
      </c>
      <c r="E25" s="82">
        <f>ROUND('ING-FEB'!K10,0)</f>
        <v>0</v>
      </c>
    </row>
    <row r="26" spans="3:5" ht="17.45" customHeight="1" x14ac:dyDescent="0.2">
      <c r="C26" s="72" t="s">
        <v>117</v>
      </c>
      <c r="D26" s="72" t="s">
        <v>174</v>
      </c>
      <c r="E26" s="82">
        <f>ROUND('EG-FEB'!H10,0)</f>
        <v>0</v>
      </c>
    </row>
    <row r="27" spans="3:5" ht="17.45" customHeight="1" x14ac:dyDescent="0.2">
      <c r="C27" s="72" t="s">
        <v>120</v>
      </c>
      <c r="D27" s="72" t="s">
        <v>175</v>
      </c>
      <c r="E27" s="115">
        <f>ROUND(IFERROR((E18+E19+E20)/E22,1),4)</f>
        <v>1</v>
      </c>
    </row>
    <row r="28" spans="3:5" ht="17.45" customHeight="1" x14ac:dyDescent="0.2">
      <c r="C28" s="72" t="s">
        <v>117</v>
      </c>
      <c r="D28" s="72" t="s">
        <v>127</v>
      </c>
      <c r="E28" s="82">
        <f>ROUND(E26*E27,0)</f>
        <v>0</v>
      </c>
    </row>
    <row r="29" spans="3:5" ht="17.45" customHeight="1" x14ac:dyDescent="0.2">
      <c r="C29" s="72" t="s">
        <v>117</v>
      </c>
      <c r="D29" s="73" t="s">
        <v>128</v>
      </c>
      <c r="E29" s="82">
        <f>ROUND(E24-E25-E28,0)</f>
        <v>0</v>
      </c>
    </row>
    <row r="30" spans="3:5" ht="17.45" customHeight="1" x14ac:dyDescent="0.2">
      <c r="C30" s="72" t="s">
        <v>115</v>
      </c>
      <c r="D30" s="73" t="s">
        <v>129</v>
      </c>
      <c r="E30" s="82">
        <f>IF(E29&gt;0,IF(E35&gt;E29,E29,E35),0)</f>
        <v>0</v>
      </c>
    </row>
    <row r="31" spans="3:5" ht="17.45" customHeight="1" thickBot="1" x14ac:dyDescent="0.25">
      <c r="C31" s="72" t="s">
        <v>115</v>
      </c>
      <c r="D31" s="73" t="s">
        <v>183</v>
      </c>
      <c r="E31" s="96"/>
    </row>
    <row r="32" spans="3:5" ht="17.45" customHeight="1" thickBot="1" x14ac:dyDescent="0.25">
      <c r="C32" s="91" t="s">
        <v>117</v>
      </c>
      <c r="D32" s="92" t="s">
        <v>130</v>
      </c>
      <c r="E32" s="93">
        <f>E29-E30-E31</f>
        <v>0</v>
      </c>
    </row>
    <row r="34" spans="3:5" ht="17.45" customHeight="1" x14ac:dyDescent="0.2">
      <c r="C34" s="116" t="s">
        <v>182</v>
      </c>
    </row>
    <row r="35" spans="3:5" ht="17.45" customHeight="1" x14ac:dyDescent="0.2">
      <c r="C35" s="72"/>
      <c r="D35" s="72" t="s">
        <v>178</v>
      </c>
      <c r="E35" s="82">
        <f>'IMP-ENE'!E38</f>
        <v>0</v>
      </c>
    </row>
    <row r="36" spans="3:5" ht="17.45" customHeight="1" x14ac:dyDescent="0.2">
      <c r="C36" s="72" t="s">
        <v>181</v>
      </c>
      <c r="D36" s="72" t="s">
        <v>177</v>
      </c>
      <c r="E36" s="82">
        <f>-IF(E29&lt;0,E29,0)</f>
        <v>0</v>
      </c>
    </row>
    <row r="37" spans="3:5" ht="17.45" customHeight="1" x14ac:dyDescent="0.2">
      <c r="C37" s="72" t="s">
        <v>115</v>
      </c>
      <c r="D37" s="72" t="s">
        <v>179</v>
      </c>
      <c r="E37" s="82">
        <f>E30</f>
        <v>0</v>
      </c>
    </row>
    <row r="38" spans="3:5" ht="17.45" customHeight="1" x14ac:dyDescent="0.2">
      <c r="C38" s="91" t="s">
        <v>117</v>
      </c>
      <c r="D38" s="91" t="s">
        <v>180</v>
      </c>
      <c r="E38" s="114">
        <f>E35+E36-E37</f>
        <v>0</v>
      </c>
    </row>
    <row r="41" spans="3:5" ht="17.45" customHeight="1" x14ac:dyDescent="0.3">
      <c r="C41" s="105" t="s">
        <v>74</v>
      </c>
    </row>
    <row r="42" spans="3:5" ht="17.45" customHeight="1" x14ac:dyDescent="0.2">
      <c r="C42" s="56"/>
      <c r="D42" s="56" t="s">
        <v>112</v>
      </c>
      <c r="E42" s="110" t="s">
        <v>113</v>
      </c>
    </row>
    <row r="43" spans="3:5" ht="17.45" customHeight="1" x14ac:dyDescent="0.2">
      <c r="C43" s="72"/>
      <c r="D43" s="72" t="s">
        <v>131</v>
      </c>
      <c r="E43" s="82">
        <f>ROUND('ING-FEB'!I10,0)</f>
        <v>0</v>
      </c>
    </row>
    <row r="44" spans="3:5" ht="17.45" customHeight="1" x14ac:dyDescent="0.2">
      <c r="C44" s="72" t="s">
        <v>115</v>
      </c>
      <c r="D44" s="72" t="s">
        <v>132</v>
      </c>
      <c r="E44" s="82">
        <f>ROUND('EG-FEB'!I10,0)</f>
        <v>0</v>
      </c>
    </row>
    <row r="45" spans="3:5" ht="17.45" customHeight="1" x14ac:dyDescent="0.2">
      <c r="C45" s="72" t="s">
        <v>117</v>
      </c>
      <c r="D45" s="73" t="s">
        <v>133</v>
      </c>
      <c r="E45" s="82">
        <f>ROUND(E43-E44,0)</f>
        <v>0</v>
      </c>
    </row>
    <row r="46" spans="3:5" ht="17.45" customHeight="1" x14ac:dyDescent="0.2">
      <c r="C46" s="72" t="s">
        <v>115</v>
      </c>
      <c r="D46" s="73" t="s">
        <v>129</v>
      </c>
      <c r="E46" s="84">
        <f>-IF('IMP-ENE'!E48&lt;0,'IMP-ENE'!E48,0)</f>
        <v>0</v>
      </c>
    </row>
    <row r="47" spans="3:5" ht="17.45" customHeight="1" thickBot="1" x14ac:dyDescent="0.25">
      <c r="C47" s="72" t="s">
        <v>115</v>
      </c>
      <c r="D47" s="73" t="s">
        <v>134</v>
      </c>
      <c r="E47" s="96">
        <v>0</v>
      </c>
    </row>
    <row r="48" spans="3:5" ht="17.45" customHeight="1" thickBot="1" x14ac:dyDescent="0.25">
      <c r="C48" s="91" t="s">
        <v>117</v>
      </c>
      <c r="D48" s="92" t="s">
        <v>130</v>
      </c>
      <c r="E48" s="93">
        <f>E45-E46+E47</f>
        <v>0</v>
      </c>
    </row>
    <row r="49" spans="4:5" ht="17.45" customHeight="1" thickBot="1" x14ac:dyDescent="0.25"/>
    <row r="50" spans="4:5" ht="17.45" customHeight="1" thickBot="1" x14ac:dyDescent="0.25">
      <c r="D50" s="94" t="s">
        <v>54</v>
      </c>
      <c r="E50" s="95">
        <f>IF(E13&gt;0,E13,0)+IF(E32&gt;0,E32,0)+IF(E48&gt;0,E48,0)</f>
        <v>0</v>
      </c>
    </row>
  </sheetData>
  <sheetProtection algorithmName="SHA-512" hashValue="eRofSnv38Fu1W5Y1/wRj5MGQ+x/oPnFII47ZtyD/zR4U9Tn392B6ZTzhe6AiS4uN1gDbGdsxumwWABw23RAKGA==" saltValue="sSz370/PsbT1c6MfTBFhfA==" spinCount="100000" sheet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EFF81BB1-DA5A-40DC-80F7-7DBBB0C75746}"/>
    <hyperlink ref="A5:A6" location="MENU!A1" display="M e n ú" xr:uid="{7D460E21-57A7-4B12-BF06-69587C9344B5}"/>
    <hyperlink ref="A8" location="'INGRESOS Y EGRESOS'!A1" display="Ingresos y Egresos" xr:uid="{19A0021F-15BE-45E3-8522-6B6B1961B9E4}"/>
    <hyperlink ref="A7" location="DATOS!A1" display="Datos de la Empresa" xr:uid="{F8DDA2C3-07AE-4267-9F5F-AA59B5E1AEDF}"/>
    <hyperlink ref="A10" location="TARIFAS!A1" display="Tablas y Tarifas de ISR" xr:uid="{F8C54952-6FAB-4DA9-AFB9-55851A9AEFB9}"/>
    <hyperlink ref="A9" location="IMPUESTOS!A1" display="Impuestos" xr:uid="{FC0E108E-8212-4E4A-978D-1F91B37ED435}"/>
    <hyperlink ref="A1:A4" location="MENU!A1" display="PROGRAMA REGIMEN SIMPLIFICADO DE CONFIANZA" xr:uid="{B0F3F157-95F1-4FC6-8505-A51768734E53}"/>
  </hyperlinks>
  <printOptions horizontalCentered="1"/>
  <pageMargins left="1.1811023622047245" right="1.1811023622047245" top="0.59055118110236227" bottom="0.59055118110236227" header="0" footer="0"/>
  <pageSetup paperSize="119" scale="80" fitToHeight="2" orientation="portrait" blackAndWhite="1" r:id="rId1"/>
  <headerFooter alignWithMargins="0">
    <oddHeader>&amp;R&amp;"Calibri"&amp;10&amp;K000000 Confidencial&amp;1#_x000D_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E50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55.7109375" style="11" customWidth="1"/>
    <col min="5" max="5" width="12.7109375" style="17" customWidth="1"/>
    <col min="6" max="6" width="5.7109375" style="11" customWidth="1"/>
    <col min="7" max="16384" width="11.42578125" style="11"/>
  </cols>
  <sheetData>
    <row r="1" spans="1:5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</row>
    <row r="2" spans="1:5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</row>
    <row r="3" spans="1:5" ht="17.45" customHeight="1" x14ac:dyDescent="0.25">
      <c r="A3" s="118"/>
      <c r="C3" s="168" t="str">
        <f>"IMPUESTOS DE MARZO DE "&amp;DATOS!E10</f>
        <v>IMPUESTOS DE MARZO DE 2023</v>
      </c>
      <c r="D3" s="168"/>
    </row>
    <row r="4" spans="1:5" ht="17.45" customHeight="1" x14ac:dyDescent="0.2">
      <c r="A4" s="119"/>
      <c r="C4" s="104"/>
      <c r="D4" s="103"/>
    </row>
    <row r="5" spans="1:5" ht="17.45" customHeight="1" x14ac:dyDescent="0.3">
      <c r="A5" s="120" t="s">
        <v>1</v>
      </c>
      <c r="C5" s="105" t="s">
        <v>143</v>
      </c>
      <c r="D5" s="103"/>
    </row>
    <row r="6" spans="1:5" ht="17.45" customHeight="1" x14ac:dyDescent="0.2">
      <c r="A6" s="120"/>
      <c r="C6" s="58"/>
      <c r="D6" s="58" t="s">
        <v>112</v>
      </c>
      <c r="E6" s="111" t="s">
        <v>113</v>
      </c>
    </row>
    <row r="7" spans="1:5" ht="17.45" customHeight="1" x14ac:dyDescent="0.2">
      <c r="A7" s="53" t="s">
        <v>5</v>
      </c>
      <c r="C7" s="72"/>
      <c r="D7" s="72" t="s">
        <v>135</v>
      </c>
      <c r="E7" s="82">
        <f>ROUND('ING-MAR'!F9,0)</f>
        <v>0</v>
      </c>
    </row>
    <row r="8" spans="1:5" ht="17.45" customHeight="1" x14ac:dyDescent="0.2">
      <c r="A8" s="53" t="s">
        <v>9</v>
      </c>
      <c r="C8" s="72" t="s">
        <v>115</v>
      </c>
      <c r="D8" s="72" t="s">
        <v>116</v>
      </c>
      <c r="E8" s="84">
        <v>0</v>
      </c>
    </row>
    <row r="9" spans="1:5" ht="17.45" customHeight="1" x14ac:dyDescent="0.2">
      <c r="A9" s="53" t="s">
        <v>13</v>
      </c>
      <c r="C9" s="72" t="s">
        <v>119</v>
      </c>
      <c r="D9" s="73" t="s">
        <v>118</v>
      </c>
      <c r="E9" s="82">
        <f>IF(E7-E8&lt;0,0,E7-E8)</f>
        <v>0</v>
      </c>
    </row>
    <row r="10" spans="1:5" ht="17.45" customHeight="1" x14ac:dyDescent="0.2">
      <c r="A10" s="53" t="s">
        <v>17</v>
      </c>
      <c r="C10" s="72" t="s">
        <v>120</v>
      </c>
      <c r="D10" s="87" t="s">
        <v>161</v>
      </c>
      <c r="E10" s="85">
        <f>IF(E9=0,0,LOOKUP(E9,ISRMAR!C8:C18,ISRMAR!E8:E18))</f>
        <v>0</v>
      </c>
    </row>
    <row r="11" spans="1:5" ht="17.45" customHeight="1" x14ac:dyDescent="0.2">
      <c r="A11" s="53"/>
      <c r="C11" s="83"/>
      <c r="D11" s="72" t="s">
        <v>121</v>
      </c>
      <c r="E11" s="82">
        <f>ROUND(E9*E10,0)</f>
        <v>0</v>
      </c>
    </row>
    <row r="12" spans="1:5" ht="17.45" customHeight="1" thickBot="1" x14ac:dyDescent="0.25">
      <c r="A12" s="53"/>
      <c r="C12" s="83" t="s">
        <v>115</v>
      </c>
      <c r="D12" s="73" t="s">
        <v>168</v>
      </c>
      <c r="E12" s="82">
        <f>'ING-MAR'!J9</f>
        <v>0</v>
      </c>
    </row>
    <row r="13" spans="1:5" ht="17.45" customHeight="1" thickBot="1" x14ac:dyDescent="0.25">
      <c r="A13" s="53"/>
      <c r="C13" s="86" t="s">
        <v>123</v>
      </c>
      <c r="D13" s="88" t="s">
        <v>124</v>
      </c>
      <c r="E13" s="89">
        <f>IF(E11-E12&lt;0,0,E11-E12)</f>
        <v>0</v>
      </c>
    </row>
    <row r="14" spans="1:5" ht="17.45" customHeight="1" x14ac:dyDescent="0.2">
      <c r="A14" s="53"/>
      <c r="E14" s="14"/>
    </row>
    <row r="15" spans="1:5" ht="17.45" customHeight="1" x14ac:dyDescent="0.2">
      <c r="A15" s="117" t="s">
        <v>18</v>
      </c>
      <c r="E15" s="14"/>
    </row>
    <row r="16" spans="1:5" ht="17.45" customHeight="1" x14ac:dyDescent="0.3">
      <c r="A16" s="117"/>
      <c r="C16" s="105" t="s">
        <v>52</v>
      </c>
    </row>
    <row r="17" spans="3:5" ht="17.45" customHeight="1" x14ac:dyDescent="0.2">
      <c r="C17" s="58"/>
      <c r="D17" s="58" t="s">
        <v>112</v>
      </c>
      <c r="E17" s="111" t="s">
        <v>113</v>
      </c>
    </row>
    <row r="18" spans="3:5" ht="17.45" customHeight="1" x14ac:dyDescent="0.2">
      <c r="C18" s="72" t="s">
        <v>173</v>
      </c>
      <c r="D18" s="72" t="s">
        <v>169</v>
      </c>
      <c r="E18" s="82">
        <f>'ING-MAR'!Q10</f>
        <v>0</v>
      </c>
    </row>
    <row r="19" spans="3:5" ht="17.45" customHeight="1" x14ac:dyDescent="0.2">
      <c r="C19" s="72" t="s">
        <v>173</v>
      </c>
      <c r="D19" s="72" t="s">
        <v>170</v>
      </c>
      <c r="E19" s="82">
        <f>'ING-MAR'!P10</f>
        <v>0</v>
      </c>
    </row>
    <row r="20" spans="3:5" ht="17.45" customHeight="1" x14ac:dyDescent="0.2">
      <c r="C20" s="72" t="s">
        <v>173</v>
      </c>
      <c r="D20" s="72" t="s">
        <v>171</v>
      </c>
      <c r="E20" s="82">
        <f>'ING-MAR'!O10</f>
        <v>0</v>
      </c>
    </row>
    <row r="21" spans="3:5" ht="17.45" customHeight="1" x14ac:dyDescent="0.2">
      <c r="C21" s="72" t="s">
        <v>173</v>
      </c>
      <c r="D21" s="72" t="s">
        <v>172</v>
      </c>
      <c r="E21" s="82">
        <f>'ING-MAR'!N10</f>
        <v>0</v>
      </c>
    </row>
    <row r="22" spans="3:5" ht="17.45" customHeight="1" x14ac:dyDescent="0.2">
      <c r="C22" s="72"/>
      <c r="D22" s="91" t="s">
        <v>176</v>
      </c>
      <c r="E22" s="114">
        <f>SUM(E18:E21)</f>
        <v>0</v>
      </c>
    </row>
    <row r="23" spans="3:5" ht="17.45" customHeight="1" x14ac:dyDescent="0.2">
      <c r="C23" s="11"/>
      <c r="E23" s="11"/>
    </row>
    <row r="24" spans="3:5" ht="17.45" customHeight="1" x14ac:dyDescent="0.2">
      <c r="C24" s="72"/>
      <c r="D24" s="72" t="s">
        <v>125</v>
      </c>
      <c r="E24" s="82">
        <f>ROUND('ING-MAR'!H10,0)</f>
        <v>0</v>
      </c>
    </row>
    <row r="25" spans="3:5" ht="17.45" customHeight="1" x14ac:dyDescent="0.2">
      <c r="C25" s="72" t="s">
        <v>115</v>
      </c>
      <c r="D25" s="72" t="s">
        <v>126</v>
      </c>
      <c r="E25" s="82">
        <f>ROUND('ING-MAR'!K10,0)</f>
        <v>0</v>
      </c>
    </row>
    <row r="26" spans="3:5" ht="17.45" customHeight="1" x14ac:dyDescent="0.2">
      <c r="C26" s="72" t="s">
        <v>117</v>
      </c>
      <c r="D26" s="72" t="s">
        <v>174</v>
      </c>
      <c r="E26" s="82">
        <f>ROUND('EG-MAR'!H10,0)</f>
        <v>0</v>
      </c>
    </row>
    <row r="27" spans="3:5" ht="17.45" customHeight="1" x14ac:dyDescent="0.2">
      <c r="C27" s="72" t="s">
        <v>120</v>
      </c>
      <c r="D27" s="72" t="s">
        <v>175</v>
      </c>
      <c r="E27" s="115">
        <f>ROUND(IFERROR((E18+E19+E20)/E22,1),4)</f>
        <v>1</v>
      </c>
    </row>
    <row r="28" spans="3:5" ht="17.45" customHeight="1" x14ac:dyDescent="0.2">
      <c r="C28" s="72" t="s">
        <v>117</v>
      </c>
      <c r="D28" s="72" t="s">
        <v>127</v>
      </c>
      <c r="E28" s="82">
        <f>ROUND(E26*E27,0)</f>
        <v>0</v>
      </c>
    </row>
    <row r="29" spans="3:5" ht="17.45" customHeight="1" x14ac:dyDescent="0.2">
      <c r="C29" s="72" t="s">
        <v>117</v>
      </c>
      <c r="D29" s="73" t="s">
        <v>128</v>
      </c>
      <c r="E29" s="82">
        <f>ROUND(E24-E25-E28,0)</f>
        <v>0</v>
      </c>
    </row>
    <row r="30" spans="3:5" ht="17.45" customHeight="1" x14ac:dyDescent="0.2">
      <c r="C30" s="72" t="s">
        <v>115</v>
      </c>
      <c r="D30" s="73" t="s">
        <v>129</v>
      </c>
      <c r="E30" s="82">
        <f>IF(E29&gt;0,IF(E35&gt;E29,E29,E35),0)</f>
        <v>0</v>
      </c>
    </row>
    <row r="31" spans="3:5" ht="17.45" customHeight="1" thickBot="1" x14ac:dyDescent="0.25">
      <c r="C31" s="72" t="s">
        <v>115</v>
      </c>
      <c r="D31" s="73" t="s">
        <v>183</v>
      </c>
      <c r="E31" s="96"/>
    </row>
    <row r="32" spans="3:5" ht="17.45" customHeight="1" thickBot="1" x14ac:dyDescent="0.25">
      <c r="C32" s="91" t="s">
        <v>117</v>
      </c>
      <c r="D32" s="92" t="s">
        <v>130</v>
      </c>
      <c r="E32" s="93">
        <f>E29-E30-E31</f>
        <v>0</v>
      </c>
    </row>
    <row r="34" spans="3:5" ht="17.45" customHeight="1" x14ac:dyDescent="0.2">
      <c r="C34" s="116" t="s">
        <v>182</v>
      </c>
    </row>
    <row r="35" spans="3:5" ht="17.45" customHeight="1" x14ac:dyDescent="0.2">
      <c r="C35" s="72"/>
      <c r="D35" s="72" t="s">
        <v>178</v>
      </c>
      <c r="E35" s="82">
        <f>'IMP-FEB'!E38</f>
        <v>0</v>
      </c>
    </row>
    <row r="36" spans="3:5" ht="17.45" customHeight="1" x14ac:dyDescent="0.2">
      <c r="C36" s="72" t="s">
        <v>181</v>
      </c>
      <c r="D36" s="72" t="s">
        <v>177</v>
      </c>
      <c r="E36" s="82">
        <f>-IF(E29&lt;0,E29,0)</f>
        <v>0</v>
      </c>
    </row>
    <row r="37" spans="3:5" ht="17.45" customHeight="1" x14ac:dyDescent="0.2">
      <c r="C37" s="72" t="s">
        <v>115</v>
      </c>
      <c r="D37" s="72" t="s">
        <v>179</v>
      </c>
      <c r="E37" s="82">
        <f>E30</f>
        <v>0</v>
      </c>
    </row>
    <row r="38" spans="3:5" ht="17.45" customHeight="1" x14ac:dyDescent="0.2">
      <c r="C38" s="91" t="s">
        <v>117</v>
      </c>
      <c r="D38" s="91" t="s">
        <v>180</v>
      </c>
      <c r="E38" s="114">
        <f>E35+E36-E37</f>
        <v>0</v>
      </c>
    </row>
    <row r="41" spans="3:5" ht="17.45" customHeight="1" x14ac:dyDescent="0.3">
      <c r="C41" s="105" t="s">
        <v>74</v>
      </c>
    </row>
    <row r="42" spans="3:5" ht="17.45" customHeight="1" x14ac:dyDescent="0.2">
      <c r="C42" s="56"/>
      <c r="D42" s="56" t="s">
        <v>112</v>
      </c>
      <c r="E42" s="110" t="s">
        <v>113</v>
      </c>
    </row>
    <row r="43" spans="3:5" ht="17.45" customHeight="1" x14ac:dyDescent="0.2">
      <c r="C43" s="72"/>
      <c r="D43" s="72" t="s">
        <v>131</v>
      </c>
      <c r="E43" s="82">
        <f>ROUND('ING-MAR'!I10,0)</f>
        <v>0</v>
      </c>
    </row>
    <row r="44" spans="3:5" ht="17.45" customHeight="1" x14ac:dyDescent="0.2">
      <c r="C44" s="72" t="s">
        <v>115</v>
      </c>
      <c r="D44" s="72" t="s">
        <v>132</v>
      </c>
      <c r="E44" s="82">
        <f>ROUND('EG-MAR'!I10,0)</f>
        <v>0</v>
      </c>
    </row>
    <row r="45" spans="3:5" ht="17.45" customHeight="1" x14ac:dyDescent="0.2">
      <c r="C45" s="72" t="s">
        <v>117</v>
      </c>
      <c r="D45" s="73" t="s">
        <v>133</v>
      </c>
      <c r="E45" s="82">
        <f>ROUND(E43-E44,0)</f>
        <v>0</v>
      </c>
    </row>
    <row r="46" spans="3:5" ht="17.45" customHeight="1" x14ac:dyDescent="0.2">
      <c r="C46" s="72" t="s">
        <v>115</v>
      </c>
      <c r="D46" s="73" t="s">
        <v>129</v>
      </c>
      <c r="E46" s="84">
        <f>-IF('IMP-FEB'!E48&lt;0,'IMP-FEB'!E48,0)</f>
        <v>0</v>
      </c>
    </row>
    <row r="47" spans="3:5" ht="17.45" customHeight="1" thickBot="1" x14ac:dyDescent="0.25">
      <c r="C47" s="72" t="s">
        <v>115</v>
      </c>
      <c r="D47" s="73" t="s">
        <v>134</v>
      </c>
      <c r="E47" s="96">
        <v>0</v>
      </c>
    </row>
    <row r="48" spans="3:5" ht="17.45" customHeight="1" thickBot="1" x14ac:dyDescent="0.25">
      <c r="C48" s="91" t="s">
        <v>117</v>
      </c>
      <c r="D48" s="92" t="s">
        <v>130</v>
      </c>
      <c r="E48" s="93">
        <f>E45-E46+E47</f>
        <v>0</v>
      </c>
    </row>
    <row r="49" spans="4:5" ht="17.45" customHeight="1" thickBot="1" x14ac:dyDescent="0.25"/>
    <row r="50" spans="4:5" ht="17.45" customHeight="1" thickBot="1" x14ac:dyDescent="0.25">
      <c r="D50" s="94" t="s">
        <v>54</v>
      </c>
      <c r="E50" s="95">
        <f>IF(E13&gt;0,E13,0)+IF(E32&gt;0,E32,0)+IF(E48&gt;0,E48,0)</f>
        <v>0</v>
      </c>
    </row>
  </sheetData>
  <sheetProtection algorithmName="SHA-512" hashValue="kLY/xGsAvHYMlqpuZj1fMJ++HjFOEWdrrWsOiSUyhLLpk5td0aYYsSAKLaf+h/Mr4TyxI0pwjKKDciPk97Wshw==" saltValue="xHJ63UHcfAWgA86bHNrxFw==" spinCount="100000" sheet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6C56B600-F8AB-4ED6-905C-52EFC7DB0F40}"/>
    <hyperlink ref="A5:A6" location="MENU!A1" display="M e n ú" xr:uid="{5833BAAE-D802-4EFD-9FE7-DEDB111598AD}"/>
    <hyperlink ref="A8" location="'INGRESOS Y EGRESOS'!A1" display="Ingresos y Egresos" xr:uid="{6EFC86E7-BF45-44F8-9DE1-A6ABDA814343}"/>
    <hyperlink ref="A7" location="DATOS!A1" display="Datos de la Empresa" xr:uid="{7269E212-EBB1-49B6-905D-9C7AC837D1B8}"/>
    <hyperlink ref="A10" location="TARIFAS!A1" display="Tablas y Tarifas de ISR" xr:uid="{C319582F-B258-430E-908D-19EF77FD91FB}"/>
    <hyperlink ref="A9" location="IMPUESTOS!A1" display="Impuestos" xr:uid="{5417472F-BA03-4B3A-910E-48D39FD06AC4}"/>
    <hyperlink ref="A1:A4" location="MENU!A1" display="PROGRAMA REGIMEN SIMPLIFICADO DE CONFIANZA" xr:uid="{85B0B572-27C8-4974-AB50-219E669B6B43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E50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55.7109375" style="11" customWidth="1"/>
    <col min="5" max="5" width="12.7109375" style="17" customWidth="1"/>
    <col min="6" max="6" width="5.7109375" style="11" customWidth="1"/>
    <col min="7" max="16384" width="11.42578125" style="11"/>
  </cols>
  <sheetData>
    <row r="1" spans="1:5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</row>
    <row r="2" spans="1:5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</row>
    <row r="3" spans="1:5" ht="17.45" customHeight="1" x14ac:dyDescent="0.25">
      <c r="A3" s="118"/>
      <c r="C3" s="168" t="str">
        <f>"IMPUESTOS DE ABRIL DE "&amp;DATOS!E10</f>
        <v>IMPUESTOS DE ABRIL DE 2023</v>
      </c>
      <c r="D3" s="168"/>
    </row>
    <row r="4" spans="1:5" ht="17.45" customHeight="1" x14ac:dyDescent="0.2">
      <c r="A4" s="119"/>
      <c r="C4" s="104"/>
      <c r="D4" s="103"/>
    </row>
    <row r="5" spans="1:5" ht="17.45" customHeight="1" x14ac:dyDescent="0.3">
      <c r="A5" s="120" t="s">
        <v>1</v>
      </c>
      <c r="C5" s="105" t="s">
        <v>143</v>
      </c>
      <c r="D5" s="103"/>
    </row>
    <row r="6" spans="1:5" ht="17.45" customHeight="1" x14ac:dyDescent="0.2">
      <c r="A6" s="120"/>
      <c r="C6" s="58"/>
      <c r="D6" s="58" t="s">
        <v>112</v>
      </c>
      <c r="E6" s="111" t="s">
        <v>113</v>
      </c>
    </row>
    <row r="7" spans="1:5" ht="17.45" customHeight="1" x14ac:dyDescent="0.2">
      <c r="A7" s="53" t="s">
        <v>5</v>
      </c>
      <c r="C7" s="72"/>
      <c r="D7" s="72" t="s">
        <v>135</v>
      </c>
      <c r="E7" s="82">
        <f>ROUND('ING-ABR'!F9,0)</f>
        <v>0</v>
      </c>
    </row>
    <row r="8" spans="1:5" ht="17.45" customHeight="1" x14ac:dyDescent="0.2">
      <c r="A8" s="53" t="s">
        <v>9</v>
      </c>
      <c r="C8" s="72" t="s">
        <v>115</v>
      </c>
      <c r="D8" s="72" t="s">
        <v>116</v>
      </c>
      <c r="E8" s="84">
        <v>0</v>
      </c>
    </row>
    <row r="9" spans="1:5" ht="17.45" customHeight="1" x14ac:dyDescent="0.2">
      <c r="A9" s="53" t="s">
        <v>13</v>
      </c>
      <c r="C9" s="72" t="s">
        <v>119</v>
      </c>
      <c r="D9" s="73" t="s">
        <v>118</v>
      </c>
      <c r="E9" s="82">
        <f>IF(E7-E8&lt;0,0,E7-E8)</f>
        <v>0</v>
      </c>
    </row>
    <row r="10" spans="1:5" ht="17.45" customHeight="1" x14ac:dyDescent="0.2">
      <c r="A10" s="53" t="s">
        <v>17</v>
      </c>
      <c r="C10" s="72" t="s">
        <v>120</v>
      </c>
      <c r="D10" s="87" t="s">
        <v>161</v>
      </c>
      <c r="E10" s="85">
        <f>IF(E9=0,0,LOOKUP(E9,ISRABR!C8:C18,ISRABR!E8:E18))</f>
        <v>0</v>
      </c>
    </row>
    <row r="11" spans="1:5" ht="17.45" customHeight="1" x14ac:dyDescent="0.2">
      <c r="A11" s="53"/>
      <c r="C11" s="83"/>
      <c r="D11" s="72" t="s">
        <v>121</v>
      </c>
      <c r="E11" s="82">
        <f>ROUND(E9*E10,0)</f>
        <v>0</v>
      </c>
    </row>
    <row r="12" spans="1:5" ht="17.45" customHeight="1" thickBot="1" x14ac:dyDescent="0.25">
      <c r="A12" s="53"/>
      <c r="C12" s="83" t="s">
        <v>115</v>
      </c>
      <c r="D12" s="73" t="s">
        <v>168</v>
      </c>
      <c r="E12" s="82">
        <f>'ING-ABR'!J9</f>
        <v>0</v>
      </c>
    </row>
    <row r="13" spans="1:5" ht="17.45" customHeight="1" thickBot="1" x14ac:dyDescent="0.25">
      <c r="A13" s="53"/>
      <c r="C13" s="86" t="s">
        <v>123</v>
      </c>
      <c r="D13" s="88" t="s">
        <v>124</v>
      </c>
      <c r="E13" s="89">
        <f>IF(E11-E12&lt;0,0,E11-E12)</f>
        <v>0</v>
      </c>
    </row>
    <row r="14" spans="1:5" ht="17.45" customHeight="1" x14ac:dyDescent="0.2">
      <c r="A14" s="53"/>
      <c r="E14" s="14"/>
    </row>
    <row r="15" spans="1:5" ht="17.45" customHeight="1" x14ac:dyDescent="0.2">
      <c r="A15" s="117" t="s">
        <v>18</v>
      </c>
      <c r="E15" s="14"/>
    </row>
    <row r="16" spans="1:5" ht="17.45" customHeight="1" x14ac:dyDescent="0.3">
      <c r="A16" s="117"/>
      <c r="C16" s="105" t="s">
        <v>52</v>
      </c>
    </row>
    <row r="17" spans="3:5" ht="17.45" customHeight="1" x14ac:dyDescent="0.2">
      <c r="C17" s="58"/>
      <c r="D17" s="58" t="s">
        <v>112</v>
      </c>
      <c r="E17" s="111" t="s">
        <v>113</v>
      </c>
    </row>
    <row r="18" spans="3:5" ht="17.45" customHeight="1" x14ac:dyDescent="0.2">
      <c r="C18" s="72" t="s">
        <v>173</v>
      </c>
      <c r="D18" s="72" t="s">
        <v>169</v>
      </c>
      <c r="E18" s="82">
        <f>'ING-ABR'!Q10</f>
        <v>0</v>
      </c>
    </row>
    <row r="19" spans="3:5" ht="17.45" customHeight="1" x14ac:dyDescent="0.2">
      <c r="C19" s="72" t="s">
        <v>173</v>
      </c>
      <c r="D19" s="72" t="s">
        <v>170</v>
      </c>
      <c r="E19" s="82">
        <f>'ING-ABR'!P10</f>
        <v>0</v>
      </c>
    </row>
    <row r="20" spans="3:5" ht="17.45" customHeight="1" x14ac:dyDescent="0.2">
      <c r="C20" s="72" t="s">
        <v>173</v>
      </c>
      <c r="D20" s="72" t="s">
        <v>171</v>
      </c>
      <c r="E20" s="82">
        <f>'ING-ABR'!O10</f>
        <v>0</v>
      </c>
    </row>
    <row r="21" spans="3:5" ht="17.45" customHeight="1" x14ac:dyDescent="0.2">
      <c r="C21" s="72" t="s">
        <v>173</v>
      </c>
      <c r="D21" s="72" t="s">
        <v>172</v>
      </c>
      <c r="E21" s="82">
        <f>'ING-ABR'!N10</f>
        <v>0</v>
      </c>
    </row>
    <row r="22" spans="3:5" ht="17.45" customHeight="1" x14ac:dyDescent="0.2">
      <c r="C22" s="72"/>
      <c r="D22" s="91" t="s">
        <v>176</v>
      </c>
      <c r="E22" s="114">
        <f>SUM(E18:E21)</f>
        <v>0</v>
      </c>
    </row>
    <row r="23" spans="3:5" ht="17.45" customHeight="1" x14ac:dyDescent="0.2">
      <c r="C23" s="11"/>
      <c r="E23" s="11"/>
    </row>
    <row r="24" spans="3:5" ht="17.45" customHeight="1" x14ac:dyDescent="0.2">
      <c r="C24" s="72"/>
      <c r="D24" s="72" t="s">
        <v>125</v>
      </c>
      <c r="E24" s="82">
        <f>ROUND('ING-ABR'!H10,0)</f>
        <v>0</v>
      </c>
    </row>
    <row r="25" spans="3:5" ht="17.45" customHeight="1" x14ac:dyDescent="0.2">
      <c r="C25" s="72" t="s">
        <v>115</v>
      </c>
      <c r="D25" s="72" t="s">
        <v>126</v>
      </c>
      <c r="E25" s="82">
        <f>ROUND('ING-ABR'!K10,0)</f>
        <v>0</v>
      </c>
    </row>
    <row r="26" spans="3:5" ht="17.45" customHeight="1" x14ac:dyDescent="0.2">
      <c r="C26" s="72" t="s">
        <v>117</v>
      </c>
      <c r="D26" s="72" t="s">
        <v>174</v>
      </c>
      <c r="E26" s="82">
        <f>ROUND('EG-ABR'!H10,0)</f>
        <v>0</v>
      </c>
    </row>
    <row r="27" spans="3:5" ht="17.45" customHeight="1" x14ac:dyDescent="0.2">
      <c r="C27" s="72" t="s">
        <v>120</v>
      </c>
      <c r="D27" s="72" t="s">
        <v>175</v>
      </c>
      <c r="E27" s="115">
        <f>ROUND(IFERROR((E18+E19+E20)/E22,1),4)</f>
        <v>1</v>
      </c>
    </row>
    <row r="28" spans="3:5" ht="17.45" customHeight="1" x14ac:dyDescent="0.2">
      <c r="C28" s="72" t="s">
        <v>117</v>
      </c>
      <c r="D28" s="72" t="s">
        <v>127</v>
      </c>
      <c r="E28" s="82">
        <f>ROUND(E26*E27,0)</f>
        <v>0</v>
      </c>
    </row>
    <row r="29" spans="3:5" ht="17.45" customHeight="1" x14ac:dyDescent="0.2">
      <c r="C29" s="72" t="s">
        <v>117</v>
      </c>
      <c r="D29" s="73" t="s">
        <v>128</v>
      </c>
      <c r="E29" s="82">
        <f>ROUND(E24-E25-E28,0)</f>
        <v>0</v>
      </c>
    </row>
    <row r="30" spans="3:5" ht="17.45" customHeight="1" x14ac:dyDescent="0.2">
      <c r="C30" s="72" t="s">
        <v>115</v>
      </c>
      <c r="D30" s="73" t="s">
        <v>129</v>
      </c>
      <c r="E30" s="82">
        <f>IF(E29&gt;0,IF(E35&gt;E29,E29,E35),0)</f>
        <v>0</v>
      </c>
    </row>
    <row r="31" spans="3:5" ht="17.45" customHeight="1" thickBot="1" x14ac:dyDescent="0.25">
      <c r="C31" s="72" t="s">
        <v>115</v>
      </c>
      <c r="D31" s="73" t="s">
        <v>183</v>
      </c>
      <c r="E31" s="96"/>
    </row>
    <row r="32" spans="3:5" ht="17.45" customHeight="1" thickBot="1" x14ac:dyDescent="0.25">
      <c r="C32" s="91" t="s">
        <v>117</v>
      </c>
      <c r="D32" s="92" t="s">
        <v>130</v>
      </c>
      <c r="E32" s="93">
        <f>E29-E30-E31</f>
        <v>0</v>
      </c>
    </row>
    <row r="34" spans="3:5" ht="17.45" customHeight="1" x14ac:dyDescent="0.2">
      <c r="C34" s="116" t="s">
        <v>182</v>
      </c>
    </row>
    <row r="35" spans="3:5" ht="17.45" customHeight="1" x14ac:dyDescent="0.2">
      <c r="C35" s="72"/>
      <c r="D35" s="72" t="s">
        <v>178</v>
      </c>
      <c r="E35" s="82">
        <f>'IMP-MAR'!E38</f>
        <v>0</v>
      </c>
    </row>
    <row r="36" spans="3:5" ht="17.45" customHeight="1" x14ac:dyDescent="0.2">
      <c r="C36" s="72" t="s">
        <v>181</v>
      </c>
      <c r="D36" s="72" t="s">
        <v>177</v>
      </c>
      <c r="E36" s="82">
        <f>-IF(E29&lt;0,E29,0)</f>
        <v>0</v>
      </c>
    </row>
    <row r="37" spans="3:5" ht="17.45" customHeight="1" x14ac:dyDescent="0.2">
      <c r="C37" s="72" t="s">
        <v>115</v>
      </c>
      <c r="D37" s="72" t="s">
        <v>179</v>
      </c>
      <c r="E37" s="82">
        <f>E30</f>
        <v>0</v>
      </c>
    </row>
    <row r="38" spans="3:5" ht="17.45" customHeight="1" x14ac:dyDescent="0.2">
      <c r="C38" s="91" t="s">
        <v>117</v>
      </c>
      <c r="D38" s="91" t="s">
        <v>180</v>
      </c>
      <c r="E38" s="114">
        <f>E35+E36-E37</f>
        <v>0</v>
      </c>
    </row>
    <row r="41" spans="3:5" ht="17.45" customHeight="1" x14ac:dyDescent="0.3">
      <c r="C41" s="105" t="s">
        <v>74</v>
      </c>
    </row>
    <row r="42" spans="3:5" ht="17.45" customHeight="1" x14ac:dyDescent="0.2">
      <c r="C42" s="56"/>
      <c r="D42" s="56" t="s">
        <v>112</v>
      </c>
      <c r="E42" s="110" t="s">
        <v>113</v>
      </c>
    </row>
    <row r="43" spans="3:5" ht="17.45" customHeight="1" x14ac:dyDescent="0.2">
      <c r="C43" s="72"/>
      <c r="D43" s="72" t="s">
        <v>131</v>
      </c>
      <c r="E43" s="82">
        <f>ROUND('ING-ABR'!I10,0)</f>
        <v>0</v>
      </c>
    </row>
    <row r="44" spans="3:5" ht="17.45" customHeight="1" x14ac:dyDescent="0.2">
      <c r="C44" s="72" t="s">
        <v>115</v>
      </c>
      <c r="D44" s="72" t="s">
        <v>132</v>
      </c>
      <c r="E44" s="82">
        <f>ROUND('EG-ABR'!I10,0)</f>
        <v>0</v>
      </c>
    </row>
    <row r="45" spans="3:5" ht="17.45" customHeight="1" x14ac:dyDescent="0.2">
      <c r="C45" s="72" t="s">
        <v>117</v>
      </c>
      <c r="D45" s="73" t="s">
        <v>133</v>
      </c>
      <c r="E45" s="82">
        <f>ROUND(E43-E44,0)</f>
        <v>0</v>
      </c>
    </row>
    <row r="46" spans="3:5" ht="17.45" customHeight="1" x14ac:dyDescent="0.2">
      <c r="C46" s="72" t="s">
        <v>115</v>
      </c>
      <c r="D46" s="73" t="s">
        <v>129</v>
      </c>
      <c r="E46" s="84">
        <f>-IF('IMP-MAR'!E48&lt;0,'IMP-MAR'!E48,0)</f>
        <v>0</v>
      </c>
    </row>
    <row r="47" spans="3:5" ht="17.45" customHeight="1" thickBot="1" x14ac:dyDescent="0.25">
      <c r="C47" s="72" t="s">
        <v>115</v>
      </c>
      <c r="D47" s="73" t="s">
        <v>134</v>
      </c>
      <c r="E47" s="96">
        <v>0</v>
      </c>
    </row>
    <row r="48" spans="3:5" ht="17.45" customHeight="1" thickBot="1" x14ac:dyDescent="0.25">
      <c r="C48" s="91" t="s">
        <v>117</v>
      </c>
      <c r="D48" s="92" t="s">
        <v>130</v>
      </c>
      <c r="E48" s="93">
        <f>E45-E46+E47</f>
        <v>0</v>
      </c>
    </row>
    <row r="49" spans="4:5" ht="17.45" customHeight="1" thickBot="1" x14ac:dyDescent="0.25"/>
    <row r="50" spans="4:5" ht="17.45" customHeight="1" thickBot="1" x14ac:dyDescent="0.25">
      <c r="D50" s="94" t="s">
        <v>54</v>
      </c>
      <c r="E50" s="95">
        <f>IF(E13&gt;0,E13,0)+IF(E32&gt;0,E32,0)+IF(E48&gt;0,E48,0)</f>
        <v>0</v>
      </c>
    </row>
  </sheetData>
  <sheetProtection algorithmName="SHA-512" hashValue="Ev+5jXIASMfJmc7p34T4wBQtyKOtDuaLbVszAcm3o/NfUSfrwf1XjEnsUUKWwkkA9uH9De2L59J6fPNdl3irVQ==" saltValue="Gqdxxp4y/mTEg2hqsZdhbA==" spinCount="100000" sheet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97B8472F-F1AD-4769-B723-EA804F102D1D}"/>
    <hyperlink ref="A5:A6" location="MENU!A1" display="M e n ú" xr:uid="{E39858AE-670E-4E2E-8FAC-FAA1B8104EF8}"/>
    <hyperlink ref="A8" location="'INGRESOS Y EGRESOS'!A1" display="Ingresos y Egresos" xr:uid="{7FCDE43E-D31B-4617-B264-0FE4BEDF973D}"/>
    <hyperlink ref="A7" location="DATOS!A1" display="Datos de la Empresa" xr:uid="{85F2E51E-475F-4F7C-A2B7-A7249A302720}"/>
    <hyperlink ref="A10" location="TARIFAS!A1" display="Tablas y Tarifas de ISR" xr:uid="{F79941C3-AE4F-47A8-AFF6-EA8788C2695D}"/>
    <hyperlink ref="A9" location="IMPUESTOS!A1" display="Impuestos" xr:uid="{7BFF27A7-126E-4A6D-85D9-8AEB1F4FBFE3}"/>
    <hyperlink ref="A1:A4" location="MENU!A1" display="PROGRAMA REGIMEN SIMPLIFICADO DE CONFIANZA" xr:uid="{1C9FFA06-AC7D-444A-ACDF-048D1399CF07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E50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55.7109375" style="11" customWidth="1"/>
    <col min="5" max="5" width="12.7109375" style="17" customWidth="1"/>
    <col min="6" max="6" width="5.7109375" style="11" customWidth="1"/>
    <col min="7" max="16384" width="11.42578125" style="11"/>
  </cols>
  <sheetData>
    <row r="1" spans="1:5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</row>
    <row r="2" spans="1:5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</row>
    <row r="3" spans="1:5" ht="17.45" customHeight="1" x14ac:dyDescent="0.25">
      <c r="A3" s="118"/>
      <c r="C3" s="168" t="str">
        <f>"IMPUESTOS DE MAYO DE "&amp;DATOS!E10</f>
        <v>IMPUESTOS DE MAYO DE 2023</v>
      </c>
      <c r="D3" s="168"/>
    </row>
    <row r="4" spans="1:5" ht="17.45" customHeight="1" x14ac:dyDescent="0.2">
      <c r="A4" s="119"/>
      <c r="C4" s="104"/>
      <c r="D4" s="103"/>
    </row>
    <row r="5" spans="1:5" ht="17.45" customHeight="1" x14ac:dyDescent="0.3">
      <c r="A5" s="120" t="s">
        <v>1</v>
      </c>
      <c r="C5" s="105" t="s">
        <v>143</v>
      </c>
      <c r="D5" s="103"/>
    </row>
    <row r="6" spans="1:5" ht="17.45" customHeight="1" x14ac:dyDescent="0.2">
      <c r="A6" s="120"/>
      <c r="C6" s="58"/>
      <c r="D6" s="58" t="s">
        <v>112</v>
      </c>
      <c r="E6" s="111" t="s">
        <v>113</v>
      </c>
    </row>
    <row r="7" spans="1:5" ht="17.45" customHeight="1" x14ac:dyDescent="0.2">
      <c r="A7" s="53" t="s">
        <v>5</v>
      </c>
      <c r="C7" s="72"/>
      <c r="D7" s="72" t="s">
        <v>135</v>
      </c>
      <c r="E7" s="82">
        <f>ROUND('ING-MAY'!F9,0)</f>
        <v>0</v>
      </c>
    </row>
    <row r="8" spans="1:5" ht="17.45" customHeight="1" x14ac:dyDescent="0.2">
      <c r="A8" s="53" t="s">
        <v>9</v>
      </c>
      <c r="C8" s="72" t="s">
        <v>115</v>
      </c>
      <c r="D8" s="72" t="s">
        <v>116</v>
      </c>
      <c r="E8" s="84">
        <v>0</v>
      </c>
    </row>
    <row r="9" spans="1:5" ht="17.45" customHeight="1" x14ac:dyDescent="0.2">
      <c r="A9" s="53" t="s">
        <v>13</v>
      </c>
      <c r="C9" s="72" t="s">
        <v>119</v>
      </c>
      <c r="D9" s="73" t="s">
        <v>118</v>
      </c>
      <c r="E9" s="82">
        <f>IF(E7-E8&lt;0,0,E7-E8)</f>
        <v>0</v>
      </c>
    </row>
    <row r="10" spans="1:5" ht="17.45" customHeight="1" x14ac:dyDescent="0.2">
      <c r="A10" s="53" t="s">
        <v>17</v>
      </c>
      <c r="C10" s="72" t="s">
        <v>120</v>
      </c>
      <c r="D10" s="87" t="s">
        <v>161</v>
      </c>
      <c r="E10" s="85">
        <f>IF(E9=0,0,LOOKUP(E9,ISRMAY!C8:C18,ISRMAY!E8:E18))</f>
        <v>0</v>
      </c>
    </row>
    <row r="11" spans="1:5" ht="17.45" customHeight="1" x14ac:dyDescent="0.2">
      <c r="A11" s="53"/>
      <c r="C11" s="83"/>
      <c r="D11" s="72" t="s">
        <v>121</v>
      </c>
      <c r="E11" s="82">
        <f>ROUND(E9*E10,0)</f>
        <v>0</v>
      </c>
    </row>
    <row r="12" spans="1:5" ht="17.45" customHeight="1" thickBot="1" x14ac:dyDescent="0.25">
      <c r="A12" s="53"/>
      <c r="C12" s="83" t="s">
        <v>115</v>
      </c>
      <c r="D12" s="73" t="s">
        <v>168</v>
      </c>
      <c r="E12" s="82">
        <f>'ING-MAY'!J9</f>
        <v>0</v>
      </c>
    </row>
    <row r="13" spans="1:5" ht="17.45" customHeight="1" thickBot="1" x14ac:dyDescent="0.25">
      <c r="A13" s="53"/>
      <c r="C13" s="86" t="s">
        <v>123</v>
      </c>
      <c r="D13" s="88" t="s">
        <v>124</v>
      </c>
      <c r="E13" s="89">
        <f>IF(E11-E12&lt;0,0,E11-E12)</f>
        <v>0</v>
      </c>
    </row>
    <row r="14" spans="1:5" ht="17.45" customHeight="1" x14ac:dyDescent="0.2">
      <c r="A14" s="53"/>
      <c r="E14" s="14"/>
    </row>
    <row r="15" spans="1:5" ht="17.45" customHeight="1" x14ac:dyDescent="0.2">
      <c r="A15" s="117" t="s">
        <v>18</v>
      </c>
      <c r="E15" s="14"/>
    </row>
    <row r="16" spans="1:5" ht="17.45" customHeight="1" x14ac:dyDescent="0.3">
      <c r="A16" s="117"/>
      <c r="C16" s="105" t="s">
        <v>52</v>
      </c>
    </row>
    <row r="17" spans="3:5" ht="17.45" customHeight="1" x14ac:dyDescent="0.2">
      <c r="C17" s="58"/>
      <c r="D17" s="58" t="s">
        <v>112</v>
      </c>
      <c r="E17" s="111" t="s">
        <v>113</v>
      </c>
    </row>
    <row r="18" spans="3:5" ht="17.45" customHeight="1" x14ac:dyDescent="0.2">
      <c r="C18" s="72" t="s">
        <v>173</v>
      </c>
      <c r="D18" s="72" t="s">
        <v>169</v>
      </c>
      <c r="E18" s="82">
        <f>'ING-MAY'!Q10</f>
        <v>0</v>
      </c>
    </row>
    <row r="19" spans="3:5" ht="17.45" customHeight="1" x14ac:dyDescent="0.2">
      <c r="C19" s="72" t="s">
        <v>173</v>
      </c>
      <c r="D19" s="72" t="s">
        <v>170</v>
      </c>
      <c r="E19" s="82">
        <f>'ING-MAY'!P10</f>
        <v>0</v>
      </c>
    </row>
    <row r="20" spans="3:5" ht="17.45" customHeight="1" x14ac:dyDescent="0.2">
      <c r="C20" s="72" t="s">
        <v>173</v>
      </c>
      <c r="D20" s="72" t="s">
        <v>171</v>
      </c>
      <c r="E20" s="82">
        <f>'ING-MAY'!O10</f>
        <v>0</v>
      </c>
    </row>
    <row r="21" spans="3:5" ht="17.45" customHeight="1" x14ac:dyDescent="0.2">
      <c r="C21" s="72" t="s">
        <v>173</v>
      </c>
      <c r="D21" s="72" t="s">
        <v>172</v>
      </c>
      <c r="E21" s="82">
        <f>'ING-MAY'!N10</f>
        <v>0</v>
      </c>
    </row>
    <row r="22" spans="3:5" ht="17.45" customHeight="1" x14ac:dyDescent="0.2">
      <c r="C22" s="72"/>
      <c r="D22" s="91" t="s">
        <v>176</v>
      </c>
      <c r="E22" s="114">
        <f>SUM(E18:E21)</f>
        <v>0</v>
      </c>
    </row>
    <row r="23" spans="3:5" ht="17.45" customHeight="1" x14ac:dyDescent="0.2">
      <c r="C23" s="11"/>
      <c r="E23" s="11"/>
    </row>
    <row r="24" spans="3:5" ht="17.45" customHeight="1" x14ac:dyDescent="0.2">
      <c r="C24" s="72"/>
      <c r="D24" s="72" t="s">
        <v>125</v>
      </c>
      <c r="E24" s="82">
        <f>ROUND('ING-MAY'!H10,0)</f>
        <v>0</v>
      </c>
    </row>
    <row r="25" spans="3:5" ht="17.45" customHeight="1" x14ac:dyDescent="0.2">
      <c r="C25" s="72" t="s">
        <v>115</v>
      </c>
      <c r="D25" s="72" t="s">
        <v>126</v>
      </c>
      <c r="E25" s="82">
        <f>ROUND('ING-MAY'!K10,0)</f>
        <v>0</v>
      </c>
    </row>
    <row r="26" spans="3:5" ht="17.45" customHeight="1" x14ac:dyDescent="0.2">
      <c r="C26" s="72" t="s">
        <v>117</v>
      </c>
      <c r="D26" s="72" t="s">
        <v>174</v>
      </c>
      <c r="E26" s="82">
        <f>ROUND('EG-MAY'!H10,0)</f>
        <v>0</v>
      </c>
    </row>
    <row r="27" spans="3:5" ht="17.45" customHeight="1" x14ac:dyDescent="0.2">
      <c r="C27" s="72" t="s">
        <v>120</v>
      </c>
      <c r="D27" s="72" t="s">
        <v>175</v>
      </c>
      <c r="E27" s="115">
        <f>ROUND(IFERROR((E18+E19+E20)/E22,1),4)</f>
        <v>1</v>
      </c>
    </row>
    <row r="28" spans="3:5" ht="17.45" customHeight="1" x14ac:dyDescent="0.2">
      <c r="C28" s="72" t="s">
        <v>117</v>
      </c>
      <c r="D28" s="72" t="s">
        <v>127</v>
      </c>
      <c r="E28" s="82">
        <f>ROUND(E26*E27,0)</f>
        <v>0</v>
      </c>
    </row>
    <row r="29" spans="3:5" ht="17.45" customHeight="1" x14ac:dyDescent="0.2">
      <c r="C29" s="72" t="s">
        <v>117</v>
      </c>
      <c r="D29" s="73" t="s">
        <v>128</v>
      </c>
      <c r="E29" s="82">
        <f>ROUND(E24-E25-E28,0)</f>
        <v>0</v>
      </c>
    </row>
    <row r="30" spans="3:5" ht="17.45" customHeight="1" x14ac:dyDescent="0.2">
      <c r="C30" s="72" t="s">
        <v>115</v>
      </c>
      <c r="D30" s="73" t="s">
        <v>129</v>
      </c>
      <c r="E30" s="82">
        <f>IF(E29&gt;0,IF(E35&gt;E29,E29,E35),0)</f>
        <v>0</v>
      </c>
    </row>
    <row r="31" spans="3:5" ht="17.45" customHeight="1" thickBot="1" x14ac:dyDescent="0.25">
      <c r="C31" s="72" t="s">
        <v>115</v>
      </c>
      <c r="D31" s="73" t="s">
        <v>183</v>
      </c>
      <c r="E31" s="96"/>
    </row>
    <row r="32" spans="3:5" ht="17.45" customHeight="1" thickBot="1" x14ac:dyDescent="0.25">
      <c r="C32" s="91" t="s">
        <v>117</v>
      </c>
      <c r="D32" s="92" t="s">
        <v>130</v>
      </c>
      <c r="E32" s="93">
        <f>E29-E30-E31</f>
        <v>0</v>
      </c>
    </row>
    <row r="34" spans="3:5" ht="17.45" customHeight="1" x14ac:dyDescent="0.2">
      <c r="C34" s="116" t="s">
        <v>182</v>
      </c>
    </row>
    <row r="35" spans="3:5" ht="17.45" customHeight="1" x14ac:dyDescent="0.2">
      <c r="C35" s="72"/>
      <c r="D35" s="72" t="s">
        <v>178</v>
      </c>
      <c r="E35" s="82">
        <f>'IMP-ABR'!E38</f>
        <v>0</v>
      </c>
    </row>
    <row r="36" spans="3:5" ht="17.45" customHeight="1" x14ac:dyDescent="0.2">
      <c r="C36" s="72" t="s">
        <v>181</v>
      </c>
      <c r="D36" s="72" t="s">
        <v>177</v>
      </c>
      <c r="E36" s="82">
        <f>-IF(E29&lt;0,E29,0)</f>
        <v>0</v>
      </c>
    </row>
    <row r="37" spans="3:5" ht="17.45" customHeight="1" x14ac:dyDescent="0.2">
      <c r="C37" s="72" t="s">
        <v>115</v>
      </c>
      <c r="D37" s="72" t="s">
        <v>179</v>
      </c>
      <c r="E37" s="82">
        <f>E30</f>
        <v>0</v>
      </c>
    </row>
    <row r="38" spans="3:5" ht="17.45" customHeight="1" x14ac:dyDescent="0.2">
      <c r="C38" s="91" t="s">
        <v>117</v>
      </c>
      <c r="D38" s="91" t="s">
        <v>180</v>
      </c>
      <c r="E38" s="114">
        <f>E35+E36-E37</f>
        <v>0</v>
      </c>
    </row>
    <row r="41" spans="3:5" ht="17.45" customHeight="1" x14ac:dyDescent="0.3">
      <c r="C41" s="105" t="s">
        <v>74</v>
      </c>
    </row>
    <row r="42" spans="3:5" ht="17.45" customHeight="1" x14ac:dyDescent="0.2">
      <c r="C42" s="56"/>
      <c r="D42" s="56" t="s">
        <v>112</v>
      </c>
      <c r="E42" s="110" t="s">
        <v>113</v>
      </c>
    </row>
    <row r="43" spans="3:5" ht="17.45" customHeight="1" x14ac:dyDescent="0.2">
      <c r="C43" s="72"/>
      <c r="D43" s="72" t="s">
        <v>131</v>
      </c>
      <c r="E43" s="82">
        <f>ROUND('ING-MAY'!I10,0)</f>
        <v>0</v>
      </c>
    </row>
    <row r="44" spans="3:5" ht="17.45" customHeight="1" x14ac:dyDescent="0.2">
      <c r="C44" s="72" t="s">
        <v>115</v>
      </c>
      <c r="D44" s="72" t="s">
        <v>132</v>
      </c>
      <c r="E44" s="82">
        <f>ROUND('EG-MAY'!I10,0)</f>
        <v>0</v>
      </c>
    </row>
    <row r="45" spans="3:5" ht="17.45" customHeight="1" x14ac:dyDescent="0.2">
      <c r="C45" s="72" t="s">
        <v>117</v>
      </c>
      <c r="D45" s="73" t="s">
        <v>133</v>
      </c>
      <c r="E45" s="82">
        <f>ROUND(E43-E44,0)</f>
        <v>0</v>
      </c>
    </row>
    <row r="46" spans="3:5" ht="17.45" customHeight="1" x14ac:dyDescent="0.2">
      <c r="C46" s="72" t="s">
        <v>115</v>
      </c>
      <c r="D46" s="73" t="s">
        <v>129</v>
      </c>
      <c r="E46" s="84">
        <f>-IF('IMP-ABR'!E48&lt;0,'IMP-ABR'!E48,0)</f>
        <v>0</v>
      </c>
    </row>
    <row r="47" spans="3:5" ht="17.45" customHeight="1" thickBot="1" x14ac:dyDescent="0.25">
      <c r="C47" s="72" t="s">
        <v>115</v>
      </c>
      <c r="D47" s="73" t="s">
        <v>134</v>
      </c>
      <c r="E47" s="96">
        <v>0</v>
      </c>
    </row>
    <row r="48" spans="3:5" ht="17.45" customHeight="1" thickBot="1" x14ac:dyDescent="0.25">
      <c r="C48" s="91" t="s">
        <v>117</v>
      </c>
      <c r="D48" s="92" t="s">
        <v>130</v>
      </c>
      <c r="E48" s="93">
        <f>E45-E46+E47</f>
        <v>0</v>
      </c>
    </row>
    <row r="49" spans="4:5" ht="17.45" customHeight="1" thickBot="1" x14ac:dyDescent="0.25"/>
    <row r="50" spans="4:5" ht="17.45" customHeight="1" thickBot="1" x14ac:dyDescent="0.25">
      <c r="D50" s="94" t="s">
        <v>54</v>
      </c>
      <c r="E50" s="95">
        <f>IF(E13&gt;0,E13,0)+IF(E32&gt;0,E32,0)+IF(E48&gt;0,E48,0)</f>
        <v>0</v>
      </c>
    </row>
  </sheetData>
  <sheetProtection algorithmName="SHA-512" hashValue="kav5Vu87bjlTH8tmZLT89uxlVveMPC44O3xpJCUiQzwphivbb3vyrat5IUczt/JluzMSXJ9NoD2eHEmU03TUTQ==" saltValue="27DLiX5XI5fIflG3zbOwFg==" spinCount="100000" sheet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11E35A41-269C-40CD-996E-9A4FEC50F180}"/>
    <hyperlink ref="A5:A6" location="MENU!A1" display="M e n ú" xr:uid="{3CE16F79-0ACA-4A7C-A95A-3F283514760F}"/>
    <hyperlink ref="A8" location="'INGRESOS Y EGRESOS'!A1" display="Ingresos y Egresos" xr:uid="{4D7BE701-14EB-4502-A7F8-5448561507A2}"/>
    <hyperlink ref="A7" location="DATOS!A1" display="Datos de la Empresa" xr:uid="{31CF4822-1064-4938-95E6-672CB10B1B8A}"/>
    <hyperlink ref="A10" location="TARIFAS!A1" display="Tablas y Tarifas de ISR" xr:uid="{2B495315-D30B-4334-A148-07603DC9114A}"/>
    <hyperlink ref="A9" location="IMPUESTOS!A1" display="Impuestos" xr:uid="{CBD2841E-9625-42C4-A199-645F76B038A1}"/>
    <hyperlink ref="A1:A4" location="MENU!A1" display="PROGRAMA REGIMEN SIMPLIFICADO DE CONFIANZA" xr:uid="{7CF65CEB-3590-4DD0-A83B-F16DB980726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E50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55.7109375" style="11" customWidth="1"/>
    <col min="5" max="5" width="12.7109375" style="11" customWidth="1"/>
    <col min="6" max="6" width="5.7109375" style="11" customWidth="1"/>
    <col min="7" max="16384" width="11.42578125" style="11"/>
  </cols>
  <sheetData>
    <row r="1" spans="1:5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7"/>
    </row>
    <row r="2" spans="1:5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7"/>
    </row>
    <row r="3" spans="1:5" ht="17.45" customHeight="1" x14ac:dyDescent="0.25">
      <c r="A3" s="118"/>
      <c r="C3" s="168" t="str">
        <f>"IMPUESTOS DE JUNIO DE "&amp;DATOS!E10</f>
        <v>IMPUESTOS DE JUNIO DE 2023</v>
      </c>
      <c r="D3" s="168"/>
      <c r="E3" s="17"/>
    </row>
    <row r="4" spans="1:5" ht="17.45" customHeight="1" x14ac:dyDescent="0.2">
      <c r="A4" s="119"/>
      <c r="C4" s="104"/>
      <c r="D4" s="103"/>
    </row>
    <row r="5" spans="1:5" ht="17.45" customHeight="1" x14ac:dyDescent="0.3">
      <c r="A5" s="120" t="s">
        <v>1</v>
      </c>
      <c r="C5" s="105" t="s">
        <v>143</v>
      </c>
      <c r="D5" s="103"/>
      <c r="E5" s="17"/>
    </row>
    <row r="6" spans="1:5" ht="17.45" customHeight="1" x14ac:dyDescent="0.2">
      <c r="A6" s="120"/>
      <c r="C6" s="58"/>
      <c r="D6" s="58" t="s">
        <v>112</v>
      </c>
      <c r="E6" s="111" t="s">
        <v>113</v>
      </c>
    </row>
    <row r="7" spans="1:5" ht="17.45" customHeight="1" x14ac:dyDescent="0.2">
      <c r="A7" s="53" t="s">
        <v>5</v>
      </c>
      <c r="C7" s="72"/>
      <c r="D7" s="72" t="s">
        <v>135</v>
      </c>
      <c r="E7" s="82">
        <f>ROUND('ING-JUN'!F9,0)</f>
        <v>0</v>
      </c>
    </row>
    <row r="8" spans="1:5" ht="17.45" customHeight="1" x14ac:dyDescent="0.2">
      <c r="A8" s="53" t="s">
        <v>9</v>
      </c>
      <c r="C8" s="72" t="s">
        <v>115</v>
      </c>
      <c r="D8" s="72" t="s">
        <v>116</v>
      </c>
      <c r="E8" s="84"/>
    </row>
    <row r="9" spans="1:5" ht="17.45" customHeight="1" x14ac:dyDescent="0.2">
      <c r="A9" s="53" t="s">
        <v>13</v>
      </c>
      <c r="C9" s="72" t="s">
        <v>119</v>
      </c>
      <c r="D9" s="73" t="s">
        <v>118</v>
      </c>
      <c r="E9" s="82">
        <f>IF(E7-E8&lt;0,0,E7-E8)</f>
        <v>0</v>
      </c>
    </row>
    <row r="10" spans="1:5" ht="17.45" customHeight="1" x14ac:dyDescent="0.2">
      <c r="A10" s="53" t="s">
        <v>17</v>
      </c>
      <c r="C10" s="72" t="s">
        <v>120</v>
      </c>
      <c r="D10" s="87" t="s">
        <v>161</v>
      </c>
      <c r="E10" s="85">
        <f>IF(E9=0,0,LOOKUP(E9,ISRJUN!C8:C18,ISRJUN!E8:E18))</f>
        <v>0</v>
      </c>
    </row>
    <row r="11" spans="1:5" ht="17.45" customHeight="1" x14ac:dyDescent="0.2">
      <c r="A11" s="53"/>
      <c r="C11" s="83"/>
      <c r="D11" s="72" t="s">
        <v>121</v>
      </c>
      <c r="E11" s="82">
        <f>ROUND(E9*E10,0)</f>
        <v>0</v>
      </c>
    </row>
    <row r="12" spans="1:5" ht="17.45" customHeight="1" thickBot="1" x14ac:dyDescent="0.25">
      <c r="A12" s="53"/>
      <c r="C12" s="83" t="s">
        <v>115</v>
      </c>
      <c r="D12" s="73" t="s">
        <v>168</v>
      </c>
      <c r="E12" s="82">
        <f>'ING-JUN'!J9</f>
        <v>0</v>
      </c>
    </row>
    <row r="13" spans="1:5" ht="17.45" customHeight="1" thickBot="1" x14ac:dyDescent="0.25">
      <c r="A13" s="53"/>
      <c r="C13" s="86" t="s">
        <v>123</v>
      </c>
      <c r="D13" s="88" t="s">
        <v>124</v>
      </c>
      <c r="E13" s="89">
        <f>IF(E11-E12&lt;0,0,E11-E12)</f>
        <v>0</v>
      </c>
    </row>
    <row r="14" spans="1:5" ht="17.45" customHeight="1" x14ac:dyDescent="0.2">
      <c r="A14" s="53"/>
      <c r="E14" s="14"/>
    </row>
    <row r="15" spans="1:5" ht="17.45" customHeight="1" x14ac:dyDescent="0.2">
      <c r="A15" s="117" t="s">
        <v>18</v>
      </c>
      <c r="E15" s="14"/>
    </row>
    <row r="16" spans="1:5" ht="17.45" customHeight="1" x14ac:dyDescent="0.3">
      <c r="A16" s="117"/>
      <c r="C16" s="105" t="s">
        <v>52</v>
      </c>
      <c r="E16" s="17"/>
    </row>
    <row r="17" spans="3:5" ht="17.45" customHeight="1" x14ac:dyDescent="0.2">
      <c r="C17" s="58"/>
      <c r="D17" s="58" t="s">
        <v>112</v>
      </c>
      <c r="E17" s="111" t="s">
        <v>113</v>
      </c>
    </row>
    <row r="18" spans="3:5" ht="17.45" customHeight="1" x14ac:dyDescent="0.2">
      <c r="C18" s="72" t="s">
        <v>173</v>
      </c>
      <c r="D18" s="72" t="s">
        <v>169</v>
      </c>
      <c r="E18" s="82">
        <f>'ING-JUN'!Q10</f>
        <v>0</v>
      </c>
    </row>
    <row r="19" spans="3:5" ht="17.45" customHeight="1" x14ac:dyDescent="0.2">
      <c r="C19" s="72" t="s">
        <v>173</v>
      </c>
      <c r="D19" s="72" t="s">
        <v>170</v>
      </c>
      <c r="E19" s="82">
        <f>'ING-JUN'!P10</f>
        <v>0</v>
      </c>
    </row>
    <row r="20" spans="3:5" ht="17.45" customHeight="1" x14ac:dyDescent="0.2">
      <c r="C20" s="72" t="s">
        <v>173</v>
      </c>
      <c r="D20" s="72" t="s">
        <v>171</v>
      </c>
      <c r="E20" s="82">
        <f>'ING-JUN'!O10</f>
        <v>0</v>
      </c>
    </row>
    <row r="21" spans="3:5" ht="17.45" customHeight="1" x14ac:dyDescent="0.2">
      <c r="C21" s="72" t="s">
        <v>173</v>
      </c>
      <c r="D21" s="72" t="s">
        <v>172</v>
      </c>
      <c r="E21" s="82">
        <f>'ING-JUN'!N10</f>
        <v>0</v>
      </c>
    </row>
    <row r="22" spans="3:5" ht="17.45" customHeight="1" x14ac:dyDescent="0.2">
      <c r="C22" s="72"/>
      <c r="D22" s="91" t="s">
        <v>176</v>
      </c>
      <c r="E22" s="114">
        <f>SUM(E18:E21)</f>
        <v>0</v>
      </c>
    </row>
    <row r="23" spans="3:5" ht="17.45" customHeight="1" x14ac:dyDescent="0.2">
      <c r="C23" s="11"/>
    </row>
    <row r="24" spans="3:5" ht="17.45" customHeight="1" x14ac:dyDescent="0.2">
      <c r="C24" s="72"/>
      <c r="D24" s="72" t="s">
        <v>125</v>
      </c>
      <c r="E24" s="82">
        <f>ROUND('ING-JUN'!H10,0)</f>
        <v>0</v>
      </c>
    </row>
    <row r="25" spans="3:5" ht="17.45" customHeight="1" x14ac:dyDescent="0.2">
      <c r="C25" s="72" t="s">
        <v>115</v>
      </c>
      <c r="D25" s="72" t="s">
        <v>126</v>
      </c>
      <c r="E25" s="82">
        <f>ROUND('ING-JUN'!K10,0)</f>
        <v>0</v>
      </c>
    </row>
    <row r="26" spans="3:5" ht="17.45" customHeight="1" x14ac:dyDescent="0.2">
      <c r="C26" s="72" t="s">
        <v>117</v>
      </c>
      <c r="D26" s="72" t="s">
        <v>174</v>
      </c>
      <c r="E26" s="82">
        <f>ROUND('EG-JUN'!H10,0)</f>
        <v>0</v>
      </c>
    </row>
    <row r="27" spans="3:5" ht="17.45" customHeight="1" x14ac:dyDescent="0.2">
      <c r="C27" s="72" t="s">
        <v>120</v>
      </c>
      <c r="D27" s="72" t="s">
        <v>175</v>
      </c>
      <c r="E27" s="115">
        <f>ROUND(IFERROR((E18+E19+E20)/E22,1),4)</f>
        <v>1</v>
      </c>
    </row>
    <row r="28" spans="3:5" ht="17.45" customHeight="1" x14ac:dyDescent="0.2">
      <c r="C28" s="72" t="s">
        <v>117</v>
      </c>
      <c r="D28" s="72" t="s">
        <v>127</v>
      </c>
      <c r="E28" s="82">
        <f>ROUND(E26*E27,0)</f>
        <v>0</v>
      </c>
    </row>
    <row r="29" spans="3:5" ht="17.45" customHeight="1" x14ac:dyDescent="0.2">
      <c r="C29" s="72" t="s">
        <v>117</v>
      </c>
      <c r="D29" s="73" t="s">
        <v>128</v>
      </c>
      <c r="E29" s="82">
        <f>ROUND(E24-E25-E28,0)</f>
        <v>0</v>
      </c>
    </row>
    <row r="30" spans="3:5" ht="17.45" customHeight="1" x14ac:dyDescent="0.2">
      <c r="C30" s="72" t="s">
        <v>115</v>
      </c>
      <c r="D30" s="73" t="s">
        <v>129</v>
      </c>
      <c r="E30" s="82">
        <f>IF(E29&gt;0,IF(E35&gt;E29,E29,E35),0)</f>
        <v>0</v>
      </c>
    </row>
    <row r="31" spans="3:5" ht="17.45" customHeight="1" thickBot="1" x14ac:dyDescent="0.25">
      <c r="C31" s="72" t="s">
        <v>115</v>
      </c>
      <c r="D31" s="73" t="s">
        <v>183</v>
      </c>
      <c r="E31" s="96"/>
    </row>
    <row r="32" spans="3:5" ht="17.45" customHeight="1" thickBot="1" x14ac:dyDescent="0.25">
      <c r="C32" s="91" t="s">
        <v>117</v>
      </c>
      <c r="D32" s="92" t="s">
        <v>130</v>
      </c>
      <c r="E32" s="93">
        <f>E29-E30-E31</f>
        <v>0</v>
      </c>
    </row>
    <row r="33" spans="3:5" ht="17.45" customHeight="1" x14ac:dyDescent="0.2">
      <c r="E33" s="17"/>
    </row>
    <row r="34" spans="3:5" ht="17.45" customHeight="1" x14ac:dyDescent="0.2">
      <c r="C34" s="116" t="s">
        <v>182</v>
      </c>
      <c r="E34" s="17"/>
    </row>
    <row r="35" spans="3:5" ht="17.45" customHeight="1" x14ac:dyDescent="0.2">
      <c r="C35" s="72"/>
      <c r="D35" s="72" t="s">
        <v>178</v>
      </c>
      <c r="E35" s="82">
        <f>'IMP-MAY'!E38</f>
        <v>0</v>
      </c>
    </row>
    <row r="36" spans="3:5" ht="17.45" customHeight="1" x14ac:dyDescent="0.2">
      <c r="C36" s="72" t="s">
        <v>181</v>
      </c>
      <c r="D36" s="72" t="s">
        <v>177</v>
      </c>
      <c r="E36" s="82">
        <f>-IF(E29&lt;0,E29,0)</f>
        <v>0</v>
      </c>
    </row>
    <row r="37" spans="3:5" ht="17.45" customHeight="1" x14ac:dyDescent="0.2">
      <c r="C37" s="72" t="s">
        <v>115</v>
      </c>
      <c r="D37" s="72" t="s">
        <v>179</v>
      </c>
      <c r="E37" s="82">
        <f>E30</f>
        <v>0</v>
      </c>
    </row>
    <row r="38" spans="3:5" ht="17.45" customHeight="1" x14ac:dyDescent="0.2">
      <c r="C38" s="91" t="s">
        <v>117</v>
      </c>
      <c r="D38" s="91" t="s">
        <v>180</v>
      </c>
      <c r="E38" s="114">
        <f>E35+E36-E37</f>
        <v>0</v>
      </c>
    </row>
    <row r="39" spans="3:5" ht="17.45" customHeight="1" x14ac:dyDescent="0.2">
      <c r="E39" s="17"/>
    </row>
    <row r="40" spans="3:5" ht="17.45" customHeight="1" x14ac:dyDescent="0.2">
      <c r="E40" s="17"/>
    </row>
    <row r="41" spans="3:5" ht="17.45" customHeight="1" x14ac:dyDescent="0.3">
      <c r="C41" s="105" t="s">
        <v>74</v>
      </c>
      <c r="E41" s="17"/>
    </row>
    <row r="42" spans="3:5" ht="17.45" customHeight="1" x14ac:dyDescent="0.2">
      <c r="C42" s="56"/>
      <c r="D42" s="56" t="s">
        <v>112</v>
      </c>
      <c r="E42" s="110" t="s">
        <v>113</v>
      </c>
    </row>
    <row r="43" spans="3:5" ht="17.45" customHeight="1" x14ac:dyDescent="0.2">
      <c r="C43" s="72"/>
      <c r="D43" s="72" t="s">
        <v>131</v>
      </c>
      <c r="E43" s="82">
        <f>ROUND('ING-JUN'!I10,0)</f>
        <v>0</v>
      </c>
    </row>
    <row r="44" spans="3:5" ht="17.45" customHeight="1" x14ac:dyDescent="0.2">
      <c r="C44" s="72" t="s">
        <v>115</v>
      </c>
      <c r="D44" s="72" t="s">
        <v>132</v>
      </c>
      <c r="E44" s="82">
        <f>ROUND('EG-JUN'!I10,0)</f>
        <v>0</v>
      </c>
    </row>
    <row r="45" spans="3:5" ht="17.45" customHeight="1" x14ac:dyDescent="0.2">
      <c r="C45" s="72" t="s">
        <v>117</v>
      </c>
      <c r="D45" s="73" t="s">
        <v>133</v>
      </c>
      <c r="E45" s="82">
        <f>ROUND(E43-E44,0)</f>
        <v>0</v>
      </c>
    </row>
    <row r="46" spans="3:5" ht="17.45" customHeight="1" x14ac:dyDescent="0.2">
      <c r="C46" s="72" t="s">
        <v>115</v>
      </c>
      <c r="D46" s="73" t="s">
        <v>129</v>
      </c>
      <c r="E46" s="84">
        <f>-IF('IMP-MAY'!E48&lt;0,'IMP-MAY'!E48,0)</f>
        <v>0</v>
      </c>
    </row>
    <row r="47" spans="3:5" ht="17.45" customHeight="1" thickBot="1" x14ac:dyDescent="0.25">
      <c r="C47" s="72" t="s">
        <v>115</v>
      </c>
      <c r="D47" s="73" t="s">
        <v>134</v>
      </c>
      <c r="E47" s="96">
        <v>0</v>
      </c>
    </row>
    <row r="48" spans="3:5" ht="17.45" customHeight="1" thickBot="1" x14ac:dyDescent="0.25">
      <c r="C48" s="91" t="s">
        <v>117</v>
      </c>
      <c r="D48" s="92" t="s">
        <v>130</v>
      </c>
      <c r="E48" s="93">
        <f>E45-E46+E47</f>
        <v>0</v>
      </c>
    </row>
    <row r="49" spans="4:5" ht="17.45" customHeight="1" thickBot="1" x14ac:dyDescent="0.25">
      <c r="E49" s="17"/>
    </row>
    <row r="50" spans="4:5" ht="17.45" customHeight="1" thickBot="1" x14ac:dyDescent="0.25">
      <c r="D50" s="94" t="s">
        <v>54</v>
      </c>
      <c r="E50" s="95">
        <f>IF(E13&gt;0,E13,0)+IF(E32&gt;0,E32,0)+IF(E48&gt;0,E48,0)</f>
        <v>0</v>
      </c>
    </row>
  </sheetData>
  <sheetProtection algorithmName="SHA-512" hashValue="gLUf4924+f9W7uDAB2p4Dixl8/KmJayu42c1hmtUokL5ekTUXCdmIJoIbTWwm3NtBRcTGIswwFlSi5rXGMN9RQ==" saltValue="19L0vBq98WiVVaYv+sYLfw==" spinCount="100000" sheet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3A4C28DA-1205-4364-9998-E4A8274B94E0}"/>
    <hyperlink ref="A5:A6" location="MENU!A1" display="M e n ú" xr:uid="{3A98C186-98AC-4A74-A512-DDC06D6B93F7}"/>
    <hyperlink ref="A8" location="'INGRESOS Y EGRESOS'!A1" display="Ingresos y Egresos" xr:uid="{1A4E4090-1118-4181-B8DE-012215FD52CA}"/>
    <hyperlink ref="A7" location="DATOS!A1" display="Datos de la Empresa" xr:uid="{342FA248-EE3E-465A-AC3A-B3D05527AD09}"/>
    <hyperlink ref="A10" location="TARIFAS!A1" display="Tablas y Tarifas de ISR" xr:uid="{2A24BF8D-6D41-4040-B08F-93E05289BA65}"/>
    <hyperlink ref="A9" location="IMPUESTOS!A1" display="Impuestos" xr:uid="{30F2DD66-F6A7-43D7-99F9-843FFFECAC30}"/>
    <hyperlink ref="A1:A4" location="MENU!A1" display="PROGRAMA REGIMEN SIMPLIFICADO DE CONFIANZA" xr:uid="{2FF92697-9065-4FC3-9396-F3CBBA0984D4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E50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55.7109375" style="11" customWidth="1"/>
    <col min="5" max="5" width="12.7109375" style="11" customWidth="1"/>
    <col min="6" max="6" width="5.7109375" style="11" customWidth="1"/>
    <col min="7" max="16384" width="11.42578125" style="11"/>
  </cols>
  <sheetData>
    <row r="1" spans="1:5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7"/>
    </row>
    <row r="2" spans="1:5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7"/>
    </row>
    <row r="3" spans="1:5" ht="17.45" customHeight="1" x14ac:dyDescent="0.25">
      <c r="A3" s="118"/>
      <c r="C3" s="168" t="str">
        <f>"IMPUESTOS DE JULIO DE "&amp;DATOS!E10</f>
        <v>IMPUESTOS DE JULIO DE 2023</v>
      </c>
      <c r="D3" s="168"/>
      <c r="E3" s="17"/>
    </row>
    <row r="4" spans="1:5" ht="17.45" customHeight="1" x14ac:dyDescent="0.2">
      <c r="A4" s="119"/>
      <c r="C4" s="104"/>
      <c r="D4" s="103"/>
    </row>
    <row r="5" spans="1:5" ht="17.45" customHeight="1" x14ac:dyDescent="0.3">
      <c r="A5" s="120" t="s">
        <v>1</v>
      </c>
      <c r="C5" s="105" t="s">
        <v>143</v>
      </c>
      <c r="D5" s="103"/>
      <c r="E5" s="17"/>
    </row>
    <row r="6" spans="1:5" ht="17.45" customHeight="1" x14ac:dyDescent="0.2">
      <c r="A6" s="120"/>
      <c r="C6" s="58"/>
      <c r="D6" s="58" t="s">
        <v>112</v>
      </c>
      <c r="E6" s="111" t="s">
        <v>113</v>
      </c>
    </row>
    <row r="7" spans="1:5" ht="17.45" customHeight="1" x14ac:dyDescent="0.2">
      <c r="A7" s="53" t="s">
        <v>5</v>
      </c>
      <c r="C7" s="72"/>
      <c r="D7" s="72" t="s">
        <v>135</v>
      </c>
      <c r="E7" s="82">
        <f>ROUND('ING-JUL'!F9,0)</f>
        <v>0</v>
      </c>
    </row>
    <row r="8" spans="1:5" ht="17.45" customHeight="1" x14ac:dyDescent="0.2">
      <c r="A8" s="53" t="s">
        <v>9</v>
      </c>
      <c r="C8" s="72" t="s">
        <v>115</v>
      </c>
      <c r="D8" s="72" t="s">
        <v>116</v>
      </c>
      <c r="E8" s="84">
        <v>0</v>
      </c>
    </row>
    <row r="9" spans="1:5" ht="17.45" customHeight="1" x14ac:dyDescent="0.2">
      <c r="A9" s="53" t="s">
        <v>13</v>
      </c>
      <c r="C9" s="72" t="s">
        <v>119</v>
      </c>
      <c r="D9" s="73" t="s">
        <v>118</v>
      </c>
      <c r="E9" s="82">
        <f>IF(E7-E8&lt;0,0,E7-E8)</f>
        <v>0</v>
      </c>
    </row>
    <row r="10" spans="1:5" ht="17.45" customHeight="1" x14ac:dyDescent="0.2">
      <c r="A10" s="53" t="s">
        <v>17</v>
      </c>
      <c r="C10" s="72" t="s">
        <v>120</v>
      </c>
      <c r="D10" s="87" t="s">
        <v>161</v>
      </c>
      <c r="E10" s="85">
        <f>IF(E9=0,0,LOOKUP(E9,ISRJUL!C8:C18,ISRJUL!E8:E18))</f>
        <v>0</v>
      </c>
    </row>
    <row r="11" spans="1:5" ht="17.45" customHeight="1" x14ac:dyDescent="0.2">
      <c r="A11" s="53"/>
      <c r="C11" s="83"/>
      <c r="D11" s="72" t="s">
        <v>121</v>
      </c>
      <c r="E11" s="82">
        <f>ROUND(E9*E10,0)</f>
        <v>0</v>
      </c>
    </row>
    <row r="12" spans="1:5" ht="17.45" customHeight="1" thickBot="1" x14ac:dyDescent="0.25">
      <c r="A12" s="53"/>
      <c r="C12" s="83" t="s">
        <v>115</v>
      </c>
      <c r="D12" s="73" t="s">
        <v>168</v>
      </c>
      <c r="E12" s="82">
        <f>'ING-JUL'!J9</f>
        <v>0</v>
      </c>
    </row>
    <row r="13" spans="1:5" ht="17.45" customHeight="1" thickBot="1" x14ac:dyDescent="0.25">
      <c r="A13" s="53"/>
      <c r="C13" s="86" t="s">
        <v>123</v>
      </c>
      <c r="D13" s="88" t="s">
        <v>124</v>
      </c>
      <c r="E13" s="89">
        <f>IF(E11-E12&lt;0,0,E11-E12)</f>
        <v>0</v>
      </c>
    </row>
    <row r="14" spans="1:5" ht="17.45" customHeight="1" x14ac:dyDescent="0.2">
      <c r="A14" s="53"/>
      <c r="E14" s="14"/>
    </row>
    <row r="15" spans="1:5" ht="17.45" customHeight="1" x14ac:dyDescent="0.2">
      <c r="A15" s="117" t="s">
        <v>18</v>
      </c>
      <c r="E15" s="14"/>
    </row>
    <row r="16" spans="1:5" ht="17.45" customHeight="1" x14ac:dyDescent="0.3">
      <c r="A16" s="117"/>
      <c r="C16" s="105" t="s">
        <v>52</v>
      </c>
      <c r="E16" s="17"/>
    </row>
    <row r="17" spans="3:5" ht="17.45" customHeight="1" x14ac:dyDescent="0.2">
      <c r="C17" s="58"/>
      <c r="D17" s="58" t="s">
        <v>112</v>
      </c>
      <c r="E17" s="111" t="s">
        <v>113</v>
      </c>
    </row>
    <row r="18" spans="3:5" ht="17.45" customHeight="1" x14ac:dyDescent="0.2">
      <c r="C18" s="72" t="s">
        <v>173</v>
      </c>
      <c r="D18" s="72" t="s">
        <v>169</v>
      </c>
      <c r="E18" s="82">
        <f>'ING-JUL'!Q10</f>
        <v>0</v>
      </c>
    </row>
    <row r="19" spans="3:5" ht="17.45" customHeight="1" x14ac:dyDescent="0.2">
      <c r="C19" s="72" t="s">
        <v>173</v>
      </c>
      <c r="D19" s="72" t="s">
        <v>170</v>
      </c>
      <c r="E19" s="82">
        <f>'ING-JUL'!P10</f>
        <v>0</v>
      </c>
    </row>
    <row r="20" spans="3:5" ht="17.45" customHeight="1" x14ac:dyDescent="0.2">
      <c r="C20" s="72" t="s">
        <v>173</v>
      </c>
      <c r="D20" s="72" t="s">
        <v>171</v>
      </c>
      <c r="E20" s="82">
        <f>'ING-JUL'!O10</f>
        <v>0</v>
      </c>
    </row>
    <row r="21" spans="3:5" ht="17.45" customHeight="1" x14ac:dyDescent="0.2">
      <c r="C21" s="72" t="s">
        <v>173</v>
      </c>
      <c r="D21" s="72" t="s">
        <v>172</v>
      </c>
      <c r="E21" s="82">
        <f>'ING-JUL'!N10</f>
        <v>0</v>
      </c>
    </row>
    <row r="22" spans="3:5" ht="17.45" customHeight="1" x14ac:dyDescent="0.2">
      <c r="C22" s="72"/>
      <c r="D22" s="91" t="s">
        <v>176</v>
      </c>
      <c r="E22" s="114">
        <f>SUM(E18:E21)</f>
        <v>0</v>
      </c>
    </row>
    <row r="23" spans="3:5" ht="17.45" customHeight="1" x14ac:dyDescent="0.2">
      <c r="C23" s="11"/>
    </row>
    <row r="24" spans="3:5" ht="17.45" customHeight="1" x14ac:dyDescent="0.2">
      <c r="C24" s="72"/>
      <c r="D24" s="72" t="s">
        <v>125</v>
      </c>
      <c r="E24" s="82">
        <f>ROUND('ING-JUL'!H10,0)</f>
        <v>0</v>
      </c>
    </row>
    <row r="25" spans="3:5" ht="17.45" customHeight="1" x14ac:dyDescent="0.2">
      <c r="C25" s="72" t="s">
        <v>115</v>
      </c>
      <c r="D25" s="72" t="s">
        <v>126</v>
      </c>
      <c r="E25" s="82">
        <f>ROUND('ING-JUL'!K10,0)</f>
        <v>0</v>
      </c>
    </row>
    <row r="26" spans="3:5" ht="17.45" customHeight="1" x14ac:dyDescent="0.2">
      <c r="C26" s="72" t="s">
        <v>117</v>
      </c>
      <c r="D26" s="72" t="s">
        <v>174</v>
      </c>
      <c r="E26" s="82">
        <f>ROUND('EG-JUL'!H10,0)</f>
        <v>0</v>
      </c>
    </row>
    <row r="27" spans="3:5" ht="17.45" customHeight="1" x14ac:dyDescent="0.2">
      <c r="C27" s="72" t="s">
        <v>120</v>
      </c>
      <c r="D27" s="72" t="s">
        <v>175</v>
      </c>
      <c r="E27" s="115">
        <f>ROUND(IFERROR((E18+E19+E20)/E22,1),4)</f>
        <v>1</v>
      </c>
    </row>
    <row r="28" spans="3:5" ht="17.45" customHeight="1" x14ac:dyDescent="0.2">
      <c r="C28" s="72" t="s">
        <v>117</v>
      </c>
      <c r="D28" s="72" t="s">
        <v>127</v>
      </c>
      <c r="E28" s="82">
        <f>ROUND(E26*E27,0)</f>
        <v>0</v>
      </c>
    </row>
    <row r="29" spans="3:5" ht="17.45" customHeight="1" x14ac:dyDescent="0.2">
      <c r="C29" s="72" t="s">
        <v>117</v>
      </c>
      <c r="D29" s="73" t="s">
        <v>128</v>
      </c>
      <c r="E29" s="82">
        <f>ROUND(E24-E25-E28,0)</f>
        <v>0</v>
      </c>
    </row>
    <row r="30" spans="3:5" ht="17.45" customHeight="1" x14ac:dyDescent="0.2">
      <c r="C30" s="72" t="s">
        <v>115</v>
      </c>
      <c r="D30" s="73" t="s">
        <v>129</v>
      </c>
      <c r="E30" s="82">
        <f>IF(E29&gt;0,IF(E35&gt;E29,E29,E35),0)</f>
        <v>0</v>
      </c>
    </row>
    <row r="31" spans="3:5" ht="17.45" customHeight="1" thickBot="1" x14ac:dyDescent="0.25">
      <c r="C31" s="72" t="s">
        <v>115</v>
      </c>
      <c r="D31" s="73" t="s">
        <v>183</v>
      </c>
      <c r="E31" s="96"/>
    </row>
    <row r="32" spans="3:5" ht="17.45" customHeight="1" thickBot="1" x14ac:dyDescent="0.25">
      <c r="C32" s="91" t="s">
        <v>117</v>
      </c>
      <c r="D32" s="92" t="s">
        <v>130</v>
      </c>
      <c r="E32" s="93">
        <f>E29-E30-E31</f>
        <v>0</v>
      </c>
    </row>
    <row r="33" spans="3:5" ht="17.45" customHeight="1" x14ac:dyDescent="0.2">
      <c r="E33" s="17"/>
    </row>
    <row r="34" spans="3:5" ht="17.45" customHeight="1" x14ac:dyDescent="0.2">
      <c r="C34" s="116" t="s">
        <v>182</v>
      </c>
      <c r="E34" s="17"/>
    </row>
    <row r="35" spans="3:5" ht="17.45" customHeight="1" x14ac:dyDescent="0.2">
      <c r="C35" s="72"/>
      <c r="D35" s="72" t="s">
        <v>178</v>
      </c>
      <c r="E35" s="82">
        <f>'IMP-JUN'!E38</f>
        <v>0</v>
      </c>
    </row>
    <row r="36" spans="3:5" ht="17.45" customHeight="1" x14ac:dyDescent="0.2">
      <c r="C36" s="72" t="s">
        <v>181</v>
      </c>
      <c r="D36" s="72" t="s">
        <v>177</v>
      </c>
      <c r="E36" s="82">
        <f>-IF(E29&lt;0,E29,0)</f>
        <v>0</v>
      </c>
    </row>
    <row r="37" spans="3:5" ht="17.45" customHeight="1" x14ac:dyDescent="0.2">
      <c r="C37" s="72" t="s">
        <v>115</v>
      </c>
      <c r="D37" s="72" t="s">
        <v>179</v>
      </c>
      <c r="E37" s="82">
        <f>E30</f>
        <v>0</v>
      </c>
    </row>
    <row r="38" spans="3:5" ht="17.45" customHeight="1" x14ac:dyDescent="0.2">
      <c r="C38" s="91" t="s">
        <v>117</v>
      </c>
      <c r="D38" s="91" t="s">
        <v>180</v>
      </c>
      <c r="E38" s="114">
        <f>E35+E36-E37</f>
        <v>0</v>
      </c>
    </row>
    <row r="39" spans="3:5" ht="17.45" customHeight="1" x14ac:dyDescent="0.2">
      <c r="E39" s="17"/>
    </row>
    <row r="40" spans="3:5" ht="17.45" customHeight="1" x14ac:dyDescent="0.2">
      <c r="E40" s="17"/>
    </row>
    <row r="41" spans="3:5" ht="17.45" customHeight="1" x14ac:dyDescent="0.3">
      <c r="C41" s="105" t="s">
        <v>74</v>
      </c>
      <c r="E41" s="17"/>
    </row>
    <row r="42" spans="3:5" ht="17.45" customHeight="1" x14ac:dyDescent="0.2">
      <c r="C42" s="56"/>
      <c r="D42" s="56" t="s">
        <v>112</v>
      </c>
      <c r="E42" s="110" t="s">
        <v>113</v>
      </c>
    </row>
    <row r="43" spans="3:5" ht="17.45" customHeight="1" x14ac:dyDescent="0.2">
      <c r="C43" s="72"/>
      <c r="D43" s="72" t="s">
        <v>131</v>
      </c>
      <c r="E43" s="82">
        <f>ROUND('ING-JUL'!I10,0)</f>
        <v>0</v>
      </c>
    </row>
    <row r="44" spans="3:5" ht="17.45" customHeight="1" x14ac:dyDescent="0.2">
      <c r="C44" s="72" t="s">
        <v>115</v>
      </c>
      <c r="D44" s="72" t="s">
        <v>132</v>
      </c>
      <c r="E44" s="82">
        <f>ROUND('EG-JUL'!I10,0)</f>
        <v>0</v>
      </c>
    </row>
    <row r="45" spans="3:5" ht="17.45" customHeight="1" x14ac:dyDescent="0.2">
      <c r="C45" s="72" t="s">
        <v>117</v>
      </c>
      <c r="D45" s="73" t="s">
        <v>133</v>
      </c>
      <c r="E45" s="82">
        <f>ROUND(E43-E44,0)</f>
        <v>0</v>
      </c>
    </row>
    <row r="46" spans="3:5" ht="17.45" customHeight="1" x14ac:dyDescent="0.2">
      <c r="C46" s="72" t="s">
        <v>115</v>
      </c>
      <c r="D46" s="73" t="s">
        <v>129</v>
      </c>
      <c r="E46" s="84">
        <f>-IF('IMP-JUN'!E48&lt;0,'IMP-JUN'!E48,0)</f>
        <v>0</v>
      </c>
    </row>
    <row r="47" spans="3:5" ht="17.45" customHeight="1" thickBot="1" x14ac:dyDescent="0.25">
      <c r="C47" s="72" t="s">
        <v>115</v>
      </c>
      <c r="D47" s="73" t="s">
        <v>134</v>
      </c>
      <c r="E47" s="96">
        <v>0</v>
      </c>
    </row>
    <row r="48" spans="3:5" ht="17.45" customHeight="1" thickBot="1" x14ac:dyDescent="0.25">
      <c r="C48" s="91" t="s">
        <v>117</v>
      </c>
      <c r="D48" s="92" t="s">
        <v>130</v>
      </c>
      <c r="E48" s="93">
        <f>E45-E46+E47</f>
        <v>0</v>
      </c>
    </row>
    <row r="49" spans="4:5" ht="17.45" customHeight="1" thickBot="1" x14ac:dyDescent="0.25">
      <c r="E49" s="17"/>
    </row>
    <row r="50" spans="4:5" ht="17.45" customHeight="1" thickBot="1" x14ac:dyDescent="0.25">
      <c r="D50" s="94" t="s">
        <v>54</v>
      </c>
      <c r="E50" s="95">
        <f>IF(E13&gt;0,E13,0)+IF(E32&gt;0,E32,0)+IF(E48&gt;0,E48,0)</f>
        <v>0</v>
      </c>
    </row>
  </sheetData>
  <sheetProtection algorithmName="SHA-512" hashValue="SJ+5zU2dIsfSeMw5ClPTFm/LdJnReDDOdYvSw2HOy//LE9GHcWDI9dEEWA9TEO5aMNLaRNyAS5BcCtrfBuSBSg==" saltValue="UWsg1MPqwdp2g5N8NTQOjQ==" spinCount="100000" sheet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8DAA3478-1EBB-4E90-8539-DAD9EE04D594}"/>
    <hyperlink ref="A5:A6" location="MENU!A1" display="M e n ú" xr:uid="{12137F46-976B-4428-92BC-252B7C109281}"/>
    <hyperlink ref="A8" location="'INGRESOS Y EGRESOS'!A1" display="Ingresos y Egresos" xr:uid="{EF102D0E-CF27-436E-AE59-F30DD82BF79A}"/>
    <hyperlink ref="A7" location="DATOS!A1" display="Datos de la Empresa" xr:uid="{8157B41D-A357-43E2-9A12-DC55C14EF47D}"/>
    <hyperlink ref="A10" location="TARIFAS!A1" display="Tablas y Tarifas de ISR" xr:uid="{7CCCF837-26BE-405A-8777-B44A88B0D0AB}"/>
    <hyperlink ref="A9" location="IMPUESTOS!A1" display="Impuestos" xr:uid="{16E08004-DD6D-4EB0-AC38-4A7C0624DD33}"/>
    <hyperlink ref="A1:A4" location="MENU!A1" display="PROGRAMA REGIMEN SIMPLIFICADO DE CONFIANZA" xr:uid="{0D68008D-1E2F-419F-AE2C-77F279A7D00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E50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55.7109375" style="11" customWidth="1"/>
    <col min="5" max="5" width="12.7109375" style="11" customWidth="1"/>
    <col min="6" max="6" width="5.7109375" style="11" customWidth="1"/>
    <col min="7" max="16384" width="11.42578125" style="11"/>
  </cols>
  <sheetData>
    <row r="1" spans="1:5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7"/>
    </row>
    <row r="2" spans="1:5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7"/>
    </row>
    <row r="3" spans="1:5" ht="17.45" customHeight="1" x14ac:dyDescent="0.25">
      <c r="A3" s="118"/>
      <c r="C3" s="168" t="str">
        <f>"IMPUESTOS DE AGOSTO DE "&amp;DATOS!E10</f>
        <v>IMPUESTOS DE AGOSTO DE 2023</v>
      </c>
      <c r="D3" s="168"/>
      <c r="E3" s="17"/>
    </row>
    <row r="4" spans="1:5" ht="17.45" customHeight="1" x14ac:dyDescent="0.2">
      <c r="A4" s="119"/>
      <c r="C4" s="104"/>
      <c r="D4" s="103"/>
    </row>
    <row r="5" spans="1:5" ht="17.45" customHeight="1" x14ac:dyDescent="0.3">
      <c r="A5" s="120" t="s">
        <v>1</v>
      </c>
      <c r="C5" s="105" t="s">
        <v>143</v>
      </c>
      <c r="D5" s="103"/>
      <c r="E5" s="17"/>
    </row>
    <row r="6" spans="1:5" ht="17.45" customHeight="1" x14ac:dyDescent="0.2">
      <c r="A6" s="120"/>
      <c r="C6" s="58"/>
      <c r="D6" s="58" t="s">
        <v>112</v>
      </c>
      <c r="E6" s="111" t="s">
        <v>113</v>
      </c>
    </row>
    <row r="7" spans="1:5" ht="17.45" customHeight="1" x14ac:dyDescent="0.2">
      <c r="A7" s="53" t="s">
        <v>5</v>
      </c>
      <c r="C7" s="72"/>
      <c r="D7" s="72" t="s">
        <v>135</v>
      </c>
      <c r="E7" s="82">
        <f>ROUND('ING-AGO'!F9,0)</f>
        <v>0</v>
      </c>
    </row>
    <row r="8" spans="1:5" ht="17.45" customHeight="1" x14ac:dyDescent="0.2">
      <c r="A8" s="53" t="s">
        <v>9</v>
      </c>
      <c r="C8" s="72" t="s">
        <v>115</v>
      </c>
      <c r="D8" s="72" t="s">
        <v>116</v>
      </c>
      <c r="E8" s="84">
        <v>0</v>
      </c>
    </row>
    <row r="9" spans="1:5" ht="17.45" customHeight="1" x14ac:dyDescent="0.2">
      <c r="A9" s="53" t="s">
        <v>13</v>
      </c>
      <c r="C9" s="72" t="s">
        <v>119</v>
      </c>
      <c r="D9" s="73" t="s">
        <v>118</v>
      </c>
      <c r="E9" s="82">
        <f>IF(E7-E8&lt;0,0,E7-E8)</f>
        <v>0</v>
      </c>
    </row>
    <row r="10" spans="1:5" ht="17.45" customHeight="1" x14ac:dyDescent="0.2">
      <c r="A10" s="53" t="s">
        <v>17</v>
      </c>
      <c r="C10" s="72" t="s">
        <v>120</v>
      </c>
      <c r="D10" s="87" t="s">
        <v>161</v>
      </c>
      <c r="E10" s="85">
        <f>IF(E9=0,0,LOOKUP(E9,ISRAGO!C8:C18,ISRAGO!E8:E18))</f>
        <v>0</v>
      </c>
    </row>
    <row r="11" spans="1:5" ht="17.45" customHeight="1" x14ac:dyDescent="0.2">
      <c r="A11" s="53"/>
      <c r="C11" s="83"/>
      <c r="D11" s="72" t="s">
        <v>121</v>
      </c>
      <c r="E11" s="82">
        <f>ROUND(E9*E10,0)</f>
        <v>0</v>
      </c>
    </row>
    <row r="12" spans="1:5" ht="17.45" customHeight="1" thickBot="1" x14ac:dyDescent="0.25">
      <c r="A12" s="53"/>
      <c r="C12" s="83" t="s">
        <v>115</v>
      </c>
      <c r="D12" s="73" t="s">
        <v>168</v>
      </c>
      <c r="E12" s="82">
        <f>'ING-AGO'!J9</f>
        <v>0</v>
      </c>
    </row>
    <row r="13" spans="1:5" ht="17.45" customHeight="1" thickBot="1" x14ac:dyDescent="0.25">
      <c r="A13" s="53"/>
      <c r="C13" s="86" t="s">
        <v>123</v>
      </c>
      <c r="D13" s="88" t="s">
        <v>124</v>
      </c>
      <c r="E13" s="89">
        <f>IF(E11-E12&lt;0,0,E11-E12)</f>
        <v>0</v>
      </c>
    </row>
    <row r="14" spans="1:5" ht="17.45" customHeight="1" x14ac:dyDescent="0.2">
      <c r="A14" s="53"/>
      <c r="E14" s="14"/>
    </row>
    <row r="15" spans="1:5" ht="17.45" customHeight="1" x14ac:dyDescent="0.2">
      <c r="A15" s="117" t="s">
        <v>18</v>
      </c>
      <c r="E15" s="14"/>
    </row>
    <row r="16" spans="1:5" ht="17.45" customHeight="1" x14ac:dyDescent="0.3">
      <c r="A16" s="117"/>
      <c r="C16" s="105" t="s">
        <v>52</v>
      </c>
      <c r="E16" s="17"/>
    </row>
    <row r="17" spans="3:5" ht="17.45" customHeight="1" x14ac:dyDescent="0.2">
      <c r="C17" s="58"/>
      <c r="D17" s="58" t="s">
        <v>112</v>
      </c>
      <c r="E17" s="111" t="s">
        <v>113</v>
      </c>
    </row>
    <row r="18" spans="3:5" ht="17.45" customHeight="1" x14ac:dyDescent="0.2">
      <c r="C18" s="72" t="s">
        <v>173</v>
      </c>
      <c r="D18" s="72" t="s">
        <v>169</v>
      </c>
      <c r="E18" s="82">
        <f>'ING-AGO'!Q10</f>
        <v>0</v>
      </c>
    </row>
    <row r="19" spans="3:5" ht="17.45" customHeight="1" x14ac:dyDescent="0.2">
      <c r="C19" s="72" t="s">
        <v>173</v>
      </c>
      <c r="D19" s="72" t="s">
        <v>170</v>
      </c>
      <c r="E19" s="82">
        <f>'ING-AGO'!P10</f>
        <v>0</v>
      </c>
    </row>
    <row r="20" spans="3:5" ht="17.45" customHeight="1" x14ac:dyDescent="0.2">
      <c r="C20" s="72" t="s">
        <v>173</v>
      </c>
      <c r="D20" s="72" t="s">
        <v>171</v>
      </c>
      <c r="E20" s="82">
        <f>'ING-AGO'!O10</f>
        <v>0</v>
      </c>
    </row>
    <row r="21" spans="3:5" ht="17.45" customHeight="1" x14ac:dyDescent="0.2">
      <c r="C21" s="72" t="s">
        <v>173</v>
      </c>
      <c r="D21" s="72" t="s">
        <v>172</v>
      </c>
      <c r="E21" s="82">
        <f>'ING-AGO'!N10</f>
        <v>0</v>
      </c>
    </row>
    <row r="22" spans="3:5" ht="17.45" customHeight="1" x14ac:dyDescent="0.2">
      <c r="C22" s="72"/>
      <c r="D22" s="91" t="s">
        <v>176</v>
      </c>
      <c r="E22" s="114">
        <f>SUM(E18:E21)</f>
        <v>0</v>
      </c>
    </row>
    <row r="23" spans="3:5" ht="17.45" customHeight="1" x14ac:dyDescent="0.2">
      <c r="C23" s="11"/>
    </row>
    <row r="24" spans="3:5" ht="17.45" customHeight="1" x14ac:dyDescent="0.2">
      <c r="C24" s="72"/>
      <c r="D24" s="72" t="s">
        <v>125</v>
      </c>
      <c r="E24" s="82">
        <f>ROUND('ING-AGO'!H10,0)</f>
        <v>0</v>
      </c>
    </row>
    <row r="25" spans="3:5" ht="17.45" customHeight="1" x14ac:dyDescent="0.2">
      <c r="C25" s="72" t="s">
        <v>115</v>
      </c>
      <c r="D25" s="72" t="s">
        <v>126</v>
      </c>
      <c r="E25" s="82">
        <f>ROUND('ING-AGO'!K10,0)</f>
        <v>0</v>
      </c>
    </row>
    <row r="26" spans="3:5" ht="17.45" customHeight="1" x14ac:dyDescent="0.2">
      <c r="C26" s="72" t="s">
        <v>117</v>
      </c>
      <c r="D26" s="72" t="s">
        <v>174</v>
      </c>
      <c r="E26" s="82">
        <f>ROUND('EG-AGO'!H10,0)</f>
        <v>0</v>
      </c>
    </row>
    <row r="27" spans="3:5" ht="17.45" customHeight="1" x14ac:dyDescent="0.2">
      <c r="C27" s="72" t="s">
        <v>120</v>
      </c>
      <c r="D27" s="72" t="s">
        <v>175</v>
      </c>
      <c r="E27" s="115">
        <f>ROUND(IFERROR((E18+E19+E20)/E22,1),4)</f>
        <v>1</v>
      </c>
    </row>
    <row r="28" spans="3:5" ht="17.45" customHeight="1" x14ac:dyDescent="0.2">
      <c r="C28" s="72" t="s">
        <v>117</v>
      </c>
      <c r="D28" s="72" t="s">
        <v>127</v>
      </c>
      <c r="E28" s="82">
        <f>ROUND(E26*E27,0)</f>
        <v>0</v>
      </c>
    </row>
    <row r="29" spans="3:5" ht="17.45" customHeight="1" x14ac:dyDescent="0.2">
      <c r="C29" s="72" t="s">
        <v>117</v>
      </c>
      <c r="D29" s="73" t="s">
        <v>128</v>
      </c>
      <c r="E29" s="82">
        <f>ROUND(E24-E25-E28,0)</f>
        <v>0</v>
      </c>
    </row>
    <row r="30" spans="3:5" ht="17.45" customHeight="1" x14ac:dyDescent="0.2">
      <c r="C30" s="72" t="s">
        <v>115</v>
      </c>
      <c r="D30" s="73" t="s">
        <v>129</v>
      </c>
      <c r="E30" s="82">
        <f>IF(E29&gt;0,IF(E35&gt;E29,E29,E35),0)</f>
        <v>0</v>
      </c>
    </row>
    <row r="31" spans="3:5" ht="17.45" customHeight="1" thickBot="1" x14ac:dyDescent="0.25">
      <c r="C31" s="72" t="s">
        <v>115</v>
      </c>
      <c r="D31" s="73" t="s">
        <v>183</v>
      </c>
      <c r="E31" s="96"/>
    </row>
    <row r="32" spans="3:5" ht="17.45" customHeight="1" thickBot="1" x14ac:dyDescent="0.25">
      <c r="C32" s="91" t="s">
        <v>117</v>
      </c>
      <c r="D32" s="92" t="s">
        <v>130</v>
      </c>
      <c r="E32" s="93">
        <f>E29-E30-E31</f>
        <v>0</v>
      </c>
    </row>
    <row r="33" spans="3:5" ht="17.45" customHeight="1" x14ac:dyDescent="0.2">
      <c r="E33" s="17"/>
    </row>
    <row r="34" spans="3:5" ht="17.45" customHeight="1" x14ac:dyDescent="0.2">
      <c r="C34" s="116" t="s">
        <v>182</v>
      </c>
      <c r="E34" s="17"/>
    </row>
    <row r="35" spans="3:5" ht="17.45" customHeight="1" x14ac:dyDescent="0.2">
      <c r="C35" s="72"/>
      <c r="D35" s="72" t="s">
        <v>178</v>
      </c>
      <c r="E35" s="82">
        <f>'IMP-JUL'!E38</f>
        <v>0</v>
      </c>
    </row>
    <row r="36" spans="3:5" ht="17.45" customHeight="1" x14ac:dyDescent="0.2">
      <c r="C36" s="72" t="s">
        <v>181</v>
      </c>
      <c r="D36" s="72" t="s">
        <v>177</v>
      </c>
      <c r="E36" s="82">
        <f>-IF(E29&lt;0,E29,0)</f>
        <v>0</v>
      </c>
    </row>
    <row r="37" spans="3:5" ht="17.45" customHeight="1" x14ac:dyDescent="0.2">
      <c r="C37" s="72" t="s">
        <v>115</v>
      </c>
      <c r="D37" s="72" t="s">
        <v>179</v>
      </c>
      <c r="E37" s="82">
        <f>E30</f>
        <v>0</v>
      </c>
    </row>
    <row r="38" spans="3:5" ht="17.45" customHeight="1" x14ac:dyDescent="0.2">
      <c r="C38" s="91" t="s">
        <v>117</v>
      </c>
      <c r="D38" s="91" t="s">
        <v>180</v>
      </c>
      <c r="E38" s="114">
        <f>E35+E36-E37</f>
        <v>0</v>
      </c>
    </row>
    <row r="39" spans="3:5" ht="17.45" customHeight="1" x14ac:dyDescent="0.2">
      <c r="E39" s="17"/>
    </row>
    <row r="40" spans="3:5" ht="17.45" customHeight="1" x14ac:dyDescent="0.2">
      <c r="E40" s="17"/>
    </row>
    <row r="41" spans="3:5" ht="17.45" customHeight="1" x14ac:dyDescent="0.3">
      <c r="C41" s="105" t="s">
        <v>74</v>
      </c>
      <c r="E41" s="17"/>
    </row>
    <row r="42" spans="3:5" ht="17.45" customHeight="1" x14ac:dyDescent="0.2">
      <c r="C42" s="56"/>
      <c r="D42" s="56" t="s">
        <v>112</v>
      </c>
      <c r="E42" s="110" t="s">
        <v>113</v>
      </c>
    </row>
    <row r="43" spans="3:5" ht="17.45" customHeight="1" x14ac:dyDescent="0.2">
      <c r="C43" s="72"/>
      <c r="D43" s="72" t="s">
        <v>131</v>
      </c>
      <c r="E43" s="82">
        <f>ROUND('ING-AGO'!I10,0)</f>
        <v>0</v>
      </c>
    </row>
    <row r="44" spans="3:5" ht="17.45" customHeight="1" x14ac:dyDescent="0.2">
      <c r="C44" s="72" t="s">
        <v>115</v>
      </c>
      <c r="D44" s="72" t="s">
        <v>132</v>
      </c>
      <c r="E44" s="82">
        <f>ROUND('EG-AGO'!I10,0)</f>
        <v>0</v>
      </c>
    </row>
    <row r="45" spans="3:5" ht="17.45" customHeight="1" x14ac:dyDescent="0.2">
      <c r="C45" s="72" t="s">
        <v>117</v>
      </c>
      <c r="D45" s="73" t="s">
        <v>133</v>
      </c>
      <c r="E45" s="82">
        <f>ROUND(E43-E44,0)</f>
        <v>0</v>
      </c>
    </row>
    <row r="46" spans="3:5" ht="17.45" customHeight="1" x14ac:dyDescent="0.2">
      <c r="C46" s="72" t="s">
        <v>115</v>
      </c>
      <c r="D46" s="73" t="s">
        <v>129</v>
      </c>
      <c r="E46" s="84">
        <f>-IF('IMP-JUL'!E48&lt;0,'IMP-JUL'!E48,0)</f>
        <v>0</v>
      </c>
    </row>
    <row r="47" spans="3:5" ht="17.45" customHeight="1" thickBot="1" x14ac:dyDescent="0.25">
      <c r="C47" s="72" t="s">
        <v>115</v>
      </c>
      <c r="D47" s="73" t="s">
        <v>134</v>
      </c>
      <c r="E47" s="96">
        <v>0</v>
      </c>
    </row>
    <row r="48" spans="3:5" ht="17.45" customHeight="1" thickBot="1" x14ac:dyDescent="0.25">
      <c r="C48" s="91" t="s">
        <v>117</v>
      </c>
      <c r="D48" s="92" t="s">
        <v>130</v>
      </c>
      <c r="E48" s="93">
        <f>E45-E46+E47</f>
        <v>0</v>
      </c>
    </row>
    <row r="49" spans="4:5" ht="17.45" customHeight="1" thickBot="1" x14ac:dyDescent="0.25">
      <c r="E49" s="17"/>
    </row>
    <row r="50" spans="4:5" ht="17.45" customHeight="1" thickBot="1" x14ac:dyDescent="0.25">
      <c r="D50" s="94" t="s">
        <v>54</v>
      </c>
      <c r="E50" s="95">
        <f>IF(E13&gt;0,E13,0)+IF(E32&gt;0,E32,0)+IF(E48&gt;0,E48,0)</f>
        <v>0</v>
      </c>
    </row>
  </sheetData>
  <sheetProtection algorithmName="SHA-512" hashValue="7VEEna00MHP92+11b7YD99FUcE2dPJ9x+u0ZrK9RXX6+qy5BvE/lgDSEkWvkiRCvEOCDvmlLh8DHvD3NGkz1qQ==" saltValue="eONhaEHNEjRudOawmRphiQ==" spinCount="100000" sheet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5210FA79-4A22-48BD-8C39-EC22C2A0065F}"/>
    <hyperlink ref="A5:A6" location="MENU!A1" display="M e n ú" xr:uid="{71AF17AE-B9E1-4C8A-B571-300D5BFC4596}"/>
    <hyperlink ref="A8" location="'INGRESOS Y EGRESOS'!A1" display="Ingresos y Egresos" xr:uid="{F14E18F4-3F74-4880-AB05-6E83D333705C}"/>
    <hyperlink ref="A7" location="DATOS!A1" display="Datos de la Empresa" xr:uid="{90D4CA85-62B4-4052-8494-E847939E59B6}"/>
    <hyperlink ref="A10" location="TARIFAS!A1" display="Tablas y Tarifas de ISR" xr:uid="{C0BA047B-6427-450F-99E6-2FF84FB3CBBD}"/>
    <hyperlink ref="A9" location="IMPUESTOS!A1" display="Impuestos" xr:uid="{EA299040-8F67-4224-9C52-43915FABFAD3}"/>
    <hyperlink ref="A1:A4" location="MENU!A1" display="PROGRAMA REGIMEN SIMPLIFICADO DE CONFIANZA" xr:uid="{6406A7B0-1991-460E-8A28-89ADBC0ED2A3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E50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55.7109375" style="11" customWidth="1"/>
    <col min="5" max="5" width="12.7109375" style="11" customWidth="1"/>
    <col min="6" max="6" width="5.7109375" style="11" customWidth="1"/>
    <col min="7" max="16384" width="11.42578125" style="11"/>
  </cols>
  <sheetData>
    <row r="1" spans="1:5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7"/>
    </row>
    <row r="2" spans="1:5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7"/>
    </row>
    <row r="3" spans="1:5" ht="17.45" customHeight="1" x14ac:dyDescent="0.25">
      <c r="A3" s="118"/>
      <c r="C3" s="168" t="str">
        <f>"IMPUESTOS DE SEPTIEMBRE DE "&amp;DATOS!E10</f>
        <v>IMPUESTOS DE SEPTIEMBRE DE 2023</v>
      </c>
      <c r="D3" s="168"/>
      <c r="E3" s="17"/>
    </row>
    <row r="4" spans="1:5" ht="17.45" customHeight="1" x14ac:dyDescent="0.2">
      <c r="A4" s="119"/>
      <c r="C4" s="104"/>
      <c r="D4" s="103"/>
    </row>
    <row r="5" spans="1:5" ht="17.45" customHeight="1" x14ac:dyDescent="0.3">
      <c r="A5" s="120" t="s">
        <v>1</v>
      </c>
      <c r="C5" s="105" t="s">
        <v>143</v>
      </c>
      <c r="D5" s="103"/>
      <c r="E5" s="17"/>
    </row>
    <row r="6" spans="1:5" ht="17.45" customHeight="1" x14ac:dyDescent="0.2">
      <c r="A6" s="120"/>
      <c r="C6" s="58"/>
      <c r="D6" s="58" t="s">
        <v>112</v>
      </c>
      <c r="E6" s="111" t="s">
        <v>113</v>
      </c>
    </row>
    <row r="7" spans="1:5" ht="17.45" customHeight="1" x14ac:dyDescent="0.2">
      <c r="A7" s="53" t="s">
        <v>5</v>
      </c>
      <c r="C7" s="72"/>
      <c r="D7" s="72" t="s">
        <v>135</v>
      </c>
      <c r="E7" s="82">
        <f>ROUND('ING-SEP'!F9,0)</f>
        <v>0</v>
      </c>
    </row>
    <row r="8" spans="1:5" ht="17.45" customHeight="1" x14ac:dyDescent="0.2">
      <c r="A8" s="53" t="s">
        <v>9</v>
      </c>
      <c r="C8" s="72" t="s">
        <v>115</v>
      </c>
      <c r="D8" s="72" t="s">
        <v>116</v>
      </c>
      <c r="E8" s="84">
        <v>0</v>
      </c>
    </row>
    <row r="9" spans="1:5" ht="17.45" customHeight="1" x14ac:dyDescent="0.2">
      <c r="A9" s="53" t="s">
        <v>13</v>
      </c>
      <c r="C9" s="72" t="s">
        <v>119</v>
      </c>
      <c r="D9" s="73" t="s">
        <v>118</v>
      </c>
      <c r="E9" s="82">
        <f>IF(E7-E8&lt;0,0,E7-E8)</f>
        <v>0</v>
      </c>
    </row>
    <row r="10" spans="1:5" ht="17.45" customHeight="1" x14ac:dyDescent="0.2">
      <c r="A10" s="53" t="s">
        <v>17</v>
      </c>
      <c r="C10" s="72" t="s">
        <v>120</v>
      </c>
      <c r="D10" s="87" t="s">
        <v>161</v>
      </c>
      <c r="E10" s="85">
        <f>IF(E9=0,0,LOOKUP(E9,ISRSEP!C8:C18,ISRSEP!E8:E18))</f>
        <v>0</v>
      </c>
    </row>
    <row r="11" spans="1:5" ht="17.45" customHeight="1" x14ac:dyDescent="0.2">
      <c r="A11" s="53"/>
      <c r="C11" s="83"/>
      <c r="D11" s="72" t="s">
        <v>121</v>
      </c>
      <c r="E11" s="82">
        <f>ROUND(E9*E10,0)</f>
        <v>0</v>
      </c>
    </row>
    <row r="12" spans="1:5" ht="17.45" customHeight="1" thickBot="1" x14ac:dyDescent="0.25">
      <c r="A12" s="53"/>
      <c r="C12" s="83" t="s">
        <v>115</v>
      </c>
      <c r="D12" s="73" t="s">
        <v>168</v>
      </c>
      <c r="E12" s="82">
        <f>'ING-SEP'!J9</f>
        <v>0</v>
      </c>
    </row>
    <row r="13" spans="1:5" ht="17.45" customHeight="1" thickBot="1" x14ac:dyDescent="0.25">
      <c r="A13" s="53"/>
      <c r="C13" s="86" t="s">
        <v>123</v>
      </c>
      <c r="D13" s="88" t="s">
        <v>124</v>
      </c>
      <c r="E13" s="89">
        <f>IF(E11-E12&lt;0,0,E11-E12)</f>
        <v>0</v>
      </c>
    </row>
    <row r="14" spans="1:5" ht="17.45" customHeight="1" x14ac:dyDescent="0.2">
      <c r="A14" s="53"/>
      <c r="E14" s="14"/>
    </row>
    <row r="15" spans="1:5" ht="17.45" customHeight="1" x14ac:dyDescent="0.2">
      <c r="A15" s="117" t="s">
        <v>18</v>
      </c>
      <c r="E15" s="14"/>
    </row>
    <row r="16" spans="1:5" ht="17.45" customHeight="1" x14ac:dyDescent="0.3">
      <c r="A16" s="117"/>
      <c r="C16" s="105" t="s">
        <v>52</v>
      </c>
      <c r="E16" s="17"/>
    </row>
    <row r="17" spans="3:5" ht="17.45" customHeight="1" x14ac:dyDescent="0.2">
      <c r="C17" s="58"/>
      <c r="D17" s="58" t="s">
        <v>112</v>
      </c>
      <c r="E17" s="111" t="s">
        <v>113</v>
      </c>
    </row>
    <row r="18" spans="3:5" ht="17.45" customHeight="1" x14ac:dyDescent="0.2">
      <c r="C18" s="72" t="s">
        <v>173</v>
      </c>
      <c r="D18" s="72" t="s">
        <v>169</v>
      </c>
      <c r="E18" s="82">
        <f>'ING-SEP'!Q10</f>
        <v>0</v>
      </c>
    </row>
    <row r="19" spans="3:5" ht="17.45" customHeight="1" x14ac:dyDescent="0.2">
      <c r="C19" s="72" t="s">
        <v>173</v>
      </c>
      <c r="D19" s="72" t="s">
        <v>170</v>
      </c>
      <c r="E19" s="82">
        <f>'ING-SEP'!P10</f>
        <v>0</v>
      </c>
    </row>
    <row r="20" spans="3:5" ht="17.45" customHeight="1" x14ac:dyDescent="0.2">
      <c r="C20" s="72" t="s">
        <v>173</v>
      </c>
      <c r="D20" s="72" t="s">
        <v>171</v>
      </c>
      <c r="E20" s="82">
        <f>'ING-SEP'!O10</f>
        <v>0</v>
      </c>
    </row>
    <row r="21" spans="3:5" ht="17.45" customHeight="1" x14ac:dyDescent="0.2">
      <c r="C21" s="72" t="s">
        <v>173</v>
      </c>
      <c r="D21" s="72" t="s">
        <v>172</v>
      </c>
      <c r="E21" s="82">
        <f>'ING-SEP'!N10</f>
        <v>0</v>
      </c>
    </row>
    <row r="22" spans="3:5" ht="17.45" customHeight="1" x14ac:dyDescent="0.2">
      <c r="C22" s="72"/>
      <c r="D22" s="91" t="s">
        <v>176</v>
      </c>
      <c r="E22" s="114">
        <f>SUM(E18:E21)</f>
        <v>0</v>
      </c>
    </row>
    <row r="23" spans="3:5" ht="17.45" customHeight="1" x14ac:dyDescent="0.2">
      <c r="C23" s="11"/>
    </row>
    <row r="24" spans="3:5" ht="17.45" customHeight="1" x14ac:dyDescent="0.2">
      <c r="C24" s="72"/>
      <c r="D24" s="72" t="s">
        <v>125</v>
      </c>
      <c r="E24" s="82">
        <f>ROUND('ING-SEP'!H10,0)</f>
        <v>0</v>
      </c>
    </row>
    <row r="25" spans="3:5" ht="17.45" customHeight="1" x14ac:dyDescent="0.2">
      <c r="C25" s="72" t="s">
        <v>115</v>
      </c>
      <c r="D25" s="72" t="s">
        <v>126</v>
      </c>
      <c r="E25" s="82">
        <f>ROUND('ING-SEP'!K10,0)</f>
        <v>0</v>
      </c>
    </row>
    <row r="26" spans="3:5" ht="17.45" customHeight="1" x14ac:dyDescent="0.2">
      <c r="C26" s="72" t="s">
        <v>117</v>
      </c>
      <c r="D26" s="72" t="s">
        <v>174</v>
      </c>
      <c r="E26" s="82">
        <f>ROUND('EG-SEP'!H10,0)</f>
        <v>0</v>
      </c>
    </row>
    <row r="27" spans="3:5" ht="17.45" customHeight="1" x14ac:dyDescent="0.2">
      <c r="C27" s="72" t="s">
        <v>120</v>
      </c>
      <c r="D27" s="72" t="s">
        <v>175</v>
      </c>
      <c r="E27" s="115">
        <f>ROUND(IFERROR((E18+E19+E20)/E22,1),4)</f>
        <v>1</v>
      </c>
    </row>
    <row r="28" spans="3:5" ht="17.45" customHeight="1" x14ac:dyDescent="0.2">
      <c r="C28" s="72" t="s">
        <v>117</v>
      </c>
      <c r="D28" s="72" t="s">
        <v>127</v>
      </c>
      <c r="E28" s="82">
        <f>ROUND(E26*E27,0)</f>
        <v>0</v>
      </c>
    </row>
    <row r="29" spans="3:5" ht="17.45" customHeight="1" x14ac:dyDescent="0.2">
      <c r="C29" s="72" t="s">
        <v>117</v>
      </c>
      <c r="D29" s="73" t="s">
        <v>128</v>
      </c>
      <c r="E29" s="82">
        <f>ROUND(E24-E25-E28,0)</f>
        <v>0</v>
      </c>
    </row>
    <row r="30" spans="3:5" ht="17.45" customHeight="1" x14ac:dyDescent="0.2">
      <c r="C30" s="72" t="s">
        <v>115</v>
      </c>
      <c r="D30" s="73" t="s">
        <v>129</v>
      </c>
      <c r="E30" s="82">
        <f>IF(E29&gt;0,IF(E35&gt;E29,E29,E35),0)</f>
        <v>0</v>
      </c>
    </row>
    <row r="31" spans="3:5" ht="17.45" customHeight="1" thickBot="1" x14ac:dyDescent="0.25">
      <c r="C31" s="72" t="s">
        <v>115</v>
      </c>
      <c r="D31" s="73" t="s">
        <v>183</v>
      </c>
      <c r="E31" s="96"/>
    </row>
    <row r="32" spans="3:5" ht="17.45" customHeight="1" thickBot="1" x14ac:dyDescent="0.25">
      <c r="C32" s="91" t="s">
        <v>117</v>
      </c>
      <c r="D32" s="92" t="s">
        <v>130</v>
      </c>
      <c r="E32" s="93">
        <f>E29-E30-E31</f>
        <v>0</v>
      </c>
    </row>
    <row r="33" spans="3:5" ht="17.45" customHeight="1" x14ac:dyDescent="0.2">
      <c r="E33" s="17"/>
    </row>
    <row r="34" spans="3:5" ht="17.45" customHeight="1" x14ac:dyDescent="0.2">
      <c r="C34" s="116" t="s">
        <v>182</v>
      </c>
      <c r="E34" s="17"/>
    </row>
    <row r="35" spans="3:5" ht="17.45" customHeight="1" x14ac:dyDescent="0.2">
      <c r="C35" s="72"/>
      <c r="D35" s="72" t="s">
        <v>178</v>
      </c>
      <c r="E35" s="82">
        <f>'IMP-AGO'!E38</f>
        <v>0</v>
      </c>
    </row>
    <row r="36" spans="3:5" ht="17.45" customHeight="1" x14ac:dyDescent="0.2">
      <c r="C36" s="72" t="s">
        <v>181</v>
      </c>
      <c r="D36" s="72" t="s">
        <v>177</v>
      </c>
      <c r="E36" s="82">
        <f>-IF(E29&lt;0,E29,0)</f>
        <v>0</v>
      </c>
    </row>
    <row r="37" spans="3:5" ht="17.45" customHeight="1" x14ac:dyDescent="0.2">
      <c r="C37" s="72" t="s">
        <v>115</v>
      </c>
      <c r="D37" s="72" t="s">
        <v>179</v>
      </c>
      <c r="E37" s="82">
        <f>E30</f>
        <v>0</v>
      </c>
    </row>
    <row r="38" spans="3:5" ht="17.45" customHeight="1" x14ac:dyDescent="0.2">
      <c r="C38" s="91" t="s">
        <v>117</v>
      </c>
      <c r="D38" s="91" t="s">
        <v>180</v>
      </c>
      <c r="E38" s="114">
        <f>E35+E36-E37</f>
        <v>0</v>
      </c>
    </row>
    <row r="39" spans="3:5" ht="17.45" customHeight="1" x14ac:dyDescent="0.2">
      <c r="E39" s="17"/>
    </row>
    <row r="40" spans="3:5" ht="17.45" customHeight="1" x14ac:dyDescent="0.2">
      <c r="E40" s="17"/>
    </row>
    <row r="41" spans="3:5" ht="17.45" customHeight="1" x14ac:dyDescent="0.3">
      <c r="C41" s="105" t="s">
        <v>74</v>
      </c>
      <c r="E41" s="17"/>
    </row>
    <row r="42" spans="3:5" ht="17.45" customHeight="1" x14ac:dyDescent="0.2">
      <c r="C42" s="56"/>
      <c r="D42" s="56" t="s">
        <v>112</v>
      </c>
      <c r="E42" s="110" t="s">
        <v>113</v>
      </c>
    </row>
    <row r="43" spans="3:5" ht="17.45" customHeight="1" x14ac:dyDescent="0.2">
      <c r="C43" s="72"/>
      <c r="D43" s="72" t="s">
        <v>131</v>
      </c>
      <c r="E43" s="82">
        <f>ROUND('ING-SEP'!I10,0)</f>
        <v>0</v>
      </c>
    </row>
    <row r="44" spans="3:5" ht="17.45" customHeight="1" x14ac:dyDescent="0.2">
      <c r="C44" s="72" t="s">
        <v>115</v>
      </c>
      <c r="D44" s="72" t="s">
        <v>132</v>
      </c>
      <c r="E44" s="82">
        <f>ROUND('EG-SEP'!I10,0)</f>
        <v>0</v>
      </c>
    </row>
    <row r="45" spans="3:5" ht="17.45" customHeight="1" x14ac:dyDescent="0.2">
      <c r="C45" s="72" t="s">
        <v>117</v>
      </c>
      <c r="D45" s="73" t="s">
        <v>133</v>
      </c>
      <c r="E45" s="82">
        <f>ROUND(E43-E44,0)</f>
        <v>0</v>
      </c>
    </row>
    <row r="46" spans="3:5" ht="17.45" customHeight="1" x14ac:dyDescent="0.2">
      <c r="C46" s="72" t="s">
        <v>115</v>
      </c>
      <c r="D46" s="73" t="s">
        <v>129</v>
      </c>
      <c r="E46" s="84">
        <f>-IF('IMP-AGO'!E48&lt;0,'IMP-AGO'!E48,0)</f>
        <v>0</v>
      </c>
    </row>
    <row r="47" spans="3:5" ht="17.45" customHeight="1" thickBot="1" x14ac:dyDescent="0.25">
      <c r="C47" s="72" t="s">
        <v>115</v>
      </c>
      <c r="D47" s="73" t="s">
        <v>134</v>
      </c>
      <c r="E47" s="96">
        <v>0</v>
      </c>
    </row>
    <row r="48" spans="3:5" ht="17.45" customHeight="1" thickBot="1" x14ac:dyDescent="0.25">
      <c r="C48" s="91" t="s">
        <v>117</v>
      </c>
      <c r="D48" s="92" t="s">
        <v>130</v>
      </c>
      <c r="E48" s="93">
        <f>E45-E46+E47</f>
        <v>0</v>
      </c>
    </row>
    <row r="49" spans="4:5" ht="17.45" customHeight="1" thickBot="1" x14ac:dyDescent="0.25">
      <c r="E49" s="17"/>
    </row>
    <row r="50" spans="4:5" ht="17.45" customHeight="1" thickBot="1" x14ac:dyDescent="0.25">
      <c r="D50" s="94" t="s">
        <v>54</v>
      </c>
      <c r="E50" s="95">
        <f>IF(E13&gt;0,E13,0)+IF(E32&gt;0,E32,0)+IF(E48&gt;0,E48,0)</f>
        <v>0</v>
      </c>
    </row>
  </sheetData>
  <sheetProtection algorithmName="SHA-512" hashValue="gq2i+QbNJXh/yWKEkhqLY1PKwJyZxbtsCTJ2f6ZgexA3bxtCOSC3gFWnRHpXkQVQADLnRPDmq6tISjaMK7HdKA==" saltValue="cn6u7RDJXfck3Dr1E3dMZg==" spinCount="100000" sheet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C750065A-316B-4A4A-A7F3-1C85FBD58D05}"/>
    <hyperlink ref="A5:A6" location="MENU!A1" display="M e n ú" xr:uid="{626EA4A8-4663-42F0-9AC3-413A89FEC931}"/>
    <hyperlink ref="A8" location="'INGRESOS Y EGRESOS'!A1" display="Ingresos y Egresos" xr:uid="{B9497065-255B-41FE-930C-D36D01FFF21D}"/>
    <hyperlink ref="A7" location="DATOS!A1" display="Datos de la Empresa" xr:uid="{D4CACA35-038C-4294-9AA3-8199AB54D1D2}"/>
    <hyperlink ref="A10" location="TARIFAS!A1" display="Tablas y Tarifas de ISR" xr:uid="{E93BD464-10D3-48C6-B8A3-A94386A3170C}"/>
    <hyperlink ref="A9" location="IMPUESTOS!A1" display="Impuestos" xr:uid="{2762C5F3-B89E-43BD-AE14-126206A419F8}"/>
    <hyperlink ref="A1:A4" location="MENU!A1" display="PROGRAMA REGIMEN SIMPLIFICADO DE CONFIANZA" xr:uid="{A69F933B-61F8-4AE0-BA05-6445D7D1B939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fitToPage="1"/>
  </sheetPr>
  <dimension ref="A1:Y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5.7109375" defaultRowHeight="17.45" customHeight="1" x14ac:dyDescent="0.2"/>
  <cols>
    <col min="1" max="1" width="21.7109375" style="51" customWidth="1"/>
    <col min="2" max="2" width="1.7109375" style="31" customWidth="1"/>
    <col min="3" max="16" width="5.7109375" style="6"/>
    <col min="17" max="17" width="5.7109375" style="6" customWidth="1"/>
    <col min="18" max="16384" width="5.7109375" style="6"/>
  </cols>
  <sheetData>
    <row r="1" spans="1:25" ht="17.45" customHeight="1" x14ac:dyDescent="0.2">
      <c r="A1" s="118" t="s">
        <v>184</v>
      </c>
    </row>
    <row r="2" spans="1:25" ht="17.45" customHeight="1" x14ac:dyDescent="0.2">
      <c r="A2" s="118"/>
      <c r="D2" s="144" t="s">
        <v>34</v>
      </c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</row>
    <row r="3" spans="1:25" ht="17.45" customHeight="1" x14ac:dyDescent="0.2">
      <c r="A3" s="118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5"/>
      <c r="S3" s="15"/>
      <c r="T3" s="15"/>
      <c r="U3" s="15"/>
      <c r="V3" s="15"/>
      <c r="W3" s="15"/>
      <c r="X3" s="15"/>
      <c r="Y3" s="15"/>
    </row>
    <row r="4" spans="1:25" ht="17.45" customHeight="1" x14ac:dyDescent="0.2">
      <c r="A4" s="119"/>
      <c r="I4" s="9"/>
      <c r="J4" s="9"/>
      <c r="K4" s="9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</row>
    <row r="5" spans="1:25" ht="17.45" customHeight="1" x14ac:dyDescent="0.2">
      <c r="A5" s="120" t="s">
        <v>1</v>
      </c>
      <c r="F5" s="142" t="s">
        <v>35</v>
      </c>
      <c r="G5" s="142"/>
      <c r="H5" s="142"/>
      <c r="I5" s="142"/>
      <c r="J5" s="4"/>
      <c r="K5" s="4"/>
      <c r="L5" s="142" t="s">
        <v>36</v>
      </c>
      <c r="M5" s="142"/>
      <c r="N5" s="142"/>
      <c r="O5" s="142"/>
      <c r="P5" s="15"/>
      <c r="Q5" s="15"/>
      <c r="R5" s="15"/>
      <c r="S5" s="15"/>
      <c r="T5" s="15"/>
      <c r="U5" s="15"/>
      <c r="V5" s="15"/>
      <c r="W5" s="15"/>
      <c r="X5" s="15"/>
      <c r="Y5" s="15"/>
    </row>
    <row r="6" spans="1:25" ht="17.45" customHeight="1" x14ac:dyDescent="0.2">
      <c r="A6" s="120"/>
      <c r="F6" s="141" t="s">
        <v>37</v>
      </c>
      <c r="G6" s="141"/>
      <c r="H6" s="141" t="s">
        <v>38</v>
      </c>
      <c r="I6" s="141"/>
      <c r="J6" s="4"/>
      <c r="K6" s="4"/>
      <c r="L6" s="141" t="s">
        <v>37</v>
      </c>
      <c r="M6" s="141"/>
      <c r="N6" s="141" t="s">
        <v>38</v>
      </c>
      <c r="O6" s="141"/>
      <c r="P6" s="23"/>
      <c r="Q6" s="15"/>
      <c r="R6" s="15"/>
      <c r="S6" s="15"/>
      <c r="T6" s="15"/>
      <c r="U6" s="15"/>
      <c r="V6" s="15"/>
      <c r="W6" s="15"/>
      <c r="X6" s="15"/>
      <c r="Y6" s="15"/>
    </row>
    <row r="7" spans="1:25" ht="17.25" customHeight="1" x14ac:dyDescent="0.2">
      <c r="A7" s="53" t="s">
        <v>5</v>
      </c>
      <c r="F7" s="5"/>
      <c r="G7" s="5"/>
      <c r="H7" s="5"/>
      <c r="I7" s="5"/>
      <c r="J7" s="4"/>
      <c r="K7" s="4"/>
      <c r="L7" s="5"/>
      <c r="M7" s="5"/>
      <c r="N7" s="5"/>
      <c r="O7" s="5"/>
      <c r="P7" s="15"/>
      <c r="Q7" s="15"/>
      <c r="R7" s="15"/>
      <c r="S7" s="15"/>
      <c r="T7" s="15"/>
      <c r="U7" s="15"/>
      <c r="V7" s="15"/>
      <c r="W7" s="15"/>
      <c r="X7" s="15"/>
      <c r="Y7" s="15"/>
    </row>
    <row r="8" spans="1:25" ht="17.45" customHeight="1" x14ac:dyDescent="0.2">
      <c r="A8" s="53" t="s">
        <v>9</v>
      </c>
      <c r="F8" s="142" t="s">
        <v>39</v>
      </c>
      <c r="G8" s="142"/>
      <c r="H8" s="142"/>
      <c r="I8" s="142"/>
      <c r="J8" s="4"/>
      <c r="K8" s="4"/>
      <c r="L8" s="142" t="s">
        <v>40</v>
      </c>
      <c r="M8" s="142"/>
      <c r="N8" s="142"/>
      <c r="O8" s="142"/>
      <c r="P8" s="15"/>
      <c r="Q8" s="145" t="s">
        <v>41</v>
      </c>
      <c r="R8" s="145"/>
      <c r="S8" s="145"/>
      <c r="T8" s="145"/>
      <c r="U8" s="15"/>
      <c r="V8" s="15"/>
      <c r="W8" s="15"/>
      <c r="X8" s="15"/>
      <c r="Y8" s="15"/>
    </row>
    <row r="9" spans="1:25" ht="17.45" customHeight="1" x14ac:dyDescent="0.2">
      <c r="A9" s="53" t="s">
        <v>13</v>
      </c>
      <c r="F9" s="141" t="s">
        <v>37</v>
      </c>
      <c r="G9" s="141"/>
      <c r="H9" s="141" t="s">
        <v>38</v>
      </c>
      <c r="I9" s="141"/>
      <c r="J9" s="4"/>
      <c r="K9" s="4"/>
      <c r="L9" s="141" t="s">
        <v>37</v>
      </c>
      <c r="M9" s="141"/>
      <c r="N9" s="141" t="s">
        <v>38</v>
      </c>
      <c r="O9" s="141"/>
      <c r="P9" s="15"/>
      <c r="Q9" s="145"/>
      <c r="R9" s="145"/>
      <c r="S9" s="145"/>
      <c r="T9" s="145"/>
      <c r="U9" s="15"/>
      <c r="V9" s="15"/>
      <c r="W9" s="15"/>
      <c r="X9" s="15"/>
      <c r="Y9" s="15"/>
    </row>
    <row r="10" spans="1:25" ht="17.45" customHeight="1" x14ac:dyDescent="0.2">
      <c r="A10" s="53" t="s">
        <v>17</v>
      </c>
      <c r="F10" s="5"/>
      <c r="G10" s="5"/>
      <c r="H10" s="5"/>
      <c r="I10" s="5"/>
      <c r="J10" s="4"/>
      <c r="K10" s="4"/>
      <c r="L10" s="5"/>
      <c r="M10" s="5"/>
      <c r="N10" s="5"/>
      <c r="O10" s="5"/>
    </row>
    <row r="11" spans="1:25" ht="17.45" customHeight="1" x14ac:dyDescent="0.2">
      <c r="A11" s="53"/>
      <c r="F11" s="142" t="s">
        <v>42</v>
      </c>
      <c r="G11" s="142"/>
      <c r="H11" s="142"/>
      <c r="I11" s="142"/>
      <c r="J11" s="4"/>
      <c r="K11" s="4"/>
      <c r="L11" s="142" t="s">
        <v>43</v>
      </c>
      <c r="M11" s="142"/>
      <c r="N11" s="142"/>
      <c r="O11" s="142"/>
    </row>
    <row r="12" spans="1:25" ht="17.45" customHeight="1" x14ac:dyDescent="0.2">
      <c r="A12" s="53"/>
      <c r="F12" s="141" t="s">
        <v>37</v>
      </c>
      <c r="G12" s="141"/>
      <c r="H12" s="141" t="s">
        <v>38</v>
      </c>
      <c r="I12" s="141"/>
      <c r="J12" s="4"/>
      <c r="K12" s="4"/>
      <c r="L12" s="141" t="s">
        <v>37</v>
      </c>
      <c r="M12" s="141"/>
      <c r="N12" s="141" t="s">
        <v>38</v>
      </c>
      <c r="O12" s="141"/>
      <c r="P12" s="24"/>
    </row>
    <row r="13" spans="1:25" ht="17.45" customHeight="1" x14ac:dyDescent="0.2">
      <c r="A13" s="53"/>
      <c r="F13" s="5"/>
      <c r="G13" s="5"/>
      <c r="H13" s="5"/>
      <c r="I13" s="5"/>
      <c r="J13" s="4"/>
      <c r="K13" s="4"/>
      <c r="L13" s="5"/>
      <c r="M13" s="5"/>
      <c r="N13" s="5"/>
      <c r="O13" s="5"/>
    </row>
    <row r="14" spans="1:25" ht="17.45" customHeight="1" x14ac:dyDescent="0.2">
      <c r="A14" s="53"/>
      <c r="F14" s="143" t="s">
        <v>44</v>
      </c>
      <c r="G14" s="143"/>
      <c r="H14" s="143"/>
      <c r="I14" s="143"/>
      <c r="J14" s="4"/>
      <c r="K14" s="4"/>
      <c r="L14" s="142" t="s">
        <v>45</v>
      </c>
      <c r="M14" s="142"/>
      <c r="N14" s="142"/>
      <c r="O14" s="142"/>
    </row>
    <row r="15" spans="1:25" ht="17.45" customHeight="1" x14ac:dyDescent="0.2">
      <c r="A15" s="117" t="s">
        <v>18</v>
      </c>
      <c r="F15" s="141" t="s">
        <v>37</v>
      </c>
      <c r="G15" s="141"/>
      <c r="H15" s="141" t="s">
        <v>38</v>
      </c>
      <c r="I15" s="141"/>
      <c r="J15" s="4"/>
      <c r="K15" s="4"/>
      <c r="L15" s="141" t="s">
        <v>37</v>
      </c>
      <c r="M15" s="141"/>
      <c r="N15" s="141" t="s">
        <v>38</v>
      </c>
      <c r="O15" s="141"/>
    </row>
    <row r="16" spans="1:25" ht="17.45" customHeight="1" x14ac:dyDescent="0.2">
      <c r="A16" s="117"/>
      <c r="F16" s="5"/>
      <c r="G16" s="5"/>
      <c r="H16" s="5"/>
      <c r="I16" s="5"/>
      <c r="J16" s="4"/>
      <c r="K16" s="4"/>
      <c r="L16" s="5"/>
      <c r="M16" s="5"/>
      <c r="N16" s="5"/>
      <c r="O16" s="5"/>
    </row>
    <row r="17" spans="1:15" ht="17.45" customHeight="1" x14ac:dyDescent="0.2">
      <c r="A17" s="52"/>
      <c r="F17" s="142" t="s">
        <v>46</v>
      </c>
      <c r="G17" s="142"/>
      <c r="H17" s="142"/>
      <c r="I17" s="142"/>
      <c r="J17" s="4"/>
      <c r="K17" s="4"/>
      <c r="L17" s="142" t="s">
        <v>47</v>
      </c>
      <c r="M17" s="142"/>
      <c r="N17" s="142"/>
      <c r="O17" s="142"/>
    </row>
    <row r="18" spans="1:15" ht="17.45" customHeight="1" x14ac:dyDescent="0.2">
      <c r="A18" s="49"/>
      <c r="F18" s="141" t="s">
        <v>37</v>
      </c>
      <c r="G18" s="141"/>
      <c r="H18" s="141" t="s">
        <v>38</v>
      </c>
      <c r="I18" s="141"/>
      <c r="J18" s="4"/>
      <c r="K18" s="4"/>
      <c r="L18" s="141" t="s">
        <v>37</v>
      </c>
      <c r="M18" s="141"/>
      <c r="N18" s="141" t="s">
        <v>38</v>
      </c>
      <c r="O18" s="141"/>
    </row>
    <row r="19" spans="1:15" ht="17.45" customHeight="1" x14ac:dyDescent="0.2">
      <c r="A19" s="49"/>
      <c r="F19" s="5"/>
      <c r="G19" s="5"/>
      <c r="H19" s="5"/>
      <c r="I19" s="5"/>
      <c r="J19" s="4"/>
      <c r="K19" s="4"/>
      <c r="L19" s="5"/>
      <c r="M19" s="5"/>
      <c r="N19" s="5"/>
      <c r="O19" s="5"/>
    </row>
    <row r="20" spans="1:15" ht="17.45" customHeight="1" x14ac:dyDescent="0.2">
      <c r="A20" s="49"/>
      <c r="F20" s="142" t="s">
        <v>48</v>
      </c>
      <c r="G20" s="142"/>
      <c r="H20" s="142"/>
      <c r="I20" s="142"/>
      <c r="J20" s="4"/>
      <c r="K20" s="4"/>
      <c r="L20" s="142" t="s">
        <v>49</v>
      </c>
      <c r="M20" s="142"/>
      <c r="N20" s="142"/>
      <c r="O20" s="142"/>
    </row>
    <row r="21" spans="1:15" ht="17.45" customHeight="1" x14ac:dyDescent="0.2">
      <c r="A21" s="49"/>
      <c r="F21" s="141" t="s">
        <v>37</v>
      </c>
      <c r="G21" s="141"/>
      <c r="H21" s="141" t="s">
        <v>38</v>
      </c>
      <c r="I21" s="141"/>
      <c r="J21" s="4"/>
      <c r="K21" s="4"/>
      <c r="L21" s="141" t="s">
        <v>37</v>
      </c>
      <c r="M21" s="141"/>
      <c r="N21" s="141" t="s">
        <v>38</v>
      </c>
      <c r="O21" s="141"/>
    </row>
    <row r="22" spans="1:15" ht="17.45" customHeight="1" x14ac:dyDescent="0.2">
      <c r="A22" s="49"/>
    </row>
    <row r="23" spans="1:15" ht="17.45" customHeight="1" x14ac:dyDescent="0.2">
      <c r="A23" s="49"/>
    </row>
    <row r="24" spans="1:15" ht="17.45" customHeight="1" x14ac:dyDescent="0.2">
      <c r="A24" s="49"/>
    </row>
    <row r="25" spans="1:15" ht="17.45" customHeight="1" x14ac:dyDescent="0.2">
      <c r="A25" s="49"/>
    </row>
    <row r="26" spans="1:15" ht="17.45" customHeight="1" x14ac:dyDescent="0.2">
      <c r="A26" s="49"/>
    </row>
    <row r="27" spans="1:15" ht="17.45" customHeight="1" x14ac:dyDescent="0.2">
      <c r="A27" s="49"/>
    </row>
    <row r="28" spans="1:15" ht="17.45" customHeight="1" x14ac:dyDescent="0.2">
      <c r="A28" s="50"/>
    </row>
    <row r="29" spans="1:15" ht="17.45" customHeight="1" x14ac:dyDescent="0.2">
      <c r="A29" s="50"/>
    </row>
    <row r="30" spans="1:15" ht="17.45" customHeight="1" x14ac:dyDescent="0.2">
      <c r="A30" s="50"/>
    </row>
    <row r="31" spans="1:15" ht="17.45" customHeight="1" x14ac:dyDescent="0.2">
      <c r="A31" s="50"/>
    </row>
    <row r="32" spans="1:15" ht="17.45" customHeight="1" x14ac:dyDescent="0.2">
      <c r="A32" s="50"/>
    </row>
    <row r="33" spans="1:8" ht="17.45" customHeight="1" x14ac:dyDescent="0.2">
      <c r="A33" s="50"/>
    </row>
    <row r="34" spans="1:8" ht="17.45" customHeight="1" x14ac:dyDescent="0.2">
      <c r="A34" s="50"/>
    </row>
    <row r="35" spans="1:8" ht="17.45" customHeight="1" x14ac:dyDescent="0.2">
      <c r="A35" s="50"/>
    </row>
    <row r="36" spans="1:8" ht="17.45" customHeight="1" x14ac:dyDescent="0.2">
      <c r="A36" s="50"/>
    </row>
    <row r="37" spans="1:8" ht="17.45" customHeight="1" x14ac:dyDescent="0.2">
      <c r="A37" s="50"/>
      <c r="G37" s="10"/>
      <c r="H37" s="10"/>
    </row>
    <row r="38" spans="1:8" ht="17.45" customHeight="1" x14ac:dyDescent="0.2">
      <c r="A38" s="50"/>
    </row>
    <row r="39" spans="1:8" ht="17.45" customHeight="1" x14ac:dyDescent="0.2">
      <c r="A39" s="50"/>
    </row>
    <row r="40" spans="1:8" ht="17.45" customHeight="1" x14ac:dyDescent="0.2">
      <c r="A40" s="50"/>
    </row>
    <row r="41" spans="1:8" ht="17.45" customHeight="1" x14ac:dyDescent="0.2">
      <c r="A41" s="50"/>
    </row>
    <row r="42" spans="1:8" ht="17.45" customHeight="1" x14ac:dyDescent="0.2">
      <c r="A42" s="50"/>
    </row>
    <row r="43" spans="1:8" ht="17.45" customHeight="1" x14ac:dyDescent="0.2">
      <c r="A43" s="50"/>
    </row>
    <row r="44" spans="1:8" ht="17.45" customHeight="1" x14ac:dyDescent="0.2">
      <c r="A44" s="50"/>
    </row>
    <row r="45" spans="1:8" ht="17.45" customHeight="1" x14ac:dyDescent="0.2">
      <c r="A45" s="50"/>
    </row>
  </sheetData>
  <sheetProtection algorithmName="SHA-512" hashValue="n6WBZIwJgnF+Dd5AC9rJWqBnnWky3QTAHnRLJM5oanxEXYnq6joYoZ1b69AtmR0IqlidlipMbw2pn5CtUuWfPg==" saltValue="Jav8uPHoEqajo7MNGGg8mQ==" spinCount="100000" sheet="1" formatColumns="0" formatRows="0" autoFilter="0"/>
  <mergeCells count="41">
    <mergeCell ref="L5:O5"/>
    <mergeCell ref="N12:O12"/>
    <mergeCell ref="L17:O17"/>
    <mergeCell ref="D2:Q3"/>
    <mergeCell ref="F5:I5"/>
    <mergeCell ref="F8:I8"/>
    <mergeCell ref="F6:G6"/>
    <mergeCell ref="F15:G15"/>
    <mergeCell ref="H15:I15"/>
    <mergeCell ref="N15:O15"/>
    <mergeCell ref="L6:M6"/>
    <mergeCell ref="N6:O6"/>
    <mergeCell ref="L9:M9"/>
    <mergeCell ref="N9:O9"/>
    <mergeCell ref="L8:O8"/>
    <mergeCell ref="Q8:T9"/>
    <mergeCell ref="A1:A4"/>
    <mergeCell ref="A5:A6"/>
    <mergeCell ref="F18:G18"/>
    <mergeCell ref="H18:I18"/>
    <mergeCell ref="H6:I6"/>
    <mergeCell ref="F9:G9"/>
    <mergeCell ref="H9:I9"/>
    <mergeCell ref="F12:G12"/>
    <mergeCell ref="H12:I12"/>
    <mergeCell ref="F11:I11"/>
    <mergeCell ref="A15:A16"/>
    <mergeCell ref="N21:O21"/>
    <mergeCell ref="L20:O20"/>
    <mergeCell ref="H21:I21"/>
    <mergeCell ref="L15:M15"/>
    <mergeCell ref="L11:O11"/>
    <mergeCell ref="L18:M18"/>
    <mergeCell ref="N18:O18"/>
    <mergeCell ref="L14:O14"/>
    <mergeCell ref="L12:M12"/>
    <mergeCell ref="F20:I20"/>
    <mergeCell ref="F21:G21"/>
    <mergeCell ref="F17:I17"/>
    <mergeCell ref="F14:I14"/>
    <mergeCell ref="L21:M21"/>
  </mergeCells>
  <phoneticPr fontId="0" type="noConversion"/>
  <hyperlinks>
    <hyperlink ref="F6:G6" location="'ING-ENE'!A1" display="INGRESOS" xr:uid="{00000000-0004-0000-0400-000000000000}"/>
    <hyperlink ref="H6:I6" location="'EG-ENE'!A1" display="EGRESOS" xr:uid="{00000000-0004-0000-0400-000001000000}"/>
    <hyperlink ref="F9:G9" location="'ING-FEB'!A1" display="INGRESOS" xr:uid="{00000000-0004-0000-0400-000002000000}"/>
    <hyperlink ref="H9:I9" location="'EG-FEB'!A1" display="EGRESOS" xr:uid="{00000000-0004-0000-0400-000003000000}"/>
    <hyperlink ref="F12:G12" location="'ING-MAR'!A1" display="INGRESOS" xr:uid="{00000000-0004-0000-0400-000004000000}"/>
    <hyperlink ref="H12:I12" location="'EG-MAR'!A1" display="EGRESOS" xr:uid="{00000000-0004-0000-0400-000005000000}"/>
    <hyperlink ref="F15:G15" location="'ING-ABR'!A1" display="INGRESOS" xr:uid="{00000000-0004-0000-0400-000006000000}"/>
    <hyperlink ref="H15:I15" location="'EG-ABR'!A1" display="EGRESOS" xr:uid="{00000000-0004-0000-0400-000007000000}"/>
    <hyperlink ref="F18:G18" location="'ING-MAY'!A1" display="INGRESOS" xr:uid="{00000000-0004-0000-0400-000008000000}"/>
    <hyperlink ref="H18:I18" location="'EG-MAY'!A1" display="EGRESOS" xr:uid="{00000000-0004-0000-0400-000009000000}"/>
    <hyperlink ref="F21:G21" location="'ING-JUN'!A1" display="INGRESOS" xr:uid="{00000000-0004-0000-0400-00000A000000}"/>
    <hyperlink ref="H21:I21" location="'EG-JUN'!A1" display="EGRESOS" xr:uid="{00000000-0004-0000-0400-00000B000000}"/>
    <hyperlink ref="L6:M6" location="'ING-JUL'!A1" display="INGRESOS" xr:uid="{00000000-0004-0000-0400-00000C000000}"/>
    <hyperlink ref="N6:O6" location="'EG-JUL'!A1" display="EGRESOS" xr:uid="{00000000-0004-0000-0400-00000D000000}"/>
    <hyperlink ref="L9:M9" location="'ING-AGO'!A1" display="INGRESOS" xr:uid="{00000000-0004-0000-0400-00000E000000}"/>
    <hyperlink ref="N9:O9" location="'EG-AGO'!A1" display="EGRESOS" xr:uid="{00000000-0004-0000-0400-00000F000000}"/>
    <hyperlink ref="L12:M12" location="'ING-SEP'!A1" display="INGRESOS" xr:uid="{00000000-0004-0000-0400-000010000000}"/>
    <hyperlink ref="N12:O12" location="'EG-SEP'!A1" display="EGRESOS" xr:uid="{00000000-0004-0000-0400-000011000000}"/>
    <hyperlink ref="L15:M15" location="'ING-OCT'!A1" display="INGRESOS" xr:uid="{00000000-0004-0000-0400-000012000000}"/>
    <hyperlink ref="N15:O15" location="'EG-OCT'!A1" display="EGRESOS" xr:uid="{00000000-0004-0000-0400-000013000000}"/>
    <hyperlink ref="L18:M18" location="'ING-NOV'!A1" display="INGRESOS" xr:uid="{00000000-0004-0000-0400-000014000000}"/>
    <hyperlink ref="N18:O18" location="'EG-NOV'!A1" display="EGRESOS" xr:uid="{00000000-0004-0000-0400-000015000000}"/>
    <hyperlink ref="L21:M21" location="'ING-DIC'!A1" display="INGRESOS" xr:uid="{00000000-0004-0000-0400-000016000000}"/>
    <hyperlink ref="N21:O21" location="'EG-DIC'!A1" display="EGRESOS" xr:uid="{00000000-0004-0000-0400-000017000000}"/>
    <hyperlink ref="Q8:T9" location="RESUMEN!A1" display="Resumen" xr:uid="{00000000-0004-0000-0400-000018000000}"/>
    <hyperlink ref="A15:A16" location="CONTACTO!A1" display="Contacto" xr:uid="{5B502192-B3D5-4763-83F3-729D1AE59E3E}"/>
    <hyperlink ref="A5:A6" location="MENU!A1" display="M e n ú" xr:uid="{0760B2B8-F683-4F2B-BC72-00A01BF0AA59}"/>
    <hyperlink ref="A8" location="'INGRESOS Y EGRESOS'!A1" display="Ingresos y Egresos" xr:uid="{1FAFEB55-D598-4DA1-8026-4FE72C0C95AA}"/>
    <hyperlink ref="A7" location="DATOS!A1" display="Datos de la Empresa" xr:uid="{1ADBF51C-6F81-4387-B403-F97D601988B2}"/>
    <hyperlink ref="A10" location="TARIFAS!A1" display="Tablas y Tarifas de ISR" xr:uid="{BA25C78A-60FD-43D6-8D8B-1D4F0179C996}"/>
    <hyperlink ref="A9" location="IMPUESTOS!A1" display="Impuestos" xr:uid="{73F4FA50-596C-4251-971C-F4E02BEEE479}"/>
    <hyperlink ref="A1:A4" location="MENU!A1" display="PROGRAMA REGIMEN SIMPLIFICADO DE CONFIANZA" xr:uid="{438857D7-39BA-4466-B5BF-0F5A2211629C}"/>
  </hyperlinks>
  <printOptions horizontalCentered="1" verticalCentered="1"/>
  <pageMargins left="0.78740157480314965" right="0.78740157480314965" top="0.98425196850393704" bottom="0.98425196850393704" header="0" footer="0"/>
  <pageSetup paperSize="119" scale="63" orientation="landscape" r:id="rId1"/>
  <headerFooter alignWithMargins="0">
    <oddHeader>&amp;R&amp;"Calibri"&amp;10&amp;K000000 Confidencial&amp;1#_x000D_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E50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55.7109375" style="11" customWidth="1"/>
    <col min="5" max="5" width="12.7109375" style="11" customWidth="1"/>
    <col min="6" max="6" width="5.7109375" style="11" customWidth="1"/>
    <col min="7" max="16384" width="11.42578125" style="11"/>
  </cols>
  <sheetData>
    <row r="1" spans="1:5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7"/>
    </row>
    <row r="2" spans="1:5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7"/>
    </row>
    <row r="3" spans="1:5" ht="17.45" customHeight="1" x14ac:dyDescent="0.25">
      <c r="A3" s="118"/>
      <c r="C3" s="168" t="str">
        <f>"IMPUESTOS DE OCTUBRE DE "&amp;DATOS!E10</f>
        <v>IMPUESTOS DE OCTUBRE DE 2023</v>
      </c>
      <c r="D3" s="168"/>
      <c r="E3" s="17"/>
    </row>
    <row r="4" spans="1:5" ht="17.45" customHeight="1" x14ac:dyDescent="0.2">
      <c r="A4" s="119"/>
      <c r="C4" s="104"/>
      <c r="D4" s="103"/>
    </row>
    <row r="5" spans="1:5" ht="17.45" customHeight="1" x14ac:dyDescent="0.3">
      <c r="A5" s="120" t="s">
        <v>1</v>
      </c>
      <c r="C5" s="105" t="s">
        <v>143</v>
      </c>
      <c r="D5" s="103"/>
      <c r="E5" s="17"/>
    </row>
    <row r="6" spans="1:5" ht="17.45" customHeight="1" x14ac:dyDescent="0.2">
      <c r="A6" s="120"/>
      <c r="C6" s="58"/>
      <c r="D6" s="58" t="s">
        <v>112</v>
      </c>
      <c r="E6" s="111" t="s">
        <v>113</v>
      </c>
    </row>
    <row r="7" spans="1:5" ht="17.45" customHeight="1" x14ac:dyDescent="0.2">
      <c r="A7" s="53" t="s">
        <v>5</v>
      </c>
      <c r="C7" s="72"/>
      <c r="D7" s="72" t="s">
        <v>135</v>
      </c>
      <c r="E7" s="82">
        <f>ROUND('ING-OCT'!F9,0)</f>
        <v>0</v>
      </c>
    </row>
    <row r="8" spans="1:5" ht="17.45" customHeight="1" x14ac:dyDescent="0.2">
      <c r="A8" s="53" t="s">
        <v>9</v>
      </c>
      <c r="C8" s="72" t="s">
        <v>115</v>
      </c>
      <c r="D8" s="72" t="s">
        <v>116</v>
      </c>
      <c r="E8" s="84"/>
    </row>
    <row r="9" spans="1:5" ht="17.45" customHeight="1" x14ac:dyDescent="0.2">
      <c r="A9" s="53" t="s">
        <v>13</v>
      </c>
      <c r="C9" s="72" t="s">
        <v>119</v>
      </c>
      <c r="D9" s="73" t="s">
        <v>118</v>
      </c>
      <c r="E9" s="82">
        <f>IF(E7-E8&lt;0,0,E7-E8)</f>
        <v>0</v>
      </c>
    </row>
    <row r="10" spans="1:5" ht="17.45" customHeight="1" x14ac:dyDescent="0.2">
      <c r="A10" s="53" t="s">
        <v>17</v>
      </c>
      <c r="C10" s="72" t="s">
        <v>120</v>
      </c>
      <c r="D10" s="87" t="s">
        <v>161</v>
      </c>
      <c r="E10" s="85">
        <f>IF(E9=0,0,LOOKUP(E9,ISROCT!C8:C18,ISROCT!E8:E18))</f>
        <v>0</v>
      </c>
    </row>
    <row r="11" spans="1:5" ht="17.45" customHeight="1" x14ac:dyDescent="0.2">
      <c r="A11" s="53"/>
      <c r="C11" s="83"/>
      <c r="D11" s="72" t="s">
        <v>121</v>
      </c>
      <c r="E11" s="82">
        <f>ROUND(E9*E10,0)</f>
        <v>0</v>
      </c>
    </row>
    <row r="12" spans="1:5" ht="17.45" customHeight="1" thickBot="1" x14ac:dyDescent="0.25">
      <c r="A12" s="53"/>
      <c r="C12" s="83" t="s">
        <v>115</v>
      </c>
      <c r="D12" s="73" t="s">
        <v>168</v>
      </c>
      <c r="E12" s="82">
        <f>'ING-OCT'!J9</f>
        <v>0</v>
      </c>
    </row>
    <row r="13" spans="1:5" ht="17.45" customHeight="1" thickBot="1" x14ac:dyDescent="0.25">
      <c r="A13" s="53"/>
      <c r="C13" s="86" t="s">
        <v>123</v>
      </c>
      <c r="D13" s="88" t="s">
        <v>124</v>
      </c>
      <c r="E13" s="89">
        <f>IF(E11-E12&lt;0,0,E11-E12)</f>
        <v>0</v>
      </c>
    </row>
    <row r="14" spans="1:5" ht="17.45" customHeight="1" x14ac:dyDescent="0.2">
      <c r="A14" s="53"/>
      <c r="E14" s="14"/>
    </row>
    <row r="15" spans="1:5" ht="17.45" customHeight="1" x14ac:dyDescent="0.2">
      <c r="A15" s="117" t="s">
        <v>18</v>
      </c>
    </row>
    <row r="16" spans="1:5" ht="17.45" customHeight="1" x14ac:dyDescent="0.3">
      <c r="A16" s="117"/>
      <c r="C16" s="105" t="s">
        <v>52</v>
      </c>
      <c r="E16" s="17"/>
    </row>
    <row r="17" spans="3:5" ht="17.45" customHeight="1" x14ac:dyDescent="0.2">
      <c r="C17" s="58"/>
      <c r="D17" s="58" t="s">
        <v>112</v>
      </c>
      <c r="E17" s="111" t="s">
        <v>113</v>
      </c>
    </row>
    <row r="18" spans="3:5" ht="17.45" customHeight="1" x14ac:dyDescent="0.2">
      <c r="C18" s="72" t="s">
        <v>173</v>
      </c>
      <c r="D18" s="72" t="s">
        <v>169</v>
      </c>
      <c r="E18" s="82">
        <f>'ING-OCT'!Q10</f>
        <v>0</v>
      </c>
    </row>
    <row r="19" spans="3:5" ht="17.45" customHeight="1" x14ac:dyDescent="0.2">
      <c r="C19" s="72" t="s">
        <v>173</v>
      </c>
      <c r="D19" s="72" t="s">
        <v>170</v>
      </c>
      <c r="E19" s="82">
        <f>'ING-OCT'!P10</f>
        <v>0</v>
      </c>
    </row>
    <row r="20" spans="3:5" ht="17.45" customHeight="1" x14ac:dyDescent="0.2">
      <c r="C20" s="72" t="s">
        <v>173</v>
      </c>
      <c r="D20" s="72" t="s">
        <v>171</v>
      </c>
      <c r="E20" s="82">
        <f>'ING-OCT'!O10</f>
        <v>0</v>
      </c>
    </row>
    <row r="21" spans="3:5" ht="17.45" customHeight="1" x14ac:dyDescent="0.2">
      <c r="C21" s="72" t="s">
        <v>173</v>
      </c>
      <c r="D21" s="72" t="s">
        <v>172</v>
      </c>
      <c r="E21" s="82">
        <f>'ING-OCT'!N10</f>
        <v>0</v>
      </c>
    </row>
    <row r="22" spans="3:5" ht="17.45" customHeight="1" x14ac:dyDescent="0.2">
      <c r="C22" s="72"/>
      <c r="D22" s="91" t="s">
        <v>176</v>
      </c>
      <c r="E22" s="114">
        <f>SUM(E18:E21)</f>
        <v>0</v>
      </c>
    </row>
    <row r="23" spans="3:5" ht="17.45" customHeight="1" x14ac:dyDescent="0.2">
      <c r="C23" s="11"/>
    </row>
    <row r="24" spans="3:5" ht="17.45" customHeight="1" x14ac:dyDescent="0.2">
      <c r="C24" s="72"/>
      <c r="D24" s="72" t="s">
        <v>125</v>
      </c>
      <c r="E24" s="82">
        <f>ROUND('ING-OCT'!H10,0)</f>
        <v>0</v>
      </c>
    </row>
    <row r="25" spans="3:5" ht="17.45" customHeight="1" x14ac:dyDescent="0.2">
      <c r="C25" s="72" t="s">
        <v>115</v>
      </c>
      <c r="D25" s="72" t="s">
        <v>126</v>
      </c>
      <c r="E25" s="82">
        <f>ROUND('ING-OCT'!K10,0)</f>
        <v>0</v>
      </c>
    </row>
    <row r="26" spans="3:5" ht="17.45" customHeight="1" x14ac:dyDescent="0.2">
      <c r="C26" s="72" t="s">
        <v>117</v>
      </c>
      <c r="D26" s="72" t="s">
        <v>174</v>
      </c>
      <c r="E26" s="82">
        <f>ROUND('EG-OCT'!H10,0)</f>
        <v>0</v>
      </c>
    </row>
    <row r="27" spans="3:5" ht="17.45" customHeight="1" x14ac:dyDescent="0.2">
      <c r="C27" s="72" t="s">
        <v>120</v>
      </c>
      <c r="D27" s="72" t="s">
        <v>175</v>
      </c>
      <c r="E27" s="115">
        <f>ROUND(IFERROR((E18+E19+E20)/E22,1),4)</f>
        <v>1</v>
      </c>
    </row>
    <row r="28" spans="3:5" ht="17.45" customHeight="1" x14ac:dyDescent="0.2">
      <c r="C28" s="72" t="s">
        <v>117</v>
      </c>
      <c r="D28" s="72" t="s">
        <v>127</v>
      </c>
      <c r="E28" s="82">
        <f>ROUND(E26*E27,0)</f>
        <v>0</v>
      </c>
    </row>
    <row r="29" spans="3:5" ht="17.45" customHeight="1" x14ac:dyDescent="0.2">
      <c r="C29" s="72" t="s">
        <v>117</v>
      </c>
      <c r="D29" s="73" t="s">
        <v>128</v>
      </c>
      <c r="E29" s="82">
        <f>ROUND(E24-E25-E28,0)</f>
        <v>0</v>
      </c>
    </row>
    <row r="30" spans="3:5" ht="17.45" customHeight="1" x14ac:dyDescent="0.2">
      <c r="C30" s="72" t="s">
        <v>115</v>
      </c>
      <c r="D30" s="73" t="s">
        <v>129</v>
      </c>
      <c r="E30" s="82">
        <f>IF(E29&gt;0,IF(E35&gt;E29,E29,E35),0)</f>
        <v>0</v>
      </c>
    </row>
    <row r="31" spans="3:5" ht="17.45" customHeight="1" thickBot="1" x14ac:dyDescent="0.25">
      <c r="C31" s="72" t="s">
        <v>115</v>
      </c>
      <c r="D31" s="73" t="s">
        <v>183</v>
      </c>
      <c r="E31" s="96"/>
    </row>
    <row r="32" spans="3:5" ht="17.45" customHeight="1" thickBot="1" x14ac:dyDescent="0.25">
      <c r="C32" s="91" t="s">
        <v>117</v>
      </c>
      <c r="D32" s="92" t="s">
        <v>130</v>
      </c>
      <c r="E32" s="93">
        <f>E29-E30-E31</f>
        <v>0</v>
      </c>
    </row>
    <row r="33" spans="3:5" ht="17.45" customHeight="1" x14ac:dyDescent="0.2">
      <c r="E33" s="17"/>
    </row>
    <row r="34" spans="3:5" ht="17.45" customHeight="1" x14ac:dyDescent="0.2">
      <c r="C34" s="116" t="s">
        <v>182</v>
      </c>
      <c r="E34" s="17"/>
    </row>
    <row r="35" spans="3:5" ht="17.45" customHeight="1" x14ac:dyDescent="0.2">
      <c r="C35" s="72"/>
      <c r="D35" s="72" t="s">
        <v>178</v>
      </c>
      <c r="E35" s="82">
        <f>'IMP-SEP'!E38</f>
        <v>0</v>
      </c>
    </row>
    <row r="36" spans="3:5" ht="17.45" customHeight="1" x14ac:dyDescent="0.2">
      <c r="C36" s="72" t="s">
        <v>181</v>
      </c>
      <c r="D36" s="72" t="s">
        <v>177</v>
      </c>
      <c r="E36" s="82">
        <f>-IF(E29&lt;0,E29,0)</f>
        <v>0</v>
      </c>
    </row>
    <row r="37" spans="3:5" ht="17.45" customHeight="1" x14ac:dyDescent="0.2">
      <c r="C37" s="72" t="s">
        <v>115</v>
      </c>
      <c r="D37" s="72" t="s">
        <v>179</v>
      </c>
      <c r="E37" s="82">
        <f>E30</f>
        <v>0</v>
      </c>
    </row>
    <row r="38" spans="3:5" ht="17.45" customHeight="1" x14ac:dyDescent="0.2">
      <c r="C38" s="91" t="s">
        <v>117</v>
      </c>
      <c r="D38" s="91" t="s">
        <v>180</v>
      </c>
      <c r="E38" s="114">
        <f>E35+E36-E37</f>
        <v>0</v>
      </c>
    </row>
    <row r="39" spans="3:5" ht="17.45" customHeight="1" x14ac:dyDescent="0.2">
      <c r="E39" s="17"/>
    </row>
    <row r="40" spans="3:5" ht="17.45" customHeight="1" x14ac:dyDescent="0.2">
      <c r="E40" s="17"/>
    </row>
    <row r="41" spans="3:5" ht="17.45" customHeight="1" x14ac:dyDescent="0.3">
      <c r="C41" s="105" t="s">
        <v>74</v>
      </c>
      <c r="E41" s="17"/>
    </row>
    <row r="42" spans="3:5" ht="17.45" customHeight="1" x14ac:dyDescent="0.2">
      <c r="C42" s="56"/>
      <c r="D42" s="56" t="s">
        <v>112</v>
      </c>
      <c r="E42" s="110" t="s">
        <v>113</v>
      </c>
    </row>
    <row r="43" spans="3:5" ht="17.45" customHeight="1" x14ac:dyDescent="0.2">
      <c r="C43" s="72"/>
      <c r="D43" s="72" t="s">
        <v>131</v>
      </c>
      <c r="E43" s="82">
        <f>ROUND('ING-OCT'!I10,0)</f>
        <v>0</v>
      </c>
    </row>
    <row r="44" spans="3:5" ht="17.45" customHeight="1" x14ac:dyDescent="0.2">
      <c r="C44" s="72" t="s">
        <v>115</v>
      </c>
      <c r="D44" s="72" t="s">
        <v>132</v>
      </c>
      <c r="E44" s="82">
        <f>ROUND('EG-OCT'!I10,0)</f>
        <v>0</v>
      </c>
    </row>
    <row r="45" spans="3:5" ht="17.45" customHeight="1" x14ac:dyDescent="0.2">
      <c r="C45" s="72" t="s">
        <v>117</v>
      </c>
      <c r="D45" s="73" t="s">
        <v>133</v>
      </c>
      <c r="E45" s="82">
        <f>ROUND(E43-E44,0)</f>
        <v>0</v>
      </c>
    </row>
    <row r="46" spans="3:5" ht="17.45" customHeight="1" x14ac:dyDescent="0.2">
      <c r="C46" s="72" t="s">
        <v>115</v>
      </c>
      <c r="D46" s="73" t="s">
        <v>129</v>
      </c>
      <c r="E46" s="84">
        <f>-IF('IMP-SEP'!E48&lt;0,'IMP-SEP'!E48,0)</f>
        <v>0</v>
      </c>
    </row>
    <row r="47" spans="3:5" ht="17.45" customHeight="1" thickBot="1" x14ac:dyDescent="0.25">
      <c r="C47" s="72" t="s">
        <v>115</v>
      </c>
      <c r="D47" s="73" t="s">
        <v>134</v>
      </c>
      <c r="E47" s="96">
        <v>0</v>
      </c>
    </row>
    <row r="48" spans="3:5" ht="17.45" customHeight="1" thickBot="1" x14ac:dyDescent="0.25">
      <c r="C48" s="91" t="s">
        <v>117</v>
      </c>
      <c r="D48" s="92" t="s">
        <v>130</v>
      </c>
      <c r="E48" s="93">
        <f>E45-E46+E47</f>
        <v>0</v>
      </c>
    </row>
    <row r="49" spans="4:5" ht="17.45" customHeight="1" thickBot="1" x14ac:dyDescent="0.25">
      <c r="E49" s="17"/>
    </row>
    <row r="50" spans="4:5" ht="17.45" customHeight="1" thickBot="1" x14ac:dyDescent="0.25">
      <c r="D50" s="94" t="s">
        <v>54</v>
      </c>
      <c r="E50" s="95">
        <f>IF(E13&gt;0,E13,0)+IF(E32&gt;0,E32,0)+IF(E48&gt;0,E48,0)</f>
        <v>0</v>
      </c>
    </row>
  </sheetData>
  <sheetProtection algorithmName="SHA-512" hashValue="fbPh7vrVbfUA9jqcYxFLEKQt8scvYghK+QwGphvy8hQNhFVNSDyHwTl0cl5owztHyTkyntaRZkBqWkTJntyxHA==" saltValue="dOuYnpmKtGGn+YvyLpyTMg==" spinCount="100000" sheet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1105F361-A9C7-4FB0-BF95-CBA5DA48D69F}"/>
    <hyperlink ref="A5:A6" location="MENU!A1" display="M e n ú" xr:uid="{8759D271-69F8-4C4B-B1BA-7A805AC083F5}"/>
    <hyperlink ref="A8" location="'INGRESOS Y EGRESOS'!A1" display="Ingresos y Egresos" xr:uid="{35F56D26-7CEA-4650-B1DA-8CC093FDBAD1}"/>
    <hyperlink ref="A7" location="DATOS!A1" display="Datos de la Empresa" xr:uid="{36844D27-ECBB-42F5-967A-49EAB2404524}"/>
    <hyperlink ref="A10" location="TARIFAS!A1" display="Tablas y Tarifas de ISR" xr:uid="{6DEDE944-5A37-4262-8265-574D888DC594}"/>
    <hyperlink ref="A9" location="IMPUESTOS!A1" display="Impuestos" xr:uid="{19C06671-F63E-4445-8723-C1AB75DD88CF}"/>
    <hyperlink ref="A1:A4" location="MENU!A1" display="PROGRAMA REGIMEN SIMPLIFICADO DE CONFIANZA" xr:uid="{9DB24731-079E-4A47-989C-1F282DCAC0DE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E50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55.7109375" style="11" customWidth="1"/>
    <col min="5" max="5" width="12.7109375" style="11" customWidth="1"/>
    <col min="6" max="6" width="5.7109375" style="11" customWidth="1"/>
    <col min="7" max="16384" width="11.42578125" style="11"/>
  </cols>
  <sheetData>
    <row r="1" spans="1:5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7"/>
    </row>
    <row r="2" spans="1:5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7"/>
    </row>
    <row r="3" spans="1:5" ht="17.45" customHeight="1" x14ac:dyDescent="0.25">
      <c r="A3" s="118"/>
      <c r="C3" s="168" t="str">
        <f>"IMPUESTOS DE NOVIEMBRE DE "&amp;DATOS!E10</f>
        <v>IMPUESTOS DE NOVIEMBRE DE 2023</v>
      </c>
      <c r="D3" s="168"/>
      <c r="E3" s="17"/>
    </row>
    <row r="4" spans="1:5" ht="17.45" customHeight="1" x14ac:dyDescent="0.2">
      <c r="A4" s="119"/>
      <c r="C4" s="104"/>
      <c r="D4" s="103"/>
    </row>
    <row r="5" spans="1:5" ht="17.45" customHeight="1" x14ac:dyDescent="0.3">
      <c r="A5" s="120" t="s">
        <v>1</v>
      </c>
      <c r="C5" s="105" t="s">
        <v>143</v>
      </c>
      <c r="D5" s="103"/>
      <c r="E5" s="17"/>
    </row>
    <row r="6" spans="1:5" ht="17.45" customHeight="1" x14ac:dyDescent="0.2">
      <c r="A6" s="120"/>
      <c r="C6" s="58"/>
      <c r="D6" s="58" t="s">
        <v>112</v>
      </c>
      <c r="E6" s="111" t="s">
        <v>113</v>
      </c>
    </row>
    <row r="7" spans="1:5" ht="17.45" customHeight="1" x14ac:dyDescent="0.2">
      <c r="A7" s="53" t="s">
        <v>5</v>
      </c>
      <c r="C7" s="72"/>
      <c r="D7" s="72" t="s">
        <v>135</v>
      </c>
      <c r="E7" s="82">
        <f>ROUND('ING-NOV'!F9,0)</f>
        <v>0</v>
      </c>
    </row>
    <row r="8" spans="1:5" ht="17.45" customHeight="1" x14ac:dyDescent="0.2">
      <c r="A8" s="53" t="s">
        <v>9</v>
      </c>
      <c r="C8" s="72" t="s">
        <v>115</v>
      </c>
      <c r="D8" s="72" t="s">
        <v>116</v>
      </c>
      <c r="E8" s="84">
        <v>0</v>
      </c>
    </row>
    <row r="9" spans="1:5" ht="17.45" customHeight="1" x14ac:dyDescent="0.2">
      <c r="A9" s="53" t="s">
        <v>13</v>
      </c>
      <c r="C9" s="72" t="s">
        <v>119</v>
      </c>
      <c r="D9" s="73" t="s">
        <v>118</v>
      </c>
      <c r="E9" s="82">
        <f>IF(E7-E8&lt;0,0,E7-E8)</f>
        <v>0</v>
      </c>
    </row>
    <row r="10" spans="1:5" ht="17.45" customHeight="1" x14ac:dyDescent="0.2">
      <c r="A10" s="53" t="s">
        <v>17</v>
      </c>
      <c r="C10" s="72" t="s">
        <v>120</v>
      </c>
      <c r="D10" s="87" t="s">
        <v>161</v>
      </c>
      <c r="E10" s="85">
        <f>IF(E9=0,0,LOOKUP(E9,ISRNOV!C8:C18,ISRNOV!E8:E18))</f>
        <v>0</v>
      </c>
    </row>
    <row r="11" spans="1:5" ht="17.45" customHeight="1" x14ac:dyDescent="0.2">
      <c r="A11" s="53"/>
      <c r="C11" s="83"/>
      <c r="D11" s="72" t="s">
        <v>121</v>
      </c>
      <c r="E11" s="82">
        <f>ROUND(E9*E10,0)</f>
        <v>0</v>
      </c>
    </row>
    <row r="12" spans="1:5" ht="17.45" customHeight="1" thickBot="1" x14ac:dyDescent="0.25">
      <c r="A12" s="53"/>
      <c r="C12" s="83" t="s">
        <v>115</v>
      </c>
      <c r="D12" s="73" t="s">
        <v>168</v>
      </c>
      <c r="E12" s="82">
        <f>'ING-NOV'!J9</f>
        <v>0</v>
      </c>
    </row>
    <row r="13" spans="1:5" ht="17.45" customHeight="1" thickBot="1" x14ac:dyDescent="0.25">
      <c r="A13" s="53"/>
      <c r="C13" s="86" t="s">
        <v>123</v>
      </c>
      <c r="D13" s="88" t="s">
        <v>124</v>
      </c>
      <c r="E13" s="89">
        <f>IF(E11-E12&lt;0,0,E11-E12)</f>
        <v>0</v>
      </c>
    </row>
    <row r="14" spans="1:5" ht="17.45" customHeight="1" x14ac:dyDescent="0.2">
      <c r="A14" s="53"/>
      <c r="E14" s="14"/>
    </row>
    <row r="15" spans="1:5" ht="17.45" customHeight="1" x14ac:dyDescent="0.2">
      <c r="A15" s="117" t="s">
        <v>18</v>
      </c>
      <c r="E15" s="14"/>
    </row>
    <row r="16" spans="1:5" ht="17.45" customHeight="1" x14ac:dyDescent="0.3">
      <c r="A16" s="117"/>
      <c r="C16" s="105" t="s">
        <v>52</v>
      </c>
      <c r="E16" s="17"/>
    </row>
    <row r="17" spans="3:5" ht="17.45" customHeight="1" x14ac:dyDescent="0.2">
      <c r="C17" s="58"/>
      <c r="D17" s="58" t="s">
        <v>112</v>
      </c>
      <c r="E17" s="111" t="s">
        <v>113</v>
      </c>
    </row>
    <row r="18" spans="3:5" ht="17.45" customHeight="1" x14ac:dyDescent="0.2">
      <c r="C18" s="72" t="s">
        <v>173</v>
      </c>
      <c r="D18" s="72" t="s">
        <v>169</v>
      </c>
      <c r="E18" s="82">
        <f>'ING-NOV'!Q10</f>
        <v>0</v>
      </c>
    </row>
    <row r="19" spans="3:5" ht="17.45" customHeight="1" x14ac:dyDescent="0.2">
      <c r="C19" s="72" t="s">
        <v>173</v>
      </c>
      <c r="D19" s="72" t="s">
        <v>170</v>
      </c>
      <c r="E19" s="82">
        <f>'ING-NOV'!P10</f>
        <v>0</v>
      </c>
    </row>
    <row r="20" spans="3:5" ht="17.45" customHeight="1" x14ac:dyDescent="0.2">
      <c r="C20" s="72" t="s">
        <v>173</v>
      </c>
      <c r="D20" s="72" t="s">
        <v>171</v>
      </c>
      <c r="E20" s="82">
        <f>'ING-NOV'!O10</f>
        <v>0</v>
      </c>
    </row>
    <row r="21" spans="3:5" ht="17.45" customHeight="1" x14ac:dyDescent="0.2">
      <c r="C21" s="72" t="s">
        <v>173</v>
      </c>
      <c r="D21" s="72" t="s">
        <v>172</v>
      </c>
      <c r="E21" s="82">
        <f>'ING-NOV'!N10</f>
        <v>0</v>
      </c>
    </row>
    <row r="22" spans="3:5" ht="17.45" customHeight="1" x14ac:dyDescent="0.2">
      <c r="C22" s="72"/>
      <c r="D22" s="91" t="s">
        <v>176</v>
      </c>
      <c r="E22" s="114">
        <f>SUM(E18:E21)</f>
        <v>0</v>
      </c>
    </row>
    <row r="23" spans="3:5" ht="17.45" customHeight="1" x14ac:dyDescent="0.2">
      <c r="C23" s="11"/>
    </row>
    <row r="24" spans="3:5" ht="17.45" customHeight="1" x14ac:dyDescent="0.2">
      <c r="C24" s="72"/>
      <c r="D24" s="72" t="s">
        <v>125</v>
      </c>
      <c r="E24" s="82">
        <f>ROUND('ING-NOV'!H10,0)</f>
        <v>0</v>
      </c>
    </row>
    <row r="25" spans="3:5" ht="17.45" customHeight="1" x14ac:dyDescent="0.2">
      <c r="C25" s="72" t="s">
        <v>115</v>
      </c>
      <c r="D25" s="72" t="s">
        <v>126</v>
      </c>
      <c r="E25" s="82">
        <f>ROUND('ING-NOV'!K10,0)</f>
        <v>0</v>
      </c>
    </row>
    <row r="26" spans="3:5" ht="17.45" customHeight="1" x14ac:dyDescent="0.2">
      <c r="C26" s="72" t="s">
        <v>117</v>
      </c>
      <c r="D26" s="72" t="s">
        <v>174</v>
      </c>
      <c r="E26" s="82">
        <f>ROUND('EG-NOV'!H10,0)</f>
        <v>0</v>
      </c>
    </row>
    <row r="27" spans="3:5" ht="17.45" customHeight="1" x14ac:dyDescent="0.2">
      <c r="C27" s="72" t="s">
        <v>120</v>
      </c>
      <c r="D27" s="72" t="s">
        <v>175</v>
      </c>
      <c r="E27" s="115">
        <f>ROUND(IFERROR((E18+E19+E20)/E22,1),4)</f>
        <v>1</v>
      </c>
    </row>
    <row r="28" spans="3:5" ht="17.45" customHeight="1" x14ac:dyDescent="0.2">
      <c r="C28" s="72" t="s">
        <v>117</v>
      </c>
      <c r="D28" s="72" t="s">
        <v>127</v>
      </c>
      <c r="E28" s="82">
        <f>ROUND(E26*E27,0)</f>
        <v>0</v>
      </c>
    </row>
    <row r="29" spans="3:5" ht="17.45" customHeight="1" x14ac:dyDescent="0.2">
      <c r="C29" s="72" t="s">
        <v>117</v>
      </c>
      <c r="D29" s="73" t="s">
        <v>128</v>
      </c>
      <c r="E29" s="82">
        <f>ROUND(E24-E25-E28,0)</f>
        <v>0</v>
      </c>
    </row>
    <row r="30" spans="3:5" ht="17.45" customHeight="1" x14ac:dyDescent="0.2">
      <c r="C30" s="72" t="s">
        <v>115</v>
      </c>
      <c r="D30" s="73" t="s">
        <v>129</v>
      </c>
      <c r="E30" s="82">
        <f>IF(E29&gt;0,IF(E35&gt;E29,E29,E35),0)</f>
        <v>0</v>
      </c>
    </row>
    <row r="31" spans="3:5" ht="17.45" customHeight="1" thickBot="1" x14ac:dyDescent="0.25">
      <c r="C31" s="72" t="s">
        <v>115</v>
      </c>
      <c r="D31" s="73" t="s">
        <v>183</v>
      </c>
      <c r="E31" s="96"/>
    </row>
    <row r="32" spans="3:5" ht="17.45" customHeight="1" thickBot="1" x14ac:dyDescent="0.25">
      <c r="C32" s="91" t="s">
        <v>117</v>
      </c>
      <c r="D32" s="92" t="s">
        <v>130</v>
      </c>
      <c r="E32" s="93">
        <f>E29-E30-E31</f>
        <v>0</v>
      </c>
    </row>
    <row r="33" spans="3:5" ht="17.45" customHeight="1" x14ac:dyDescent="0.2">
      <c r="E33" s="17"/>
    </row>
    <row r="34" spans="3:5" ht="17.45" customHeight="1" x14ac:dyDescent="0.2">
      <c r="C34" s="116" t="s">
        <v>182</v>
      </c>
      <c r="E34" s="17"/>
    </row>
    <row r="35" spans="3:5" ht="17.45" customHeight="1" x14ac:dyDescent="0.2">
      <c r="C35" s="72"/>
      <c r="D35" s="72" t="s">
        <v>178</v>
      </c>
      <c r="E35" s="82">
        <f>'IMP-OCT'!E38</f>
        <v>0</v>
      </c>
    </row>
    <row r="36" spans="3:5" ht="17.45" customHeight="1" x14ac:dyDescent="0.2">
      <c r="C36" s="72" t="s">
        <v>181</v>
      </c>
      <c r="D36" s="72" t="s">
        <v>177</v>
      </c>
      <c r="E36" s="82">
        <f>-IF(E29&lt;0,E29,0)</f>
        <v>0</v>
      </c>
    </row>
    <row r="37" spans="3:5" ht="17.45" customHeight="1" x14ac:dyDescent="0.2">
      <c r="C37" s="72" t="s">
        <v>115</v>
      </c>
      <c r="D37" s="72" t="s">
        <v>179</v>
      </c>
      <c r="E37" s="82">
        <f>E30</f>
        <v>0</v>
      </c>
    </row>
    <row r="38" spans="3:5" ht="17.45" customHeight="1" x14ac:dyDescent="0.2">
      <c r="C38" s="91" t="s">
        <v>117</v>
      </c>
      <c r="D38" s="91" t="s">
        <v>180</v>
      </c>
      <c r="E38" s="114">
        <f>E35+E36-E37</f>
        <v>0</v>
      </c>
    </row>
    <row r="39" spans="3:5" ht="17.45" customHeight="1" x14ac:dyDescent="0.2">
      <c r="E39" s="17"/>
    </row>
    <row r="40" spans="3:5" ht="17.45" customHeight="1" x14ac:dyDescent="0.2">
      <c r="E40" s="17"/>
    </row>
    <row r="41" spans="3:5" ht="17.45" customHeight="1" x14ac:dyDescent="0.3">
      <c r="C41" s="105" t="s">
        <v>74</v>
      </c>
      <c r="E41" s="17"/>
    </row>
    <row r="42" spans="3:5" ht="17.45" customHeight="1" x14ac:dyDescent="0.2">
      <c r="C42" s="56"/>
      <c r="D42" s="56" t="s">
        <v>112</v>
      </c>
      <c r="E42" s="110" t="s">
        <v>113</v>
      </c>
    </row>
    <row r="43" spans="3:5" ht="17.45" customHeight="1" x14ac:dyDescent="0.2">
      <c r="C43" s="72"/>
      <c r="D43" s="72" t="s">
        <v>131</v>
      </c>
      <c r="E43" s="82">
        <f>ROUND('ING-NOV'!I10,0)</f>
        <v>0</v>
      </c>
    </row>
    <row r="44" spans="3:5" ht="17.45" customHeight="1" x14ac:dyDescent="0.2">
      <c r="C44" s="72" t="s">
        <v>115</v>
      </c>
      <c r="D44" s="72" t="s">
        <v>132</v>
      </c>
      <c r="E44" s="82">
        <f>ROUND('EG-NOV'!I10,0)</f>
        <v>0</v>
      </c>
    </row>
    <row r="45" spans="3:5" ht="17.45" customHeight="1" x14ac:dyDescent="0.2">
      <c r="C45" s="72" t="s">
        <v>117</v>
      </c>
      <c r="D45" s="73" t="s">
        <v>133</v>
      </c>
      <c r="E45" s="82">
        <f>ROUND(E43-E44,0)</f>
        <v>0</v>
      </c>
    </row>
    <row r="46" spans="3:5" ht="17.45" customHeight="1" x14ac:dyDescent="0.2">
      <c r="C46" s="72" t="s">
        <v>115</v>
      </c>
      <c r="D46" s="73" t="s">
        <v>129</v>
      </c>
      <c r="E46" s="84">
        <f>-IF('IMP-OCT'!E48&lt;0,'IMP-OCT'!E48,0)</f>
        <v>0</v>
      </c>
    </row>
    <row r="47" spans="3:5" ht="17.45" customHeight="1" thickBot="1" x14ac:dyDescent="0.25">
      <c r="C47" s="72" t="s">
        <v>115</v>
      </c>
      <c r="D47" s="73" t="s">
        <v>134</v>
      </c>
      <c r="E47" s="96">
        <v>0</v>
      </c>
    </row>
    <row r="48" spans="3:5" ht="17.45" customHeight="1" thickBot="1" x14ac:dyDescent="0.25">
      <c r="C48" s="91" t="s">
        <v>117</v>
      </c>
      <c r="D48" s="92" t="s">
        <v>130</v>
      </c>
      <c r="E48" s="93">
        <f>E45-E46+E47</f>
        <v>0</v>
      </c>
    </row>
    <row r="49" spans="4:5" ht="17.45" customHeight="1" thickBot="1" x14ac:dyDescent="0.25">
      <c r="E49" s="17"/>
    </row>
    <row r="50" spans="4:5" ht="17.45" customHeight="1" thickBot="1" x14ac:dyDescent="0.25">
      <c r="D50" s="94" t="s">
        <v>54</v>
      </c>
      <c r="E50" s="95">
        <f>IF(E13&gt;0,E13,0)+IF(E32&gt;0,E32,0)+IF(E48&gt;0,E48,0)</f>
        <v>0</v>
      </c>
    </row>
  </sheetData>
  <sheetProtection algorithmName="SHA-512" hashValue="BHD2nwM7OLNTaX0Qsul4pELZ9gsFXZZkhWBddYQ7Q3sPt0og7S2tee2c11J0uyrztq8E1w3VZOjce9dIc65m9Q==" saltValue="WYAQsthe4IRmpm6hQA9mag==" spinCount="100000" sheet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DB7DE32B-4AC0-4A1D-B0EB-1E8CFFCD0C62}"/>
    <hyperlink ref="A5:A6" location="MENU!A1" display="M e n ú" xr:uid="{7E755F06-86CF-4EF3-BCE7-10057F64D2E2}"/>
    <hyperlink ref="A8" location="'INGRESOS Y EGRESOS'!A1" display="Ingresos y Egresos" xr:uid="{80ED2FC9-EFFA-4435-A2B9-7DFDCD85795F}"/>
    <hyperlink ref="A7" location="DATOS!A1" display="Datos de la Empresa" xr:uid="{CB3C8D70-51FB-49BB-8A54-1AC1EA7B19E2}"/>
    <hyperlink ref="A10" location="TARIFAS!A1" display="Tablas y Tarifas de ISR" xr:uid="{5C330EBD-16DB-4D3B-847B-283B0065A5A4}"/>
    <hyperlink ref="A9" location="IMPUESTOS!A1" display="Impuestos" xr:uid="{EE8D9137-701F-495B-BEBE-46A7EBBF2029}"/>
    <hyperlink ref="A1:A4" location="MENU!A1" display="PROGRAMA REGIMEN SIMPLIFICADO DE CONFIANZA" xr:uid="{35BFD560-DA30-4F62-B5A0-459C0029A790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E50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55.7109375" style="11" customWidth="1"/>
    <col min="5" max="5" width="12.7109375" style="11" customWidth="1"/>
    <col min="6" max="6" width="5.7109375" style="11" customWidth="1"/>
    <col min="7" max="16384" width="11.42578125" style="11"/>
  </cols>
  <sheetData>
    <row r="1" spans="1:5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7"/>
    </row>
    <row r="2" spans="1:5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7"/>
    </row>
    <row r="3" spans="1:5" ht="17.45" customHeight="1" x14ac:dyDescent="0.25">
      <c r="A3" s="118"/>
      <c r="C3" s="168" t="str">
        <f>"IMPUESTOS DE DICIEMBRE DE "&amp;DATOS!E10</f>
        <v>IMPUESTOS DE DICIEMBRE DE 2023</v>
      </c>
      <c r="D3" s="168"/>
      <c r="E3" s="17"/>
    </row>
    <row r="4" spans="1:5" ht="17.45" customHeight="1" x14ac:dyDescent="0.2">
      <c r="A4" s="119"/>
      <c r="C4" s="104"/>
      <c r="D4" s="103"/>
    </row>
    <row r="5" spans="1:5" ht="17.45" customHeight="1" x14ac:dyDescent="0.3">
      <c r="A5" s="120" t="s">
        <v>1</v>
      </c>
      <c r="C5" s="105" t="s">
        <v>143</v>
      </c>
      <c r="D5" s="103"/>
      <c r="E5" s="17"/>
    </row>
    <row r="6" spans="1:5" ht="17.45" customHeight="1" x14ac:dyDescent="0.2">
      <c r="A6" s="120"/>
      <c r="C6" s="58"/>
      <c r="D6" s="58" t="s">
        <v>112</v>
      </c>
      <c r="E6" s="111" t="s">
        <v>113</v>
      </c>
    </row>
    <row r="7" spans="1:5" ht="17.45" customHeight="1" x14ac:dyDescent="0.2">
      <c r="A7" s="53" t="s">
        <v>5</v>
      </c>
      <c r="C7" s="72"/>
      <c r="D7" s="72" t="s">
        <v>135</v>
      </c>
      <c r="E7" s="82">
        <f>ROUND('ING-DIC'!F9,0)</f>
        <v>0</v>
      </c>
    </row>
    <row r="8" spans="1:5" ht="17.45" customHeight="1" x14ac:dyDescent="0.2">
      <c r="A8" s="53" t="s">
        <v>9</v>
      </c>
      <c r="C8" s="72" t="s">
        <v>115</v>
      </c>
      <c r="D8" s="72" t="s">
        <v>116</v>
      </c>
      <c r="E8" s="84">
        <v>0</v>
      </c>
    </row>
    <row r="9" spans="1:5" ht="17.45" customHeight="1" x14ac:dyDescent="0.2">
      <c r="A9" s="53" t="s">
        <v>13</v>
      </c>
      <c r="C9" s="72" t="s">
        <v>119</v>
      </c>
      <c r="D9" s="73" t="s">
        <v>118</v>
      </c>
      <c r="E9" s="82">
        <f>IF(E7-E8&lt;0,0,E7-E8)</f>
        <v>0</v>
      </c>
    </row>
    <row r="10" spans="1:5" ht="17.45" customHeight="1" x14ac:dyDescent="0.2">
      <c r="A10" s="53" t="s">
        <v>17</v>
      </c>
      <c r="C10" s="72" t="s">
        <v>120</v>
      </c>
      <c r="D10" s="87" t="s">
        <v>161</v>
      </c>
      <c r="E10" s="85">
        <f>IF(E9=0,0,LOOKUP(E9,ISRDIC!C8:C18,ISRDIC!E8:E18))</f>
        <v>0</v>
      </c>
    </row>
    <row r="11" spans="1:5" ht="17.45" customHeight="1" x14ac:dyDescent="0.2">
      <c r="A11" s="53"/>
      <c r="C11" s="83"/>
      <c r="D11" s="72" t="s">
        <v>121</v>
      </c>
      <c r="E11" s="82">
        <f>ROUND(E9*E10,0)</f>
        <v>0</v>
      </c>
    </row>
    <row r="12" spans="1:5" ht="17.45" customHeight="1" thickBot="1" x14ac:dyDescent="0.25">
      <c r="A12" s="53"/>
      <c r="C12" s="83" t="s">
        <v>115</v>
      </c>
      <c r="D12" s="73" t="s">
        <v>168</v>
      </c>
      <c r="E12" s="82">
        <f>'ING-DIC'!J9</f>
        <v>0</v>
      </c>
    </row>
    <row r="13" spans="1:5" ht="17.45" customHeight="1" thickBot="1" x14ac:dyDescent="0.25">
      <c r="A13" s="53"/>
      <c r="C13" s="86" t="s">
        <v>123</v>
      </c>
      <c r="D13" s="88" t="s">
        <v>124</v>
      </c>
      <c r="E13" s="89">
        <f>IF(E11-E12&lt;0,0,E11-E12)</f>
        <v>0</v>
      </c>
    </row>
    <row r="14" spans="1:5" ht="17.45" customHeight="1" x14ac:dyDescent="0.2">
      <c r="A14" s="53"/>
      <c r="E14" s="14"/>
    </row>
    <row r="15" spans="1:5" ht="17.45" customHeight="1" x14ac:dyDescent="0.2">
      <c r="A15" s="117" t="s">
        <v>18</v>
      </c>
      <c r="E15" s="14"/>
    </row>
    <row r="16" spans="1:5" ht="17.45" customHeight="1" x14ac:dyDescent="0.3">
      <c r="A16" s="117"/>
      <c r="C16" s="105" t="s">
        <v>52</v>
      </c>
      <c r="E16" s="17"/>
    </row>
    <row r="17" spans="3:5" ht="17.45" customHeight="1" x14ac:dyDescent="0.2">
      <c r="C17" s="58"/>
      <c r="D17" s="58" t="s">
        <v>112</v>
      </c>
      <c r="E17" s="111" t="s">
        <v>113</v>
      </c>
    </row>
    <row r="18" spans="3:5" ht="17.45" customHeight="1" x14ac:dyDescent="0.2">
      <c r="C18" s="72" t="s">
        <v>173</v>
      </c>
      <c r="D18" s="72" t="s">
        <v>169</v>
      </c>
      <c r="E18" s="82">
        <f>'ING-DIC'!Q10</f>
        <v>0</v>
      </c>
    </row>
    <row r="19" spans="3:5" ht="17.45" customHeight="1" x14ac:dyDescent="0.2">
      <c r="C19" s="72" t="s">
        <v>173</v>
      </c>
      <c r="D19" s="72" t="s">
        <v>170</v>
      </c>
      <c r="E19" s="82">
        <f>'ING-DIC'!P10</f>
        <v>0</v>
      </c>
    </row>
    <row r="20" spans="3:5" ht="17.45" customHeight="1" x14ac:dyDescent="0.2">
      <c r="C20" s="72" t="s">
        <v>173</v>
      </c>
      <c r="D20" s="72" t="s">
        <v>171</v>
      </c>
      <c r="E20" s="82">
        <f>'ING-DIC'!O10</f>
        <v>0</v>
      </c>
    </row>
    <row r="21" spans="3:5" ht="17.45" customHeight="1" x14ac:dyDescent="0.2">
      <c r="C21" s="72" t="s">
        <v>173</v>
      </c>
      <c r="D21" s="72" t="s">
        <v>172</v>
      </c>
      <c r="E21" s="82">
        <f>'ING-DIC'!N10</f>
        <v>0</v>
      </c>
    </row>
    <row r="22" spans="3:5" ht="17.45" customHeight="1" x14ac:dyDescent="0.2">
      <c r="C22" s="72"/>
      <c r="D22" s="91" t="s">
        <v>176</v>
      </c>
      <c r="E22" s="114">
        <f>SUM(E18:E21)</f>
        <v>0</v>
      </c>
    </row>
    <row r="23" spans="3:5" ht="17.45" customHeight="1" x14ac:dyDescent="0.2">
      <c r="C23" s="11"/>
    </row>
    <row r="24" spans="3:5" ht="17.45" customHeight="1" x14ac:dyDescent="0.2">
      <c r="C24" s="72"/>
      <c r="D24" s="72" t="s">
        <v>125</v>
      </c>
      <c r="E24" s="82">
        <f>ROUND('ING-DIC'!H10,0)</f>
        <v>0</v>
      </c>
    </row>
    <row r="25" spans="3:5" ht="17.45" customHeight="1" x14ac:dyDescent="0.2">
      <c r="C25" s="72" t="s">
        <v>115</v>
      </c>
      <c r="D25" s="72" t="s">
        <v>126</v>
      </c>
      <c r="E25" s="82">
        <f>ROUND('ING-DIC'!K10,0)</f>
        <v>0</v>
      </c>
    </row>
    <row r="26" spans="3:5" ht="17.45" customHeight="1" x14ac:dyDescent="0.2">
      <c r="C26" s="72" t="s">
        <v>117</v>
      </c>
      <c r="D26" s="72" t="s">
        <v>174</v>
      </c>
      <c r="E26" s="82">
        <f>ROUND('EG-DIC'!H10,0)</f>
        <v>0</v>
      </c>
    </row>
    <row r="27" spans="3:5" ht="17.45" customHeight="1" x14ac:dyDescent="0.2">
      <c r="C27" s="72" t="s">
        <v>120</v>
      </c>
      <c r="D27" s="72" t="s">
        <v>175</v>
      </c>
      <c r="E27" s="115">
        <f>ROUND(IFERROR((E18+E19+E20)/E22,1),4)</f>
        <v>1</v>
      </c>
    </row>
    <row r="28" spans="3:5" ht="17.45" customHeight="1" x14ac:dyDescent="0.2">
      <c r="C28" s="72" t="s">
        <v>117</v>
      </c>
      <c r="D28" s="72" t="s">
        <v>127</v>
      </c>
      <c r="E28" s="82">
        <f>ROUND(E26*E27,0)</f>
        <v>0</v>
      </c>
    </row>
    <row r="29" spans="3:5" ht="17.45" customHeight="1" x14ac:dyDescent="0.2">
      <c r="C29" s="72" t="s">
        <v>117</v>
      </c>
      <c r="D29" s="73" t="s">
        <v>128</v>
      </c>
      <c r="E29" s="82">
        <f>ROUND(E24-E25-E28,0)</f>
        <v>0</v>
      </c>
    </row>
    <row r="30" spans="3:5" ht="17.45" customHeight="1" x14ac:dyDescent="0.2">
      <c r="C30" s="72" t="s">
        <v>115</v>
      </c>
      <c r="D30" s="73" t="s">
        <v>129</v>
      </c>
      <c r="E30" s="82">
        <f>IF(E29&gt;0,IF(E35&gt;E29,E29,E35),0)</f>
        <v>0</v>
      </c>
    </row>
    <row r="31" spans="3:5" ht="17.45" customHeight="1" thickBot="1" x14ac:dyDescent="0.25">
      <c r="C31" s="72" t="s">
        <v>115</v>
      </c>
      <c r="D31" s="73" t="s">
        <v>183</v>
      </c>
      <c r="E31" s="96"/>
    </row>
    <row r="32" spans="3:5" ht="17.45" customHeight="1" thickBot="1" x14ac:dyDescent="0.25">
      <c r="C32" s="91" t="s">
        <v>117</v>
      </c>
      <c r="D32" s="92" t="s">
        <v>130</v>
      </c>
      <c r="E32" s="93">
        <f>E29-E30-E31</f>
        <v>0</v>
      </c>
    </row>
    <row r="33" spans="3:5" ht="17.45" customHeight="1" x14ac:dyDescent="0.2">
      <c r="E33" s="17"/>
    </row>
    <row r="34" spans="3:5" ht="17.45" customHeight="1" x14ac:dyDescent="0.2">
      <c r="C34" s="116" t="s">
        <v>182</v>
      </c>
      <c r="E34" s="17"/>
    </row>
    <row r="35" spans="3:5" ht="17.45" customHeight="1" x14ac:dyDescent="0.2">
      <c r="C35" s="72"/>
      <c r="D35" s="72" t="s">
        <v>178</v>
      </c>
      <c r="E35" s="82">
        <f>'IMP-NOV'!E38</f>
        <v>0</v>
      </c>
    </row>
    <row r="36" spans="3:5" ht="17.45" customHeight="1" x14ac:dyDescent="0.2">
      <c r="C36" s="72" t="s">
        <v>181</v>
      </c>
      <c r="D36" s="72" t="s">
        <v>177</v>
      </c>
      <c r="E36" s="82">
        <f>-IF(E29&lt;0,E29,0)</f>
        <v>0</v>
      </c>
    </row>
    <row r="37" spans="3:5" ht="17.45" customHeight="1" x14ac:dyDescent="0.2">
      <c r="C37" s="72" t="s">
        <v>115</v>
      </c>
      <c r="D37" s="72" t="s">
        <v>179</v>
      </c>
      <c r="E37" s="82">
        <f>E30</f>
        <v>0</v>
      </c>
    </row>
    <row r="38" spans="3:5" ht="17.45" customHeight="1" x14ac:dyDescent="0.2">
      <c r="C38" s="91" t="s">
        <v>117</v>
      </c>
      <c r="D38" s="91" t="s">
        <v>180</v>
      </c>
      <c r="E38" s="114">
        <f>E35+E36-E37</f>
        <v>0</v>
      </c>
    </row>
    <row r="39" spans="3:5" ht="17.45" customHeight="1" x14ac:dyDescent="0.2">
      <c r="E39" s="17"/>
    </row>
    <row r="40" spans="3:5" ht="17.45" customHeight="1" x14ac:dyDescent="0.2">
      <c r="E40" s="17"/>
    </row>
    <row r="41" spans="3:5" ht="17.45" customHeight="1" x14ac:dyDescent="0.3">
      <c r="C41" s="105" t="s">
        <v>74</v>
      </c>
      <c r="E41" s="17"/>
    </row>
    <row r="42" spans="3:5" ht="17.45" customHeight="1" x14ac:dyDescent="0.2">
      <c r="C42" s="56"/>
      <c r="D42" s="56" t="s">
        <v>112</v>
      </c>
      <c r="E42" s="110" t="s">
        <v>113</v>
      </c>
    </row>
    <row r="43" spans="3:5" ht="17.45" customHeight="1" x14ac:dyDescent="0.2">
      <c r="C43" s="72"/>
      <c r="D43" s="72" t="s">
        <v>131</v>
      </c>
      <c r="E43" s="82">
        <f>ROUND('ING-DIC'!I10,0)</f>
        <v>0</v>
      </c>
    </row>
    <row r="44" spans="3:5" ht="17.45" customHeight="1" x14ac:dyDescent="0.2">
      <c r="C44" s="72" t="s">
        <v>115</v>
      </c>
      <c r="D44" s="72" t="s">
        <v>132</v>
      </c>
      <c r="E44" s="82">
        <f>ROUND('EG-DIC'!I10,0)</f>
        <v>0</v>
      </c>
    </row>
    <row r="45" spans="3:5" ht="17.45" customHeight="1" x14ac:dyDescent="0.2">
      <c r="C45" s="72" t="s">
        <v>117</v>
      </c>
      <c r="D45" s="73" t="s">
        <v>133</v>
      </c>
      <c r="E45" s="82">
        <f>ROUND(E43-E44,0)</f>
        <v>0</v>
      </c>
    </row>
    <row r="46" spans="3:5" ht="17.45" customHeight="1" x14ac:dyDescent="0.2">
      <c r="C46" s="72" t="s">
        <v>115</v>
      </c>
      <c r="D46" s="73" t="s">
        <v>129</v>
      </c>
      <c r="E46" s="84">
        <f>-IF('IMP-NOV'!E48&lt;0,'IMP-NOV'!E48,0)</f>
        <v>0</v>
      </c>
    </row>
    <row r="47" spans="3:5" ht="17.45" customHeight="1" thickBot="1" x14ac:dyDescent="0.25">
      <c r="C47" s="72" t="s">
        <v>115</v>
      </c>
      <c r="D47" s="73" t="s">
        <v>134</v>
      </c>
      <c r="E47" s="96">
        <v>0</v>
      </c>
    </row>
    <row r="48" spans="3:5" ht="17.45" customHeight="1" thickBot="1" x14ac:dyDescent="0.25">
      <c r="C48" s="91" t="s">
        <v>117</v>
      </c>
      <c r="D48" s="92" t="s">
        <v>130</v>
      </c>
      <c r="E48" s="93">
        <f>E45-E46+E47</f>
        <v>0</v>
      </c>
    </row>
    <row r="49" spans="4:5" ht="17.45" customHeight="1" thickBot="1" x14ac:dyDescent="0.25">
      <c r="E49" s="17"/>
    </row>
    <row r="50" spans="4:5" ht="17.45" customHeight="1" thickBot="1" x14ac:dyDescent="0.25">
      <c r="D50" s="94" t="s">
        <v>54</v>
      </c>
      <c r="E50" s="95">
        <f>IF(E13&gt;0,E13,0)+IF(E32&gt;0,E32,0)+IF(E48&gt;0,E48,0)</f>
        <v>0</v>
      </c>
    </row>
  </sheetData>
  <sheetProtection algorithmName="SHA-512" hashValue="GPl6APNOXVFsBUUzlpdkIpsX6FN4SXGzs5IXd1gFt/Jhjvx+7BV9HHYnFmhF7VOhlvBOQpy8MSCgwrenyf3I8Q==" saltValue="OkuCajjLIcQctFO8Is/xgg==" spinCount="100000" sheet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50951F2B-5C5A-4366-BC57-2A1F05F02ED2}"/>
    <hyperlink ref="A5:A6" location="MENU!A1" display="M e n ú" xr:uid="{2D866B4D-B119-46B8-9F63-5B83F6F81DC0}"/>
    <hyperlink ref="A8" location="'INGRESOS Y EGRESOS'!A1" display="Ingresos y Egresos" xr:uid="{4CD034BA-BABB-4E5B-8384-1BCF14491148}"/>
    <hyperlink ref="A7" location="DATOS!A1" display="Datos de la Empresa" xr:uid="{FE8FD9FF-FAB0-4804-99D2-364AC98E6240}"/>
    <hyperlink ref="A10" location="TARIFAS!A1" display="Tablas y Tarifas de ISR" xr:uid="{C00D8644-50BF-46A5-9DDC-15683F4D4BBD}"/>
    <hyperlink ref="A9" location="IMPUESTOS!A1" display="Impuestos" xr:uid="{C5ABBF61-E93B-4A64-8B47-03C7CB592020}"/>
    <hyperlink ref="A1:A4" location="MENU!A1" display="PROGRAMA REGIMEN SIMPLIFICADO DE CONFIANZA" xr:uid="{AE7B8509-F1EF-45C3-B739-61AF5353912F}"/>
  </hyperlinks>
  <printOptions horizontalCentered="1"/>
  <pageMargins left="1.1811023622047245" right="1.1811023622047245" top="0.59055118110236227" bottom="0.59055118110236227" header="0" footer="0"/>
  <pageSetup paperSize="119" scale="80" orientation="portrait" blackAndWhite="1" r:id="rId1"/>
  <headerFooter alignWithMargins="0">
    <oddHeader>&amp;R&amp;"Calibri"&amp;10&amp;K000000 Confidencial&amp;1#_x000D_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E29"/>
  <sheetViews>
    <sheetView zoomScaleNormal="100" workbookViewId="0">
      <pane xSplit="1" ySplit="4" topLeftCell="B5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55.7109375" style="11" customWidth="1"/>
    <col min="5" max="5" width="12.7109375" style="11" customWidth="1"/>
    <col min="6" max="6" width="5.7109375" style="11" customWidth="1"/>
    <col min="7" max="16384" width="11.42578125" style="11"/>
  </cols>
  <sheetData>
    <row r="1" spans="1:5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7"/>
    </row>
    <row r="2" spans="1:5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7"/>
    </row>
    <row r="3" spans="1:5" ht="17.45" customHeight="1" x14ac:dyDescent="0.25">
      <c r="A3" s="118"/>
      <c r="C3" s="168" t="str">
        <f>"IMPUESTOS DEL EJERCICIO DE "&amp;DATOS!E10</f>
        <v>IMPUESTOS DEL EJERCICIO DE 2023</v>
      </c>
      <c r="D3" s="168"/>
      <c r="E3" s="17"/>
    </row>
    <row r="4" spans="1:5" ht="17.45" customHeight="1" x14ac:dyDescent="0.2">
      <c r="A4" s="119"/>
      <c r="C4" s="104"/>
      <c r="D4" s="103"/>
    </row>
    <row r="5" spans="1:5" ht="17.45" customHeight="1" x14ac:dyDescent="0.25">
      <c r="A5" s="120" t="s">
        <v>1</v>
      </c>
      <c r="C5" s="106" t="s">
        <v>136</v>
      </c>
      <c r="D5" s="103"/>
    </row>
    <row r="6" spans="1:5" ht="17.45" customHeight="1" x14ac:dyDescent="0.2">
      <c r="A6" s="120"/>
      <c r="C6" s="58"/>
      <c r="D6" s="58" t="s">
        <v>112</v>
      </c>
      <c r="E6" s="111" t="s">
        <v>113</v>
      </c>
    </row>
    <row r="7" spans="1:5" ht="17.45" customHeight="1" x14ac:dyDescent="0.2">
      <c r="A7" s="53" t="s">
        <v>5</v>
      </c>
      <c r="C7" s="72"/>
      <c r="D7" s="72" t="s">
        <v>135</v>
      </c>
      <c r="E7" s="82">
        <f>ROUND('ING-DIC'!F12,0)</f>
        <v>0</v>
      </c>
    </row>
    <row r="8" spans="1:5" ht="17.45" customHeight="1" x14ac:dyDescent="0.2">
      <c r="A8" s="53" t="s">
        <v>9</v>
      </c>
      <c r="C8" s="72" t="s">
        <v>115</v>
      </c>
      <c r="D8" s="72" t="s">
        <v>116</v>
      </c>
      <c r="E8" s="84">
        <v>0</v>
      </c>
    </row>
    <row r="9" spans="1:5" ht="17.45" customHeight="1" x14ac:dyDescent="0.2">
      <c r="A9" s="53" t="s">
        <v>13</v>
      </c>
      <c r="C9" s="72" t="s">
        <v>115</v>
      </c>
      <c r="D9" s="72" t="s">
        <v>167</v>
      </c>
      <c r="E9" s="84">
        <v>0</v>
      </c>
    </row>
    <row r="10" spans="1:5" ht="17.45" customHeight="1" x14ac:dyDescent="0.2">
      <c r="A10" s="53" t="s">
        <v>17</v>
      </c>
      <c r="C10" s="72" t="s">
        <v>119</v>
      </c>
      <c r="D10" s="73" t="s">
        <v>118</v>
      </c>
      <c r="E10" s="82">
        <f>ROUND(IF(E7-E8-E9&lt;0,0,E7-E8-E9),0)</f>
        <v>0</v>
      </c>
    </row>
    <row r="11" spans="1:5" ht="17.45" customHeight="1" x14ac:dyDescent="0.2">
      <c r="A11" s="53"/>
      <c r="C11" s="72" t="s">
        <v>120</v>
      </c>
      <c r="D11" s="73" t="s">
        <v>161</v>
      </c>
      <c r="E11" s="85">
        <f>IF(E10=0,0,LOOKUP(E10,ISRANUAL!C8:C18,ISRANUAL!E8:E18))</f>
        <v>0</v>
      </c>
    </row>
    <row r="12" spans="1:5" ht="17.45" customHeight="1" x14ac:dyDescent="0.2">
      <c r="A12" s="53"/>
      <c r="C12" s="83"/>
      <c r="D12" s="72" t="s">
        <v>122</v>
      </c>
      <c r="E12" s="82">
        <f>ROUND(E10*E11,0)</f>
        <v>0</v>
      </c>
    </row>
    <row r="13" spans="1:5" ht="17.45" customHeight="1" x14ac:dyDescent="0.2">
      <c r="A13" s="53"/>
      <c r="C13" s="83" t="s">
        <v>115</v>
      </c>
      <c r="D13" s="73" t="s">
        <v>137</v>
      </c>
      <c r="E13" s="82">
        <f>'IMP-ENE'!E13+'IMP-FEB'!E13+'IMP-MAR'!E13+'IMP-ABR'!E13+'IMP-MAY'!E13+'IMP-JUN'!E13+'IMP-JUL'!E13+'IMP-AGO'!E13+'IMP-SEP'!E13+'IMP-OCT'!E13+'IMP-NOV'!E13+'IMP-DIC'!E13</f>
        <v>0</v>
      </c>
    </row>
    <row r="14" spans="1:5" ht="17.45" customHeight="1" thickBot="1" x14ac:dyDescent="0.25">
      <c r="A14" s="53"/>
      <c r="C14" s="83" t="s">
        <v>115</v>
      </c>
      <c r="D14" s="73" t="s">
        <v>168</v>
      </c>
      <c r="E14" s="112">
        <f>'ING-DIC'!J12</f>
        <v>0</v>
      </c>
    </row>
    <row r="15" spans="1:5" ht="17.45" customHeight="1" thickBot="1" x14ac:dyDescent="0.25">
      <c r="A15" s="117" t="s">
        <v>18</v>
      </c>
      <c r="C15" s="86" t="s">
        <v>117</v>
      </c>
      <c r="D15" s="88" t="s">
        <v>138</v>
      </c>
      <c r="E15" s="113">
        <f>(E12-E13-E14)</f>
        <v>0</v>
      </c>
    </row>
    <row r="16" spans="1:5" ht="17.45" customHeight="1" x14ac:dyDescent="0.2">
      <c r="A16" s="117"/>
    </row>
    <row r="17" spans="1:5" ht="17.45" customHeight="1" x14ac:dyDescent="0.2">
      <c r="A17" s="50"/>
      <c r="C17" s="18"/>
      <c r="E17" s="19"/>
    </row>
    <row r="18" spans="1:5" ht="17.45" customHeight="1" x14ac:dyDescent="0.2">
      <c r="A18" s="50"/>
    </row>
    <row r="19" spans="1:5" ht="17.45" customHeight="1" x14ac:dyDescent="0.2">
      <c r="A19" s="50"/>
    </row>
    <row r="20" spans="1:5" ht="17.45" customHeight="1" x14ac:dyDescent="0.2">
      <c r="A20" s="50"/>
    </row>
    <row r="21" spans="1:5" ht="17.45" customHeight="1" x14ac:dyDescent="0.2">
      <c r="A21" s="50"/>
    </row>
    <row r="22" spans="1:5" ht="17.45" customHeight="1" x14ac:dyDescent="0.2">
      <c r="A22" s="50"/>
    </row>
    <row r="23" spans="1:5" ht="17.45" customHeight="1" x14ac:dyDescent="0.2">
      <c r="A23" s="50"/>
    </row>
    <row r="24" spans="1:5" ht="17.45" customHeight="1" x14ac:dyDescent="0.2">
      <c r="A24" s="50"/>
    </row>
    <row r="25" spans="1:5" ht="17.45" customHeight="1" x14ac:dyDescent="0.2">
      <c r="A25" s="50"/>
    </row>
    <row r="26" spans="1:5" ht="17.45" customHeight="1" x14ac:dyDescent="0.2">
      <c r="A26" s="50"/>
    </row>
    <row r="27" spans="1:5" ht="17.45" customHeight="1" x14ac:dyDescent="0.2">
      <c r="A27" s="50"/>
    </row>
    <row r="28" spans="1:5" ht="17.45" customHeight="1" x14ac:dyDescent="0.2">
      <c r="A28" s="50"/>
    </row>
    <row r="29" spans="1:5" ht="17.45" customHeight="1" x14ac:dyDescent="0.2">
      <c r="A29" s="50"/>
    </row>
  </sheetData>
  <sheetProtection algorithmName="SHA-512" hashValue="tVFqcLx+W92Ga9TboQBNXxhWIkKEXOV7/gxpLz2TBoIoBUYhaI8HZ9xFIrTXoVtRZitKf9MlR59k21gAVW7h4w==" saltValue="yoUltp9+yxzrjJ0Vh7Ns8A==" spinCount="100000" sheet="1" formatColumns="0" formatRows="0" autoFilter="0"/>
  <mergeCells count="4">
    <mergeCell ref="C3:D3"/>
    <mergeCell ref="A1:A4"/>
    <mergeCell ref="A5:A6"/>
    <mergeCell ref="A15:A16"/>
  </mergeCells>
  <phoneticPr fontId="0" type="noConversion"/>
  <hyperlinks>
    <hyperlink ref="A15:A16" location="CONTACTO!A1" display="Contacto" xr:uid="{418B2B4F-7A4F-4BA7-84FA-4E4AC6A7661B}"/>
    <hyperlink ref="A5:A6" location="MENU!A1" display="M e n ú" xr:uid="{EA0AEBCF-549A-4560-8BC7-D1B922B910F3}"/>
    <hyperlink ref="A8" location="'INGRESOS Y EGRESOS'!A1" display="Ingresos y Egresos" xr:uid="{057E88CA-E001-413B-B24C-0E6507516A30}"/>
    <hyperlink ref="A7" location="DATOS!A1" display="Datos de la Empresa" xr:uid="{856F1D67-EC34-4EAA-94B9-FA128E258893}"/>
    <hyperlink ref="A10" location="TARIFAS!A1" display="Tablas y Tarifas de ISR" xr:uid="{10D24789-7304-4BA9-9196-FFFECE65C64C}"/>
    <hyperlink ref="A9" location="IMPUESTOS!A1" display="Impuestos" xr:uid="{8A2B3B8E-3F53-47D8-A40B-2C7D037B0760}"/>
    <hyperlink ref="A1:A4" location="MENU!A1" display="PROGRAMA REGIMEN SIMPLIFICADO DE CONFIANZA" xr:uid="{3B6C939A-E15D-462C-93D0-59226A6A9427}"/>
  </hyperlinks>
  <printOptions horizontalCentered="1"/>
  <pageMargins left="1.1811023622047245" right="1.1811023622047245" top="1.1811023622047245" bottom="1.1811023622047245" header="0" footer="0"/>
  <pageSetup paperSize="119" scale="94" orientation="portrait" blackAndWhite="1" r:id="rId1"/>
  <headerFooter alignWithMargins="0">
    <oddHeader>&amp;R&amp;"Calibri"&amp;10&amp;K000000 Confidencial&amp;1#_x000D_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X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5.7109375" defaultRowHeight="17.45" customHeight="1" x14ac:dyDescent="0.2"/>
  <cols>
    <col min="1" max="1" width="21.7109375" style="51" customWidth="1"/>
    <col min="2" max="2" width="1.7109375" style="31" customWidth="1"/>
    <col min="3" max="16384" width="5.7109375" style="6"/>
  </cols>
  <sheetData>
    <row r="1" spans="1:24" ht="17.45" customHeight="1" x14ac:dyDescent="0.2">
      <c r="A1" s="118" t="s">
        <v>184</v>
      </c>
    </row>
    <row r="2" spans="1:24" ht="17.45" customHeight="1" x14ac:dyDescent="0.2">
      <c r="A2" s="118"/>
      <c r="D2" s="169" t="s">
        <v>139</v>
      </c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</row>
    <row r="3" spans="1:24" ht="17.45" customHeight="1" x14ac:dyDescent="0.2">
      <c r="A3" s="118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5"/>
      <c r="R3" s="15"/>
      <c r="S3" s="15"/>
      <c r="T3" s="15"/>
      <c r="U3" s="15"/>
      <c r="V3" s="15"/>
      <c r="W3" s="15"/>
      <c r="X3" s="15"/>
    </row>
    <row r="4" spans="1:24" ht="17.45" customHeight="1" x14ac:dyDescent="0.2">
      <c r="A4" s="119"/>
      <c r="I4" s="9"/>
      <c r="J4" s="9"/>
      <c r="K4" s="9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</row>
    <row r="5" spans="1:24" ht="17.45" customHeight="1" x14ac:dyDescent="0.2">
      <c r="A5" s="120" t="s">
        <v>1</v>
      </c>
      <c r="I5" s="164" t="s">
        <v>35</v>
      </c>
      <c r="J5" s="164"/>
      <c r="K5" s="164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</row>
    <row r="6" spans="1:24" ht="17.45" customHeight="1" x14ac:dyDescent="0.2">
      <c r="A6" s="120"/>
      <c r="I6" s="16"/>
      <c r="J6" s="16"/>
      <c r="K6" s="16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</row>
    <row r="7" spans="1:24" ht="17.45" customHeight="1" x14ac:dyDescent="0.2">
      <c r="A7" s="53" t="s">
        <v>5</v>
      </c>
      <c r="I7" s="164" t="s">
        <v>39</v>
      </c>
      <c r="J7" s="164"/>
      <c r="K7" s="164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</row>
    <row r="8" spans="1:24" ht="17.45" customHeight="1" x14ac:dyDescent="0.2">
      <c r="A8" s="53" t="s">
        <v>9</v>
      </c>
      <c r="I8" s="16"/>
      <c r="J8" s="16"/>
      <c r="K8" s="16"/>
      <c r="N8" s="15"/>
      <c r="O8" s="15"/>
    </row>
    <row r="9" spans="1:24" ht="17.45" customHeight="1" x14ac:dyDescent="0.2">
      <c r="A9" s="53" t="s">
        <v>13</v>
      </c>
      <c r="I9" s="164" t="s">
        <v>42</v>
      </c>
      <c r="J9" s="164"/>
      <c r="K9" s="164"/>
      <c r="N9" s="15"/>
      <c r="O9" s="15"/>
    </row>
    <row r="10" spans="1:24" ht="17.45" customHeight="1" x14ac:dyDescent="0.2">
      <c r="A10" s="53" t="s">
        <v>17</v>
      </c>
      <c r="I10" s="16"/>
      <c r="J10" s="16"/>
      <c r="K10" s="16"/>
      <c r="N10" s="15"/>
      <c r="O10" s="15"/>
    </row>
    <row r="11" spans="1:24" ht="17.45" customHeight="1" x14ac:dyDescent="0.2">
      <c r="A11" s="53"/>
      <c r="I11" s="164" t="s">
        <v>44</v>
      </c>
      <c r="J11" s="164"/>
      <c r="K11" s="164"/>
      <c r="N11" s="15"/>
      <c r="O11" s="15"/>
    </row>
    <row r="12" spans="1:24" ht="17.45" customHeight="1" x14ac:dyDescent="0.2">
      <c r="A12" s="53"/>
      <c r="I12" s="16"/>
      <c r="J12" s="16"/>
      <c r="K12" s="16"/>
      <c r="N12" s="15"/>
      <c r="O12" s="15"/>
    </row>
    <row r="13" spans="1:24" ht="17.45" customHeight="1" x14ac:dyDescent="0.2">
      <c r="A13" s="53"/>
      <c r="I13" s="164" t="s">
        <v>46</v>
      </c>
      <c r="J13" s="164"/>
      <c r="K13" s="164"/>
      <c r="N13" s="15"/>
      <c r="O13" s="15"/>
    </row>
    <row r="14" spans="1:24" ht="17.45" customHeight="1" x14ac:dyDescent="0.2">
      <c r="A14" s="53"/>
      <c r="I14" s="16"/>
      <c r="J14" s="16"/>
      <c r="K14" s="16"/>
      <c r="N14" s="15"/>
      <c r="O14" s="15"/>
    </row>
    <row r="15" spans="1:24" ht="17.45" customHeight="1" x14ac:dyDescent="0.2">
      <c r="A15" s="117" t="s">
        <v>18</v>
      </c>
      <c r="I15" s="164" t="s">
        <v>48</v>
      </c>
      <c r="J15" s="164"/>
      <c r="K15" s="164"/>
      <c r="N15" s="15"/>
      <c r="O15" s="15"/>
    </row>
    <row r="16" spans="1:24" ht="17.45" customHeight="1" x14ac:dyDescent="0.2">
      <c r="A16" s="117"/>
      <c r="I16" s="16"/>
      <c r="J16" s="16"/>
      <c r="K16" s="16"/>
      <c r="N16" s="15"/>
      <c r="O16" s="15"/>
    </row>
    <row r="17" spans="1:15" ht="17.45" customHeight="1" x14ac:dyDescent="0.2">
      <c r="A17" s="52"/>
      <c r="I17" s="164" t="s">
        <v>36</v>
      </c>
      <c r="J17" s="164"/>
      <c r="K17" s="164"/>
      <c r="N17" s="15"/>
      <c r="O17" s="15"/>
    </row>
    <row r="18" spans="1:15" ht="17.45" customHeight="1" x14ac:dyDescent="0.2">
      <c r="A18" s="49"/>
      <c r="I18" s="16"/>
      <c r="J18" s="16"/>
      <c r="K18" s="16"/>
      <c r="N18" s="15"/>
      <c r="O18" s="15"/>
    </row>
    <row r="19" spans="1:15" ht="17.45" customHeight="1" x14ac:dyDescent="0.2">
      <c r="A19" s="49"/>
      <c r="I19" s="164" t="s">
        <v>40</v>
      </c>
      <c r="J19" s="164"/>
      <c r="K19" s="164"/>
      <c r="N19" s="15"/>
      <c r="O19" s="15"/>
    </row>
    <row r="20" spans="1:15" ht="17.45" customHeight="1" x14ac:dyDescent="0.2">
      <c r="A20" s="49"/>
      <c r="I20" s="16"/>
      <c r="J20" s="16"/>
      <c r="K20" s="16"/>
      <c r="N20" s="15"/>
      <c r="O20" s="15"/>
    </row>
    <row r="21" spans="1:15" ht="17.45" customHeight="1" x14ac:dyDescent="0.2">
      <c r="A21" s="49"/>
      <c r="I21" s="164" t="s">
        <v>43</v>
      </c>
      <c r="J21" s="164"/>
      <c r="K21" s="164"/>
    </row>
    <row r="22" spans="1:15" ht="17.45" customHeight="1" x14ac:dyDescent="0.2">
      <c r="A22" s="49"/>
      <c r="I22" s="16"/>
      <c r="J22" s="16"/>
      <c r="K22" s="16"/>
    </row>
    <row r="23" spans="1:15" ht="17.45" customHeight="1" x14ac:dyDescent="0.2">
      <c r="A23" s="49"/>
      <c r="I23" s="164" t="s">
        <v>45</v>
      </c>
      <c r="J23" s="164"/>
      <c r="K23" s="164"/>
    </row>
    <row r="24" spans="1:15" ht="17.45" customHeight="1" x14ac:dyDescent="0.2">
      <c r="A24" s="49"/>
      <c r="I24" s="16"/>
      <c r="J24" s="16"/>
      <c r="K24" s="16"/>
    </row>
    <row r="25" spans="1:15" ht="17.45" customHeight="1" x14ac:dyDescent="0.2">
      <c r="A25" s="49"/>
      <c r="I25" s="164" t="s">
        <v>47</v>
      </c>
      <c r="J25" s="164"/>
      <c r="K25" s="164"/>
    </row>
    <row r="26" spans="1:15" ht="17.45" customHeight="1" x14ac:dyDescent="0.2">
      <c r="A26" s="49"/>
      <c r="I26" s="16"/>
      <c r="J26" s="16"/>
      <c r="K26" s="16"/>
    </row>
    <row r="27" spans="1:15" ht="17.45" customHeight="1" x14ac:dyDescent="0.2">
      <c r="A27" s="49"/>
      <c r="I27" s="164" t="s">
        <v>49</v>
      </c>
      <c r="J27" s="164"/>
      <c r="K27" s="164"/>
    </row>
    <row r="28" spans="1:15" ht="17.45" customHeight="1" x14ac:dyDescent="0.2">
      <c r="A28" s="50"/>
    </row>
    <row r="29" spans="1:15" ht="17.45" customHeight="1" x14ac:dyDescent="0.2">
      <c r="A29" s="50"/>
      <c r="I29" s="164" t="s">
        <v>140</v>
      </c>
      <c r="J29" s="164"/>
      <c r="K29" s="164"/>
    </row>
    <row r="30" spans="1:15" ht="17.45" customHeight="1" x14ac:dyDescent="0.2">
      <c r="A30" s="50"/>
      <c r="H30" s="10"/>
      <c r="I30" s="10"/>
      <c r="J30" s="10"/>
    </row>
    <row r="31" spans="1:15" ht="17.45" customHeight="1" x14ac:dyDescent="0.2">
      <c r="A31" s="50"/>
    </row>
    <row r="32" spans="1:15" ht="17.45" customHeight="1" x14ac:dyDescent="0.2">
      <c r="A32" s="50"/>
    </row>
    <row r="33" spans="1:1" ht="17.45" customHeight="1" x14ac:dyDescent="0.2">
      <c r="A33" s="50"/>
    </row>
    <row r="34" spans="1:1" ht="17.45" customHeight="1" x14ac:dyDescent="0.2">
      <c r="A34" s="50"/>
    </row>
    <row r="35" spans="1:1" ht="17.45" customHeight="1" x14ac:dyDescent="0.2">
      <c r="A35" s="50"/>
    </row>
    <row r="36" spans="1:1" ht="17.45" customHeight="1" x14ac:dyDescent="0.2">
      <c r="A36" s="50"/>
    </row>
    <row r="37" spans="1:1" ht="17.45" customHeight="1" x14ac:dyDescent="0.2">
      <c r="A37" s="50"/>
    </row>
    <row r="38" spans="1:1" ht="17.45" customHeight="1" x14ac:dyDescent="0.2">
      <c r="A38" s="50"/>
    </row>
    <row r="39" spans="1:1" ht="17.45" customHeight="1" x14ac:dyDescent="0.2">
      <c r="A39" s="50"/>
    </row>
    <row r="40" spans="1:1" ht="17.45" customHeight="1" x14ac:dyDescent="0.2">
      <c r="A40" s="50"/>
    </row>
    <row r="41" spans="1:1" ht="17.45" customHeight="1" x14ac:dyDescent="0.2">
      <c r="A41" s="50"/>
    </row>
    <row r="42" spans="1:1" ht="17.45" customHeight="1" x14ac:dyDescent="0.2">
      <c r="A42" s="50"/>
    </row>
    <row r="43" spans="1:1" ht="17.45" customHeight="1" x14ac:dyDescent="0.2">
      <c r="A43" s="50"/>
    </row>
    <row r="44" spans="1:1" ht="17.45" customHeight="1" x14ac:dyDescent="0.2">
      <c r="A44" s="50"/>
    </row>
    <row r="45" spans="1:1" ht="17.45" customHeight="1" x14ac:dyDescent="0.2">
      <c r="A45" s="50"/>
    </row>
  </sheetData>
  <sheetProtection algorithmName="SHA-512" hashValue="08Fim1fUnqpKUTjHjyVTtIC2IsRpPs7it5hcUd4dCGcJyvZV4OicXjNmI8Bgu4QmHVmMVRR3euJXP8hFW/5NtQ==" saltValue="mGY/7h6DVD2QjdHssXNclw==" spinCount="100000" sheet="1" formatColumns="0" formatRows="0" autoFilter="0"/>
  <mergeCells count="17">
    <mergeCell ref="I29:K29"/>
    <mergeCell ref="I19:K19"/>
    <mergeCell ref="I21:K21"/>
    <mergeCell ref="I23:K23"/>
    <mergeCell ref="I25:K25"/>
    <mergeCell ref="A1:A4"/>
    <mergeCell ref="A5:A6"/>
    <mergeCell ref="I27:K27"/>
    <mergeCell ref="I13:K13"/>
    <mergeCell ref="I15:K15"/>
    <mergeCell ref="I17:K17"/>
    <mergeCell ref="D2:P3"/>
    <mergeCell ref="I5:K5"/>
    <mergeCell ref="I7:K7"/>
    <mergeCell ref="I9:K9"/>
    <mergeCell ref="I11:K11"/>
    <mergeCell ref="A15:A16"/>
  </mergeCells>
  <phoneticPr fontId="13" type="noConversion"/>
  <hyperlinks>
    <hyperlink ref="I5:K5" location="ISRENE!A1" display="ENERO" xr:uid="{00000000-0004-0000-3C00-000000000000}"/>
    <hyperlink ref="I7:K7" location="ISRFEB!A1" display="FEBRERO" xr:uid="{00000000-0004-0000-3C00-000001000000}"/>
    <hyperlink ref="I11:K11" location="ISRABR!A1" display="ABRIL" xr:uid="{00000000-0004-0000-3C00-000002000000}"/>
    <hyperlink ref="I13:K13" location="ISRMAY!A1" display="MAYO" xr:uid="{00000000-0004-0000-3C00-000003000000}"/>
    <hyperlink ref="I15:K15" location="ISRJUN!A1" display="JUNIO" xr:uid="{00000000-0004-0000-3C00-000004000000}"/>
    <hyperlink ref="I17:K17" location="ISRJUL!A1" display="JULIO" xr:uid="{00000000-0004-0000-3C00-000005000000}"/>
    <hyperlink ref="I21:K21" location="ISRSEP!A1" display="SEPTIEMBRE" xr:uid="{00000000-0004-0000-3C00-000006000000}"/>
    <hyperlink ref="I23:K23" location="ISROCT!A1" display="OCTUBRE" xr:uid="{00000000-0004-0000-3C00-000007000000}"/>
    <hyperlink ref="I25:K25" location="ISRNOV!A1" display="NOVIEMBRE" xr:uid="{00000000-0004-0000-3C00-000008000000}"/>
    <hyperlink ref="I27:K27" location="ISRDIC!A1" display="DICIEMBRE" xr:uid="{00000000-0004-0000-3C00-000009000000}"/>
    <hyperlink ref="I9:K9" location="ISRMAR!A1" display="MARZO" xr:uid="{00000000-0004-0000-3C00-00000A000000}"/>
    <hyperlink ref="I19:K19" location="ISRAGO!A1" display="AGOSTO" xr:uid="{00000000-0004-0000-3C00-00000B000000}"/>
    <hyperlink ref="I29:K29" location="ISRANUAL!A1" display="DICIEMBRE" xr:uid="{00000000-0004-0000-3C00-00000C000000}"/>
    <hyperlink ref="A15:A16" location="CONTACTO!A1" display="Contacto" xr:uid="{36792091-7F9D-4C02-BD1E-874B8E9374CA}"/>
    <hyperlink ref="A5:A6" location="MENU!A1" display="M e n ú" xr:uid="{C3BDEFF7-59BB-4EA8-BEEE-41144BB8CC89}"/>
    <hyperlink ref="A8" location="'INGRESOS Y EGRESOS'!A1" display="Ingresos y Egresos" xr:uid="{50C8FBC3-9D9C-4D65-ADBA-A35471A88852}"/>
    <hyperlink ref="A7" location="DATOS!A1" display="Datos de la Empresa" xr:uid="{4BDE189A-982B-4C57-83D1-02BB1E972B5E}"/>
    <hyperlink ref="A10" location="TARIFAS!A1" display="Tablas y Tarifas de ISR" xr:uid="{7607727C-B51C-4530-8CC5-BA1F537232E8}"/>
    <hyperlink ref="A9" location="IMPUESTOS!A1" display="Impuestos" xr:uid="{6157D91A-5E23-48EA-97F1-C89B9985DFA3}"/>
    <hyperlink ref="A1:A4" location="MENU!A1" display="PROGRAMA REGIMEN SIMPLIFICADO DE CONFIANZA" xr:uid="{D52FAF9B-D8A4-4F05-B06B-39B963E48E13}"/>
  </hyperlinks>
  <printOptions horizontalCentered="1"/>
  <pageMargins left="0.78740157480314965" right="0.78740157480314965" top="0.98425196850393704" bottom="0.98425196850393704" header="0" footer="0"/>
  <pageSetup scale="63" orientation="landscape" r:id="rId1"/>
  <headerFooter alignWithMargins="0">
    <oddHeader>&amp;R&amp;"Calibri"&amp;10&amp;K000000 Confidencial&amp;1#_x000D_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E30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5.7109375" style="13" customWidth="1"/>
    <col min="5" max="5" width="20.7109375" style="13" customWidth="1"/>
    <col min="6" max="16384" width="11.42578125" style="13"/>
  </cols>
  <sheetData>
    <row r="1" spans="1:5" ht="17.45" customHeight="1" x14ac:dyDescent="0.2">
      <c r="A1" s="118" t="s">
        <v>184</v>
      </c>
    </row>
    <row r="2" spans="1:5" ht="17.45" customHeight="1" x14ac:dyDescent="0.2">
      <c r="A2" s="118"/>
      <c r="C2" s="171" t="s">
        <v>158</v>
      </c>
      <c r="D2" s="172"/>
      <c r="E2" s="172"/>
    </row>
    <row r="3" spans="1:5" ht="17.45" customHeight="1" x14ac:dyDescent="0.2">
      <c r="A3" s="118"/>
      <c r="C3" s="172"/>
      <c r="D3" s="172"/>
      <c r="E3" s="172"/>
    </row>
    <row r="4" spans="1:5" ht="17.45" customHeight="1" x14ac:dyDescent="0.2">
      <c r="A4" s="119"/>
    </row>
    <row r="5" spans="1:5" ht="17.45" customHeight="1" x14ac:dyDescent="0.25">
      <c r="A5" s="120" t="s">
        <v>1</v>
      </c>
      <c r="C5" s="173"/>
      <c r="D5" s="173"/>
      <c r="E5" s="173"/>
    </row>
    <row r="6" spans="1:5" ht="17.45" customHeight="1" x14ac:dyDescent="0.2">
      <c r="A6" s="120"/>
      <c r="C6" s="170" t="s">
        <v>156</v>
      </c>
      <c r="D6" s="170"/>
      <c r="E6" s="170"/>
    </row>
    <row r="7" spans="1:5" ht="17.45" customHeight="1" x14ac:dyDescent="0.2">
      <c r="A7" s="53" t="s">
        <v>5</v>
      </c>
      <c r="C7" s="59" t="s">
        <v>159</v>
      </c>
      <c r="D7" s="59" t="s">
        <v>160</v>
      </c>
      <c r="E7" s="59" t="s">
        <v>157</v>
      </c>
    </row>
    <row r="8" spans="1:5" ht="17.45" customHeight="1" x14ac:dyDescent="0.2">
      <c r="A8" s="53" t="s">
        <v>9</v>
      </c>
      <c r="C8" s="90">
        <v>0.01</v>
      </c>
      <c r="D8" s="90">
        <v>25000</v>
      </c>
      <c r="E8" s="97">
        <v>0.01</v>
      </c>
    </row>
    <row r="9" spans="1:5" ht="17.45" customHeight="1" x14ac:dyDescent="0.2">
      <c r="A9" s="53" t="s">
        <v>13</v>
      </c>
      <c r="C9" s="90">
        <v>25000.01</v>
      </c>
      <c r="D9" s="90">
        <v>50000</v>
      </c>
      <c r="E9" s="97">
        <v>1.0999999999999999E-2</v>
      </c>
    </row>
    <row r="10" spans="1:5" ht="17.45" customHeight="1" x14ac:dyDescent="0.2">
      <c r="A10" s="53" t="s">
        <v>17</v>
      </c>
      <c r="C10" s="90">
        <v>50000.01</v>
      </c>
      <c r="D10" s="90">
        <v>83333.33</v>
      </c>
      <c r="E10" s="97">
        <v>1.4999999999999999E-2</v>
      </c>
    </row>
    <row r="11" spans="1:5" ht="17.45" customHeight="1" x14ac:dyDescent="0.2">
      <c r="A11" s="53"/>
      <c r="C11" s="90">
        <v>83333.34</v>
      </c>
      <c r="D11" s="90">
        <v>208333.33</v>
      </c>
      <c r="E11" s="97">
        <v>0.02</v>
      </c>
    </row>
    <row r="12" spans="1:5" ht="17.45" customHeight="1" x14ac:dyDescent="0.2">
      <c r="A12" s="53"/>
      <c r="C12" s="90">
        <v>208333.34</v>
      </c>
      <c r="D12" s="90">
        <v>3500000</v>
      </c>
      <c r="E12" s="97">
        <v>2.5000000000000001E-2</v>
      </c>
    </row>
    <row r="13" spans="1:5" ht="17.45" customHeight="1" x14ac:dyDescent="0.2">
      <c r="A13" s="53"/>
      <c r="C13" s="90"/>
      <c r="D13" s="90"/>
      <c r="E13" s="97"/>
    </row>
    <row r="14" spans="1:5" ht="17.45" customHeight="1" x14ac:dyDescent="0.2">
      <c r="A14" s="53"/>
      <c r="C14" s="90"/>
      <c r="D14" s="90"/>
      <c r="E14" s="97"/>
    </row>
    <row r="15" spans="1:5" ht="17.45" customHeight="1" x14ac:dyDescent="0.2">
      <c r="A15" s="117" t="s">
        <v>18</v>
      </c>
      <c r="C15" s="90"/>
      <c r="D15" s="90"/>
      <c r="E15" s="97"/>
    </row>
    <row r="16" spans="1:5" ht="17.45" customHeight="1" x14ac:dyDescent="0.2">
      <c r="A16" s="117"/>
      <c r="C16" s="90"/>
      <c r="D16" s="90"/>
      <c r="E16" s="97"/>
    </row>
    <row r="17" spans="1:5" ht="17.45" customHeight="1" x14ac:dyDescent="0.2">
      <c r="A17" s="50"/>
      <c r="C17" s="90"/>
      <c r="D17" s="90"/>
      <c r="E17" s="97"/>
    </row>
    <row r="18" spans="1:5" ht="17.45" customHeight="1" x14ac:dyDescent="0.2">
      <c r="A18" s="50"/>
      <c r="C18" s="90"/>
      <c r="D18" s="90"/>
      <c r="E18" s="97"/>
    </row>
    <row r="19" spans="1:5" ht="17.45" customHeight="1" x14ac:dyDescent="0.2">
      <c r="A19" s="50"/>
    </row>
    <row r="20" spans="1:5" ht="17.45" customHeight="1" x14ac:dyDescent="0.2">
      <c r="A20" s="50"/>
    </row>
    <row r="21" spans="1:5" ht="17.45" customHeight="1" x14ac:dyDescent="0.2">
      <c r="A21" s="50"/>
    </row>
    <row r="22" spans="1:5" ht="17.45" customHeight="1" x14ac:dyDescent="0.2">
      <c r="A22" s="50"/>
    </row>
    <row r="23" spans="1:5" ht="17.45" customHeight="1" x14ac:dyDescent="0.2">
      <c r="A23" s="50"/>
    </row>
    <row r="24" spans="1:5" ht="17.45" customHeight="1" x14ac:dyDescent="0.2">
      <c r="A24" s="50"/>
    </row>
    <row r="25" spans="1:5" ht="17.45" customHeight="1" x14ac:dyDescent="0.2">
      <c r="A25" s="50"/>
    </row>
    <row r="26" spans="1:5" ht="17.45" customHeight="1" x14ac:dyDescent="0.2">
      <c r="A26" s="50"/>
    </row>
    <row r="27" spans="1:5" ht="17.45" customHeight="1" x14ac:dyDescent="0.2">
      <c r="A27" s="50"/>
    </row>
    <row r="28" spans="1:5" ht="17.45" customHeight="1" x14ac:dyDescent="0.2">
      <c r="A28" s="50"/>
    </row>
    <row r="29" spans="1:5" ht="17.45" customHeight="1" x14ac:dyDescent="0.2">
      <c r="A29" s="50"/>
    </row>
    <row r="30" spans="1:5" ht="17.45" customHeight="1" x14ac:dyDescent="0.2">
      <c r="A30" s="50"/>
    </row>
  </sheetData>
  <sheetProtection algorithmName="SHA-512" hashValue="UmYJJC5fpbUdYDFSVRuxbeLlSOe/1iggR0HgGUDQJcO6mseULQBZZTGUkNUVrDW5xow0369WE7N1KVQWSbopwg==" saltValue="pwTl2Sca3bSYj5XHHwLdVA==" spinCount="100000" sheet="1" formatColumns="0" formatRows="0"/>
  <mergeCells count="6">
    <mergeCell ref="A15:A16"/>
    <mergeCell ref="A1:A4"/>
    <mergeCell ref="C6:E6"/>
    <mergeCell ref="C2:E3"/>
    <mergeCell ref="C5:E5"/>
    <mergeCell ref="A5:A6"/>
  </mergeCells>
  <phoneticPr fontId="13" type="noConversion"/>
  <hyperlinks>
    <hyperlink ref="A15:A16" location="CONTACTO!A1" display="Contacto" xr:uid="{9A6579E1-7947-4157-AB6D-9B20745CC93F}"/>
    <hyperlink ref="A5:A6" location="MENU!A1" display="M e n ú" xr:uid="{12CAD512-B3E3-473C-B0FA-C6767DA04F4A}"/>
    <hyperlink ref="A8" location="'INGRESOS Y EGRESOS'!A1" display="Ingresos y Egresos" xr:uid="{702248CA-132B-4BEE-9FDB-5E04396E674D}"/>
    <hyperlink ref="A7" location="DATOS!A1" display="Datos de la Empresa" xr:uid="{DEE907AA-384A-4BF6-8765-6BEB509FA781}"/>
    <hyperlink ref="A10" location="TARIFAS!A1" display="Tablas y Tarifas de ISR" xr:uid="{AC7DB8BC-D98B-44A1-B84E-01A031226492}"/>
    <hyperlink ref="A9" location="IMPUESTOS!A1" display="Impuestos" xr:uid="{11ABCB8E-DC98-4F7A-B038-41B5F3F0AE5A}"/>
    <hyperlink ref="A1:A4" location="MENU!A1" display="PROGRAMA REGIMEN SIMPLIFICADO DE CONFIANZA" xr:uid="{955FF532-3181-443D-8B8D-CF0FAFDCB2ED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E30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5.7109375" style="13" customWidth="1"/>
    <col min="5" max="5" width="20.7109375" style="13" customWidth="1"/>
    <col min="6" max="16384" width="11.42578125" style="13"/>
  </cols>
  <sheetData>
    <row r="1" spans="1:5" ht="17.45" customHeight="1" x14ac:dyDescent="0.2">
      <c r="A1" s="118" t="s">
        <v>184</v>
      </c>
    </row>
    <row r="2" spans="1:5" ht="17.45" customHeight="1" x14ac:dyDescent="0.2">
      <c r="A2" s="118"/>
      <c r="C2" s="171" t="s">
        <v>144</v>
      </c>
      <c r="D2" s="172"/>
      <c r="E2" s="172"/>
    </row>
    <row r="3" spans="1:5" ht="17.45" customHeight="1" x14ac:dyDescent="0.2">
      <c r="A3" s="118"/>
      <c r="C3" s="172"/>
      <c r="D3" s="172"/>
      <c r="E3" s="172"/>
    </row>
    <row r="4" spans="1:5" ht="17.45" customHeight="1" x14ac:dyDescent="0.2">
      <c r="A4" s="119"/>
    </row>
    <row r="5" spans="1:5" ht="17.45" customHeight="1" x14ac:dyDescent="0.25">
      <c r="A5" s="120" t="s">
        <v>1</v>
      </c>
      <c r="C5" s="173"/>
      <c r="D5" s="173"/>
      <c r="E5" s="173"/>
    </row>
    <row r="6" spans="1:5" ht="17.45" customHeight="1" x14ac:dyDescent="0.2">
      <c r="A6" s="120"/>
      <c r="C6" s="170" t="s">
        <v>156</v>
      </c>
      <c r="D6" s="170"/>
      <c r="E6" s="170"/>
    </row>
    <row r="7" spans="1:5" ht="17.45" customHeight="1" x14ac:dyDescent="0.2">
      <c r="A7" s="53" t="s">
        <v>5</v>
      </c>
      <c r="C7" s="59" t="s">
        <v>159</v>
      </c>
      <c r="D7" s="59" t="s">
        <v>160</v>
      </c>
      <c r="E7" s="59" t="s">
        <v>157</v>
      </c>
    </row>
    <row r="8" spans="1:5" ht="17.45" customHeight="1" x14ac:dyDescent="0.2">
      <c r="A8" s="53" t="s">
        <v>9</v>
      </c>
      <c r="C8" s="90">
        <v>0.01</v>
      </c>
      <c r="D8" s="90">
        <v>25000</v>
      </c>
      <c r="E8" s="97">
        <v>0.01</v>
      </c>
    </row>
    <row r="9" spans="1:5" ht="17.45" customHeight="1" x14ac:dyDescent="0.2">
      <c r="A9" s="53" t="s">
        <v>13</v>
      </c>
      <c r="C9" s="90">
        <v>25000.01</v>
      </c>
      <c r="D9" s="90">
        <v>50000</v>
      </c>
      <c r="E9" s="97">
        <v>1.0999999999999999E-2</v>
      </c>
    </row>
    <row r="10" spans="1:5" ht="17.45" customHeight="1" x14ac:dyDescent="0.2">
      <c r="A10" s="53" t="s">
        <v>17</v>
      </c>
      <c r="C10" s="90">
        <v>50000.01</v>
      </c>
      <c r="D10" s="90">
        <v>83333.33</v>
      </c>
      <c r="E10" s="97">
        <v>1.4999999999999999E-2</v>
      </c>
    </row>
    <row r="11" spans="1:5" ht="17.45" customHeight="1" x14ac:dyDescent="0.2">
      <c r="A11" s="53"/>
      <c r="C11" s="90">
        <v>83333.34</v>
      </c>
      <c r="D11" s="90">
        <v>208333.33</v>
      </c>
      <c r="E11" s="97">
        <v>0.02</v>
      </c>
    </row>
    <row r="12" spans="1:5" ht="17.45" customHeight="1" x14ac:dyDescent="0.2">
      <c r="A12" s="53"/>
      <c r="C12" s="90">
        <v>208333.34</v>
      </c>
      <c r="D12" s="90">
        <v>3500000</v>
      </c>
      <c r="E12" s="97">
        <v>2.5000000000000001E-2</v>
      </c>
    </row>
    <row r="13" spans="1:5" ht="17.45" customHeight="1" x14ac:dyDescent="0.2">
      <c r="A13" s="53"/>
      <c r="C13" s="90"/>
      <c r="D13" s="90"/>
      <c r="E13" s="97"/>
    </row>
    <row r="14" spans="1:5" ht="17.45" customHeight="1" x14ac:dyDescent="0.2">
      <c r="A14" s="53"/>
      <c r="C14" s="90"/>
      <c r="D14" s="90"/>
      <c r="E14" s="97"/>
    </row>
    <row r="15" spans="1:5" ht="17.45" customHeight="1" x14ac:dyDescent="0.2">
      <c r="A15" s="117" t="s">
        <v>18</v>
      </c>
      <c r="C15" s="90"/>
      <c r="D15" s="90"/>
      <c r="E15" s="97"/>
    </row>
    <row r="16" spans="1:5" ht="17.45" customHeight="1" x14ac:dyDescent="0.2">
      <c r="A16" s="117"/>
      <c r="C16" s="90"/>
      <c r="D16" s="90"/>
      <c r="E16" s="97"/>
    </row>
    <row r="17" spans="1:5" ht="17.45" customHeight="1" x14ac:dyDescent="0.2">
      <c r="A17" s="50"/>
      <c r="C17" s="90"/>
      <c r="D17" s="90"/>
      <c r="E17" s="97"/>
    </row>
    <row r="18" spans="1:5" ht="17.45" customHeight="1" x14ac:dyDescent="0.2">
      <c r="A18" s="50"/>
      <c r="C18" s="90"/>
      <c r="D18" s="90"/>
      <c r="E18" s="97"/>
    </row>
    <row r="19" spans="1:5" ht="17.45" customHeight="1" x14ac:dyDescent="0.2">
      <c r="A19" s="50"/>
    </row>
    <row r="20" spans="1:5" ht="17.45" customHeight="1" x14ac:dyDescent="0.2">
      <c r="A20" s="50"/>
    </row>
    <row r="21" spans="1:5" ht="17.45" customHeight="1" x14ac:dyDescent="0.2">
      <c r="A21" s="50"/>
    </row>
    <row r="22" spans="1:5" ht="17.45" customHeight="1" x14ac:dyDescent="0.2">
      <c r="A22" s="50"/>
    </row>
    <row r="23" spans="1:5" ht="17.45" customHeight="1" x14ac:dyDescent="0.2">
      <c r="A23" s="50"/>
    </row>
    <row r="24" spans="1:5" ht="17.45" customHeight="1" x14ac:dyDescent="0.2">
      <c r="A24" s="50"/>
    </row>
    <row r="25" spans="1:5" ht="17.45" customHeight="1" x14ac:dyDescent="0.2">
      <c r="A25" s="50"/>
    </row>
    <row r="26" spans="1:5" ht="17.45" customHeight="1" x14ac:dyDescent="0.2">
      <c r="A26" s="50"/>
    </row>
    <row r="27" spans="1:5" ht="17.45" customHeight="1" x14ac:dyDescent="0.2">
      <c r="A27" s="50"/>
    </row>
    <row r="28" spans="1:5" ht="17.45" customHeight="1" x14ac:dyDescent="0.2">
      <c r="A28" s="50"/>
    </row>
    <row r="29" spans="1:5" ht="17.45" customHeight="1" x14ac:dyDescent="0.2">
      <c r="A29" s="50"/>
    </row>
    <row r="30" spans="1:5" ht="17.45" customHeight="1" x14ac:dyDescent="0.2">
      <c r="A30" s="50"/>
    </row>
  </sheetData>
  <sheetProtection algorithmName="SHA-512" hashValue="7QItBhPQxN7+5JPEJ3vJcL3oyWqrU4OfZ4hi95SwbBm6xsa15+Ny/3orVKlmX2GQJKPxq32ySvDDaVEofkbhhA==" saltValue="u2XmpudytYfVignmBp9Qqg==" spinCount="100000" sheet="1" formatColumns="0" formatRows="0"/>
  <mergeCells count="6">
    <mergeCell ref="A15:A16"/>
    <mergeCell ref="A1:A4"/>
    <mergeCell ref="C6:E6"/>
    <mergeCell ref="C2:E3"/>
    <mergeCell ref="C5:E5"/>
    <mergeCell ref="A5:A6"/>
  </mergeCells>
  <phoneticPr fontId="13" type="noConversion"/>
  <hyperlinks>
    <hyperlink ref="A15:A16" location="CONTACTO!A1" display="Contacto" xr:uid="{8AB3108A-8C36-4316-A81C-E30ED87D4910}"/>
    <hyperlink ref="A5:A6" location="MENU!A1" display="M e n ú" xr:uid="{5796C657-E541-4DCB-8351-D0966BF2D6AE}"/>
    <hyperlink ref="A8" location="'INGRESOS Y EGRESOS'!A1" display="Ingresos y Egresos" xr:uid="{4964F078-CF77-4839-BF64-5509B4BD6F29}"/>
    <hyperlink ref="A7" location="DATOS!A1" display="Datos de la Empresa" xr:uid="{531467DF-6C5D-471C-91F6-532CB57044E0}"/>
    <hyperlink ref="A10" location="TARIFAS!A1" display="Tablas y Tarifas de ISR" xr:uid="{25CF4955-95EF-4C06-949C-177AA19D3186}"/>
    <hyperlink ref="A9" location="IMPUESTOS!A1" display="Impuestos" xr:uid="{B9CDC4C6-0F4A-459D-892B-089C86E69454}"/>
    <hyperlink ref="A1:A4" location="MENU!A1" display="PROGRAMA REGIMEN SIMPLIFICADO DE CONFIANZA" xr:uid="{FEC3B9B7-2FDD-45A0-8E97-306B3C8C6478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E30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5.7109375" style="13" customWidth="1"/>
    <col min="5" max="5" width="20.7109375" style="13" customWidth="1"/>
    <col min="6" max="16384" width="11.42578125" style="13"/>
  </cols>
  <sheetData>
    <row r="1" spans="1:5" ht="17.45" customHeight="1" x14ac:dyDescent="0.2">
      <c r="A1" s="118" t="s">
        <v>184</v>
      </c>
    </row>
    <row r="2" spans="1:5" ht="17.45" customHeight="1" x14ac:dyDescent="0.2">
      <c r="A2" s="118"/>
      <c r="C2" s="171" t="s">
        <v>145</v>
      </c>
      <c r="D2" s="172"/>
      <c r="E2" s="172"/>
    </row>
    <row r="3" spans="1:5" ht="17.45" customHeight="1" x14ac:dyDescent="0.2">
      <c r="A3" s="118"/>
      <c r="C3" s="172"/>
      <c r="D3" s="172"/>
      <c r="E3" s="172"/>
    </row>
    <row r="4" spans="1:5" ht="17.45" customHeight="1" x14ac:dyDescent="0.2">
      <c r="A4" s="119"/>
    </row>
    <row r="5" spans="1:5" ht="17.45" customHeight="1" x14ac:dyDescent="0.25">
      <c r="A5" s="120" t="s">
        <v>1</v>
      </c>
      <c r="C5" s="173"/>
      <c r="D5" s="173"/>
      <c r="E5" s="173"/>
    </row>
    <row r="6" spans="1:5" ht="17.45" customHeight="1" x14ac:dyDescent="0.2">
      <c r="A6" s="120"/>
      <c r="C6" s="170" t="s">
        <v>156</v>
      </c>
      <c r="D6" s="170"/>
      <c r="E6" s="170"/>
    </row>
    <row r="7" spans="1:5" ht="17.45" customHeight="1" x14ac:dyDescent="0.2">
      <c r="A7" s="53" t="s">
        <v>5</v>
      </c>
      <c r="C7" s="59" t="s">
        <v>159</v>
      </c>
      <c r="D7" s="59" t="s">
        <v>160</v>
      </c>
      <c r="E7" s="59" t="s">
        <v>157</v>
      </c>
    </row>
    <row r="8" spans="1:5" ht="17.45" customHeight="1" x14ac:dyDescent="0.2">
      <c r="A8" s="53" t="s">
        <v>9</v>
      </c>
      <c r="C8" s="90">
        <v>0.01</v>
      </c>
      <c r="D8" s="90">
        <v>25000</v>
      </c>
      <c r="E8" s="97">
        <v>0.01</v>
      </c>
    </row>
    <row r="9" spans="1:5" ht="17.45" customHeight="1" x14ac:dyDescent="0.2">
      <c r="A9" s="53" t="s">
        <v>13</v>
      </c>
      <c r="C9" s="90">
        <v>25000.01</v>
      </c>
      <c r="D9" s="90">
        <v>50000</v>
      </c>
      <c r="E9" s="97">
        <v>1.0999999999999999E-2</v>
      </c>
    </row>
    <row r="10" spans="1:5" ht="17.45" customHeight="1" x14ac:dyDescent="0.2">
      <c r="A10" s="53" t="s">
        <v>17</v>
      </c>
      <c r="C10" s="90">
        <v>50000.01</v>
      </c>
      <c r="D10" s="90">
        <v>83333.33</v>
      </c>
      <c r="E10" s="97">
        <v>1.4999999999999999E-2</v>
      </c>
    </row>
    <row r="11" spans="1:5" ht="17.45" customHeight="1" x14ac:dyDescent="0.2">
      <c r="A11" s="53"/>
      <c r="C11" s="90">
        <v>83333.34</v>
      </c>
      <c r="D11" s="90">
        <v>208333.33</v>
      </c>
      <c r="E11" s="97">
        <v>0.02</v>
      </c>
    </row>
    <row r="12" spans="1:5" ht="17.45" customHeight="1" x14ac:dyDescent="0.2">
      <c r="A12" s="53"/>
      <c r="C12" s="90">
        <v>208333.34</v>
      </c>
      <c r="D12" s="90">
        <v>3500000</v>
      </c>
      <c r="E12" s="97">
        <v>2.5000000000000001E-2</v>
      </c>
    </row>
    <row r="13" spans="1:5" ht="17.45" customHeight="1" x14ac:dyDescent="0.2">
      <c r="A13" s="53"/>
      <c r="C13" s="90"/>
      <c r="D13" s="90"/>
      <c r="E13" s="97"/>
    </row>
    <row r="14" spans="1:5" ht="17.45" customHeight="1" x14ac:dyDescent="0.2">
      <c r="A14" s="53"/>
      <c r="C14" s="90"/>
      <c r="D14" s="90"/>
      <c r="E14" s="97"/>
    </row>
    <row r="15" spans="1:5" ht="17.45" customHeight="1" x14ac:dyDescent="0.2">
      <c r="A15" s="117" t="s">
        <v>18</v>
      </c>
      <c r="C15" s="90"/>
      <c r="D15" s="90"/>
      <c r="E15" s="97"/>
    </row>
    <row r="16" spans="1:5" ht="17.45" customHeight="1" x14ac:dyDescent="0.2">
      <c r="A16" s="117"/>
      <c r="C16" s="90"/>
      <c r="D16" s="90"/>
      <c r="E16" s="97"/>
    </row>
    <row r="17" spans="1:5" ht="17.45" customHeight="1" x14ac:dyDescent="0.2">
      <c r="A17" s="50"/>
      <c r="C17" s="90"/>
      <c r="D17" s="90"/>
      <c r="E17" s="97"/>
    </row>
    <row r="18" spans="1:5" ht="17.45" customHeight="1" x14ac:dyDescent="0.2">
      <c r="A18" s="50"/>
      <c r="C18" s="90"/>
      <c r="D18" s="90"/>
      <c r="E18" s="97"/>
    </row>
    <row r="19" spans="1:5" ht="17.45" customHeight="1" x14ac:dyDescent="0.2">
      <c r="A19" s="50"/>
    </row>
    <row r="20" spans="1:5" ht="17.45" customHeight="1" x14ac:dyDescent="0.2">
      <c r="A20" s="50"/>
    </row>
    <row r="21" spans="1:5" ht="17.45" customHeight="1" x14ac:dyDescent="0.2">
      <c r="A21" s="50"/>
    </row>
    <row r="22" spans="1:5" ht="17.45" customHeight="1" x14ac:dyDescent="0.2">
      <c r="A22" s="50"/>
    </row>
    <row r="23" spans="1:5" ht="17.45" customHeight="1" x14ac:dyDescent="0.2">
      <c r="A23" s="50"/>
    </row>
    <row r="24" spans="1:5" ht="17.45" customHeight="1" x14ac:dyDescent="0.2">
      <c r="A24" s="50"/>
    </row>
    <row r="25" spans="1:5" ht="17.45" customHeight="1" x14ac:dyDescent="0.2">
      <c r="A25" s="50"/>
    </row>
    <row r="26" spans="1:5" ht="17.45" customHeight="1" x14ac:dyDescent="0.2">
      <c r="A26" s="50"/>
    </row>
    <row r="27" spans="1:5" ht="17.45" customHeight="1" x14ac:dyDescent="0.2">
      <c r="A27" s="50"/>
    </row>
    <row r="28" spans="1:5" ht="17.45" customHeight="1" x14ac:dyDescent="0.2">
      <c r="A28" s="50"/>
    </row>
    <row r="29" spans="1:5" ht="17.45" customHeight="1" x14ac:dyDescent="0.2">
      <c r="A29" s="50"/>
    </row>
    <row r="30" spans="1:5" ht="17.45" customHeight="1" x14ac:dyDescent="0.2">
      <c r="A30" s="50"/>
    </row>
  </sheetData>
  <sheetProtection algorithmName="SHA-512" hashValue="3VXIJaF4OQnZH9dJWNVh+eAPQAOsnPdzKXk1YiuJRVmsziJyUkdOubgV03KRnMABus8bwKmrBZUIOUABSEmHQw==" saltValue="+sSkjarId6nGH7k6Nf446g==" spinCount="100000" sheet="1" formatColumns="0" formatRows="0"/>
  <mergeCells count="6">
    <mergeCell ref="A15:A16"/>
    <mergeCell ref="C6:E6"/>
    <mergeCell ref="C2:E3"/>
    <mergeCell ref="C5:E5"/>
    <mergeCell ref="A1:A4"/>
    <mergeCell ref="A5:A6"/>
  </mergeCells>
  <phoneticPr fontId="13" type="noConversion"/>
  <hyperlinks>
    <hyperlink ref="A15:A16" location="CONTACTO!A1" display="Contacto" xr:uid="{AD1D9E28-E97F-42A2-AD66-3C84C62E8797}"/>
    <hyperlink ref="A5:A6" location="MENU!A1" display="M e n ú" xr:uid="{52EE669A-6001-43D9-BF72-175FA5CC65F3}"/>
    <hyperlink ref="A8" location="'INGRESOS Y EGRESOS'!A1" display="Ingresos y Egresos" xr:uid="{79ED1188-FC50-4943-B7C7-B3C1F39B5373}"/>
    <hyperlink ref="A7" location="DATOS!A1" display="Datos de la Empresa" xr:uid="{D97E3FB3-B9C5-4DBD-AD21-F6DFAB375CCE}"/>
    <hyperlink ref="A10" location="TARIFAS!A1" display="Tablas y Tarifas de ISR" xr:uid="{E0116680-900C-4335-8CEB-B9F896D5C617}"/>
    <hyperlink ref="A9" location="IMPUESTOS!A1" display="Impuestos" xr:uid="{8FC2EDE4-36D5-441E-91A5-D6B6CDE39962}"/>
    <hyperlink ref="A1:A4" location="MENU!A1" display="PROGRAMA REGIMEN SIMPLIFICADO DE CONFIANZA" xr:uid="{BFAB031E-3E20-4059-86B7-FB5A97B5D6D1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E30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5.7109375" style="13" customWidth="1"/>
    <col min="5" max="5" width="20.7109375" style="13" customWidth="1"/>
    <col min="6" max="16384" width="11.42578125" style="13"/>
  </cols>
  <sheetData>
    <row r="1" spans="1:5" ht="17.45" customHeight="1" x14ac:dyDescent="0.2">
      <c r="A1" s="118" t="s">
        <v>184</v>
      </c>
    </row>
    <row r="2" spans="1:5" ht="17.45" customHeight="1" x14ac:dyDescent="0.2">
      <c r="A2" s="118"/>
      <c r="C2" s="171" t="s">
        <v>146</v>
      </c>
      <c r="D2" s="172"/>
      <c r="E2" s="172"/>
    </row>
    <row r="3" spans="1:5" ht="17.45" customHeight="1" x14ac:dyDescent="0.2">
      <c r="A3" s="118"/>
      <c r="C3" s="172"/>
      <c r="D3" s="172"/>
      <c r="E3" s="172"/>
    </row>
    <row r="4" spans="1:5" ht="17.45" customHeight="1" x14ac:dyDescent="0.2">
      <c r="A4" s="119"/>
    </row>
    <row r="5" spans="1:5" ht="17.45" customHeight="1" x14ac:dyDescent="0.25">
      <c r="A5" s="120" t="s">
        <v>1</v>
      </c>
      <c r="C5" s="173"/>
      <c r="D5" s="173"/>
      <c r="E5" s="173"/>
    </row>
    <row r="6" spans="1:5" ht="17.45" customHeight="1" x14ac:dyDescent="0.2">
      <c r="A6" s="120"/>
      <c r="C6" s="170" t="s">
        <v>156</v>
      </c>
      <c r="D6" s="170"/>
      <c r="E6" s="170"/>
    </row>
    <row r="7" spans="1:5" ht="17.45" customHeight="1" x14ac:dyDescent="0.2">
      <c r="A7" s="53" t="s">
        <v>5</v>
      </c>
      <c r="C7" s="59" t="s">
        <v>159</v>
      </c>
      <c r="D7" s="59" t="s">
        <v>160</v>
      </c>
      <c r="E7" s="59" t="s">
        <v>157</v>
      </c>
    </row>
    <row r="8" spans="1:5" ht="17.45" customHeight="1" x14ac:dyDescent="0.2">
      <c r="A8" s="53" t="s">
        <v>9</v>
      </c>
      <c r="C8" s="90">
        <v>0.01</v>
      </c>
      <c r="D8" s="90">
        <v>25000</v>
      </c>
      <c r="E8" s="97">
        <v>0.01</v>
      </c>
    </row>
    <row r="9" spans="1:5" ht="17.45" customHeight="1" x14ac:dyDescent="0.2">
      <c r="A9" s="53" t="s">
        <v>13</v>
      </c>
      <c r="C9" s="90">
        <v>25000.01</v>
      </c>
      <c r="D9" s="90">
        <v>50000</v>
      </c>
      <c r="E9" s="97">
        <v>1.0999999999999999E-2</v>
      </c>
    </row>
    <row r="10" spans="1:5" ht="17.45" customHeight="1" x14ac:dyDescent="0.2">
      <c r="A10" s="53" t="s">
        <v>17</v>
      </c>
      <c r="C10" s="90">
        <v>50000.01</v>
      </c>
      <c r="D10" s="90">
        <v>83333.33</v>
      </c>
      <c r="E10" s="97">
        <v>1.4999999999999999E-2</v>
      </c>
    </row>
    <row r="11" spans="1:5" ht="17.45" customHeight="1" x14ac:dyDescent="0.2">
      <c r="A11" s="53"/>
      <c r="C11" s="90">
        <v>83333.34</v>
      </c>
      <c r="D11" s="90">
        <v>208333.33</v>
      </c>
      <c r="E11" s="97">
        <v>0.02</v>
      </c>
    </row>
    <row r="12" spans="1:5" ht="17.45" customHeight="1" x14ac:dyDescent="0.2">
      <c r="A12" s="53"/>
      <c r="C12" s="90">
        <v>208333.34</v>
      </c>
      <c r="D12" s="90">
        <v>3500000</v>
      </c>
      <c r="E12" s="97">
        <v>2.5000000000000001E-2</v>
      </c>
    </row>
    <row r="13" spans="1:5" ht="17.45" customHeight="1" x14ac:dyDescent="0.2">
      <c r="A13" s="53"/>
      <c r="C13" s="90"/>
      <c r="D13" s="90"/>
      <c r="E13" s="97"/>
    </row>
    <row r="14" spans="1:5" ht="17.45" customHeight="1" x14ac:dyDescent="0.2">
      <c r="A14" s="53"/>
      <c r="C14" s="90"/>
      <c r="D14" s="90"/>
      <c r="E14" s="97"/>
    </row>
    <row r="15" spans="1:5" ht="17.45" customHeight="1" x14ac:dyDescent="0.2">
      <c r="A15" s="117" t="s">
        <v>18</v>
      </c>
      <c r="C15" s="90"/>
      <c r="D15" s="90"/>
      <c r="E15" s="97"/>
    </row>
    <row r="16" spans="1:5" ht="17.45" customHeight="1" x14ac:dyDescent="0.2">
      <c r="A16" s="117"/>
      <c r="C16" s="90"/>
      <c r="D16" s="90"/>
      <c r="E16" s="97"/>
    </row>
    <row r="17" spans="1:5" ht="17.45" customHeight="1" x14ac:dyDescent="0.2">
      <c r="A17" s="50"/>
      <c r="C17" s="90"/>
      <c r="D17" s="90"/>
      <c r="E17" s="97"/>
    </row>
    <row r="18" spans="1:5" ht="17.45" customHeight="1" x14ac:dyDescent="0.2">
      <c r="A18" s="50"/>
      <c r="C18" s="90"/>
      <c r="D18" s="90"/>
      <c r="E18" s="97"/>
    </row>
    <row r="19" spans="1:5" ht="17.45" customHeight="1" x14ac:dyDescent="0.2">
      <c r="A19" s="50"/>
    </row>
    <row r="20" spans="1:5" ht="17.45" customHeight="1" x14ac:dyDescent="0.2">
      <c r="A20" s="50"/>
    </row>
    <row r="21" spans="1:5" ht="17.45" customHeight="1" x14ac:dyDescent="0.2">
      <c r="A21" s="50"/>
    </row>
    <row r="22" spans="1:5" ht="17.45" customHeight="1" x14ac:dyDescent="0.2">
      <c r="A22" s="50"/>
    </row>
    <row r="23" spans="1:5" ht="17.45" customHeight="1" x14ac:dyDescent="0.2">
      <c r="A23" s="50"/>
    </row>
    <row r="24" spans="1:5" ht="17.45" customHeight="1" x14ac:dyDescent="0.2">
      <c r="A24" s="50"/>
    </row>
    <row r="25" spans="1:5" ht="17.45" customHeight="1" x14ac:dyDescent="0.2">
      <c r="A25" s="50"/>
    </row>
    <row r="26" spans="1:5" ht="17.45" customHeight="1" x14ac:dyDescent="0.2">
      <c r="A26" s="50"/>
    </row>
    <row r="27" spans="1:5" ht="17.45" customHeight="1" x14ac:dyDescent="0.2">
      <c r="A27" s="50"/>
    </row>
    <row r="28" spans="1:5" ht="17.45" customHeight="1" x14ac:dyDescent="0.2">
      <c r="A28" s="50"/>
    </row>
    <row r="29" spans="1:5" ht="17.45" customHeight="1" x14ac:dyDescent="0.2">
      <c r="A29" s="50"/>
    </row>
    <row r="30" spans="1:5" ht="17.45" customHeight="1" x14ac:dyDescent="0.2">
      <c r="A30" s="50"/>
    </row>
  </sheetData>
  <sheetProtection algorithmName="SHA-512" hashValue="PmQWEcSoRUB8e1xmalebcoGiF7O12NGh18/MjR2vUo3P8biYuZUOVKI0Nz2lA5usAB1cnX5L7zQvdWaTXc38aw==" saltValue="IpZQYYVC1r50nL17YaqYIw==" spinCount="100000" sheet="1" formatColumns="0" formatRows="0"/>
  <mergeCells count="6">
    <mergeCell ref="A15:A16"/>
    <mergeCell ref="C6:E6"/>
    <mergeCell ref="A1:A4"/>
    <mergeCell ref="C2:E3"/>
    <mergeCell ref="C5:E5"/>
    <mergeCell ref="A5:A6"/>
  </mergeCells>
  <phoneticPr fontId="13" type="noConversion"/>
  <hyperlinks>
    <hyperlink ref="A15:A16" location="CONTACTO!A1" display="Contacto" xr:uid="{B363E5AC-9F07-4B9C-BF96-9DCF87626555}"/>
    <hyperlink ref="A5:A6" location="MENU!A1" display="M e n ú" xr:uid="{01C3A3F1-C8A9-4AC3-8A27-85AC4550D845}"/>
    <hyperlink ref="A8" location="'INGRESOS Y EGRESOS'!A1" display="Ingresos y Egresos" xr:uid="{ABFB4DF1-046A-4628-AC32-329C66C7FD76}"/>
    <hyperlink ref="A7" location="DATOS!A1" display="Datos de la Empresa" xr:uid="{1AE0B075-0181-4936-A033-18BA45AA9B18}"/>
    <hyperlink ref="A10" location="TARIFAS!A1" display="Tablas y Tarifas de ISR" xr:uid="{14B0190E-C992-4416-8DBE-B88BDE9FEBB7}"/>
    <hyperlink ref="A9" location="IMPUESTOS!A1" display="Impuestos" xr:uid="{C26B3C35-53DF-42F2-B057-B7DD44053821}"/>
    <hyperlink ref="A1:A4" location="MENU!A1" display="PROGRAMA REGIMEN SIMPLIFICADO DE CONFIANZA" xr:uid="{F20AEAF1-F114-4766-B048-3445BBD14824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E30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5.7109375" style="13" customWidth="1"/>
    <col min="5" max="5" width="20.7109375" style="13" customWidth="1"/>
    <col min="6" max="16384" width="11.42578125" style="13"/>
  </cols>
  <sheetData>
    <row r="1" spans="1:5" ht="17.45" customHeight="1" x14ac:dyDescent="0.2">
      <c r="A1" s="118" t="s">
        <v>184</v>
      </c>
    </row>
    <row r="2" spans="1:5" ht="17.45" customHeight="1" x14ac:dyDescent="0.2">
      <c r="A2" s="118"/>
      <c r="C2" s="171" t="s">
        <v>147</v>
      </c>
      <c r="D2" s="172"/>
      <c r="E2" s="172"/>
    </row>
    <row r="3" spans="1:5" ht="17.45" customHeight="1" x14ac:dyDescent="0.2">
      <c r="A3" s="118"/>
      <c r="C3" s="172"/>
      <c r="D3" s="172"/>
      <c r="E3" s="172"/>
    </row>
    <row r="4" spans="1:5" ht="17.45" customHeight="1" x14ac:dyDescent="0.2">
      <c r="A4" s="119"/>
    </row>
    <row r="5" spans="1:5" ht="17.45" customHeight="1" x14ac:dyDescent="0.25">
      <c r="A5" s="120" t="s">
        <v>1</v>
      </c>
      <c r="C5" s="173"/>
      <c r="D5" s="173"/>
      <c r="E5" s="173"/>
    </row>
    <row r="6" spans="1:5" ht="17.45" customHeight="1" x14ac:dyDescent="0.2">
      <c r="A6" s="120"/>
      <c r="C6" s="170" t="s">
        <v>156</v>
      </c>
      <c r="D6" s="170"/>
      <c r="E6" s="170"/>
    </row>
    <row r="7" spans="1:5" ht="17.45" customHeight="1" x14ac:dyDescent="0.2">
      <c r="A7" s="53" t="s">
        <v>5</v>
      </c>
      <c r="C7" s="59" t="s">
        <v>159</v>
      </c>
      <c r="D7" s="59" t="s">
        <v>160</v>
      </c>
      <c r="E7" s="59" t="s">
        <v>157</v>
      </c>
    </row>
    <row r="8" spans="1:5" ht="17.45" customHeight="1" x14ac:dyDescent="0.2">
      <c r="A8" s="53" t="s">
        <v>9</v>
      </c>
      <c r="C8" s="90">
        <v>0.01</v>
      </c>
      <c r="D8" s="90">
        <v>25000</v>
      </c>
      <c r="E8" s="97">
        <v>0.01</v>
      </c>
    </row>
    <row r="9" spans="1:5" ht="17.45" customHeight="1" x14ac:dyDescent="0.2">
      <c r="A9" s="53" t="s">
        <v>13</v>
      </c>
      <c r="C9" s="90">
        <v>25000.01</v>
      </c>
      <c r="D9" s="90">
        <v>50000</v>
      </c>
      <c r="E9" s="97">
        <v>1.0999999999999999E-2</v>
      </c>
    </row>
    <row r="10" spans="1:5" ht="17.45" customHeight="1" x14ac:dyDescent="0.2">
      <c r="A10" s="53" t="s">
        <v>17</v>
      </c>
      <c r="C10" s="90">
        <v>50000.01</v>
      </c>
      <c r="D10" s="90">
        <v>83333.33</v>
      </c>
      <c r="E10" s="97">
        <v>1.4999999999999999E-2</v>
      </c>
    </row>
    <row r="11" spans="1:5" ht="17.45" customHeight="1" x14ac:dyDescent="0.2">
      <c r="A11" s="53"/>
      <c r="C11" s="90">
        <v>83333.34</v>
      </c>
      <c r="D11" s="90">
        <v>208333.33</v>
      </c>
      <c r="E11" s="97">
        <v>0.02</v>
      </c>
    </row>
    <row r="12" spans="1:5" ht="17.45" customHeight="1" x14ac:dyDescent="0.2">
      <c r="A12" s="53"/>
      <c r="C12" s="90">
        <v>208333.34</v>
      </c>
      <c r="D12" s="90">
        <v>3500000</v>
      </c>
      <c r="E12" s="97">
        <v>2.5000000000000001E-2</v>
      </c>
    </row>
    <row r="13" spans="1:5" ht="17.45" customHeight="1" x14ac:dyDescent="0.2">
      <c r="A13" s="53"/>
      <c r="C13" s="90"/>
      <c r="D13" s="90"/>
      <c r="E13" s="97"/>
    </row>
    <row r="14" spans="1:5" ht="17.45" customHeight="1" x14ac:dyDescent="0.2">
      <c r="A14" s="53"/>
      <c r="C14" s="90"/>
      <c r="D14" s="90"/>
      <c r="E14" s="97"/>
    </row>
    <row r="15" spans="1:5" ht="17.45" customHeight="1" x14ac:dyDescent="0.2">
      <c r="A15" s="117" t="s">
        <v>18</v>
      </c>
      <c r="C15" s="90"/>
      <c r="D15" s="90"/>
      <c r="E15" s="97"/>
    </row>
    <row r="16" spans="1:5" ht="17.45" customHeight="1" x14ac:dyDescent="0.2">
      <c r="A16" s="117"/>
      <c r="C16" s="90"/>
      <c r="D16" s="90"/>
      <c r="E16" s="97"/>
    </row>
    <row r="17" spans="1:5" ht="17.45" customHeight="1" x14ac:dyDescent="0.2">
      <c r="A17" s="50"/>
      <c r="C17" s="90"/>
      <c r="D17" s="90"/>
      <c r="E17" s="97"/>
    </row>
    <row r="18" spans="1:5" ht="17.45" customHeight="1" x14ac:dyDescent="0.2">
      <c r="A18" s="50"/>
      <c r="C18" s="90"/>
      <c r="D18" s="90"/>
      <c r="E18" s="97"/>
    </row>
    <row r="19" spans="1:5" ht="17.45" customHeight="1" x14ac:dyDescent="0.2">
      <c r="A19" s="50"/>
    </row>
    <row r="20" spans="1:5" ht="17.45" customHeight="1" x14ac:dyDescent="0.2">
      <c r="A20" s="50"/>
    </row>
    <row r="21" spans="1:5" ht="17.45" customHeight="1" x14ac:dyDescent="0.2">
      <c r="A21" s="50"/>
    </row>
    <row r="22" spans="1:5" ht="17.45" customHeight="1" x14ac:dyDescent="0.2">
      <c r="A22" s="50"/>
    </row>
    <row r="23" spans="1:5" ht="17.45" customHeight="1" x14ac:dyDescent="0.2">
      <c r="A23" s="50"/>
    </row>
    <row r="24" spans="1:5" ht="17.45" customHeight="1" x14ac:dyDescent="0.2">
      <c r="A24" s="50"/>
    </row>
    <row r="25" spans="1:5" ht="17.45" customHeight="1" x14ac:dyDescent="0.2">
      <c r="A25" s="50"/>
    </row>
    <row r="26" spans="1:5" ht="17.45" customHeight="1" x14ac:dyDescent="0.2">
      <c r="A26" s="50"/>
    </row>
    <row r="27" spans="1:5" ht="17.45" customHeight="1" x14ac:dyDescent="0.2">
      <c r="A27" s="50"/>
    </row>
    <row r="28" spans="1:5" ht="17.45" customHeight="1" x14ac:dyDescent="0.2">
      <c r="A28" s="50"/>
    </row>
    <row r="29" spans="1:5" ht="17.45" customHeight="1" x14ac:dyDescent="0.2">
      <c r="A29" s="50"/>
    </row>
    <row r="30" spans="1:5" ht="17.45" customHeight="1" x14ac:dyDescent="0.2">
      <c r="A30" s="50"/>
    </row>
  </sheetData>
  <sheetProtection algorithmName="SHA-512" hashValue="mm8fxdVx7MiXWxd8FXPXThtE+IXYjqAUcCvrFW3zcVQMu8JInjQfrvVOaqDi8w2ugdiDfbqSdpnYdZVwrOtkfg==" saltValue="ZQz2MgcjRiBXmXimUWLCog==" spinCount="100000" sheet="1" formatColumns="0" formatRows="0"/>
  <mergeCells count="6">
    <mergeCell ref="A15:A16"/>
    <mergeCell ref="C6:E6"/>
    <mergeCell ref="A1:A4"/>
    <mergeCell ref="C2:E3"/>
    <mergeCell ref="C5:E5"/>
    <mergeCell ref="A5:A6"/>
  </mergeCells>
  <phoneticPr fontId="13" type="noConversion"/>
  <hyperlinks>
    <hyperlink ref="A15:A16" location="CONTACTO!A1" display="Contacto" xr:uid="{4BF083E1-3CED-4E41-B5AA-79A91E966D6F}"/>
    <hyperlink ref="A5:A6" location="MENU!A1" display="M e n ú" xr:uid="{C6E1931D-7336-42C1-8350-C52571FE5C71}"/>
    <hyperlink ref="A8" location="'INGRESOS Y EGRESOS'!A1" display="Ingresos y Egresos" xr:uid="{1C6221F5-0403-4594-A52C-35181BADE7B2}"/>
    <hyperlink ref="A7" location="DATOS!A1" display="Datos de la Empresa" xr:uid="{BD6A487C-A52C-4FD0-B366-B1095035DA18}"/>
    <hyperlink ref="A10" location="TARIFAS!A1" display="Tablas y Tarifas de ISR" xr:uid="{BDC06FE0-70A3-402D-B647-7EB95B6D64F3}"/>
    <hyperlink ref="A9" location="IMPUESTOS!A1" display="Impuestos" xr:uid="{6C3C5A86-83EE-486F-A393-3A15D5D8B6F3}"/>
    <hyperlink ref="A1:A4" location="MENU!A1" display="PROGRAMA REGIMEN SIMPLIFICADO DE CONFIANZA" xr:uid="{761E7DDF-FEC0-4E52-8C29-CCF5EDB5F76F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45"/>
  <sheetViews>
    <sheetView zoomScaleNormal="100" workbookViewId="0">
      <selection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6" customWidth="1"/>
    <col min="3" max="3" width="14.7109375" style="36" customWidth="1"/>
    <col min="4" max="5" width="13.28515625" style="36" customWidth="1"/>
    <col min="6" max="6" width="1.7109375" style="36" customWidth="1"/>
    <col min="7" max="8" width="13.28515625" style="36" customWidth="1"/>
    <col min="9" max="9" width="1.7109375" style="36" customWidth="1"/>
    <col min="10" max="10" width="13.28515625" style="36" customWidth="1"/>
    <col min="11" max="11" width="1.7109375" style="36" customWidth="1"/>
    <col min="12" max="15" width="13.28515625" style="36" customWidth="1"/>
    <col min="16" max="16384" width="11.42578125" style="36"/>
  </cols>
  <sheetData>
    <row r="1" spans="1:15" ht="17.45" customHeight="1" x14ac:dyDescent="0.3">
      <c r="A1" s="118" t="s">
        <v>184</v>
      </c>
      <c r="B1" s="37"/>
      <c r="C1" s="46" t="str">
        <f>IF(DATOS!H12=DATOS!I1,DATOS!$E$6&amp;" "&amp;DATOS!$I$6&amp;" "&amp;DATOS!$M$6, "N o m b r e")</f>
        <v>N o m b r e</v>
      </c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5" ht="17.45" customHeight="1" x14ac:dyDescent="0.3">
      <c r="A2" s="118"/>
      <c r="B2" s="37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15" ht="17.45" customHeight="1" x14ac:dyDescent="0.2">
      <c r="A3" s="118"/>
      <c r="B3" s="37"/>
      <c r="C3" s="18"/>
      <c r="D3" s="37"/>
      <c r="E3" s="37"/>
      <c r="F3" s="37"/>
      <c r="G3" s="37"/>
      <c r="H3" s="37"/>
      <c r="I3" s="37"/>
      <c r="J3" s="37"/>
      <c r="K3" s="37"/>
      <c r="L3" s="37"/>
      <c r="M3" s="37"/>
    </row>
    <row r="4" spans="1:15" ht="17.45" customHeight="1" x14ac:dyDescent="0.3">
      <c r="A4" s="119"/>
      <c r="B4" s="37"/>
      <c r="C4" s="46" t="str">
        <f>"Resumen de Ingresos y Egresos e Impuestos x Pagar "&amp;DATOS!E10</f>
        <v>Resumen de Ingresos y Egresos e Impuestos x Pagar 2023</v>
      </c>
      <c r="D4" s="37"/>
      <c r="E4" s="37"/>
      <c r="F4" s="37"/>
      <c r="G4" s="37"/>
      <c r="H4" s="37"/>
      <c r="I4" s="37"/>
      <c r="J4" s="37"/>
      <c r="K4" s="37"/>
      <c r="L4" s="37"/>
      <c r="M4" s="37"/>
    </row>
    <row r="5" spans="1:15" ht="17.45" customHeight="1" x14ac:dyDescent="0.25">
      <c r="A5" s="120" t="s">
        <v>1</v>
      </c>
      <c r="B5" s="37"/>
      <c r="C5" s="152" t="s">
        <v>50</v>
      </c>
      <c r="D5" s="155" t="s">
        <v>162</v>
      </c>
      <c r="E5" s="146" t="s">
        <v>54</v>
      </c>
      <c r="F5" s="38"/>
      <c r="G5" s="155" t="s">
        <v>87</v>
      </c>
      <c r="H5" s="146" t="s">
        <v>54</v>
      </c>
      <c r="I5" s="38"/>
      <c r="J5" s="149" t="s">
        <v>51</v>
      </c>
      <c r="K5" s="39"/>
      <c r="L5" s="155" t="s">
        <v>163</v>
      </c>
      <c r="M5" s="155" t="s">
        <v>52</v>
      </c>
      <c r="N5" s="155" t="s">
        <v>53</v>
      </c>
      <c r="O5" s="146" t="s">
        <v>54</v>
      </c>
    </row>
    <row r="6" spans="1:15" ht="17.45" customHeight="1" x14ac:dyDescent="0.25">
      <c r="A6" s="120"/>
      <c r="B6" s="37"/>
      <c r="C6" s="153"/>
      <c r="D6" s="156"/>
      <c r="E6" s="147"/>
      <c r="F6" s="38"/>
      <c r="G6" s="156"/>
      <c r="H6" s="147"/>
      <c r="I6" s="38"/>
      <c r="J6" s="150"/>
      <c r="K6" s="39"/>
      <c r="L6" s="156"/>
      <c r="M6" s="156"/>
      <c r="N6" s="156"/>
      <c r="O6" s="147"/>
    </row>
    <row r="7" spans="1:15" ht="17.45" customHeight="1" x14ac:dyDescent="0.25">
      <c r="A7" s="53" t="s">
        <v>5</v>
      </c>
      <c r="B7" s="37"/>
      <c r="C7" s="154"/>
      <c r="D7" s="157"/>
      <c r="E7" s="148"/>
      <c r="F7" s="38"/>
      <c r="G7" s="157"/>
      <c r="H7" s="148"/>
      <c r="I7" s="38"/>
      <c r="J7" s="151"/>
      <c r="K7" s="39"/>
      <c r="L7" s="157"/>
      <c r="M7" s="157"/>
      <c r="N7" s="157"/>
      <c r="O7" s="148"/>
    </row>
    <row r="8" spans="1:15" ht="17.45" customHeight="1" x14ac:dyDescent="0.25">
      <c r="A8" s="53" t="s">
        <v>9</v>
      </c>
      <c r="B8" s="37"/>
      <c r="C8" s="74" t="s">
        <v>55</v>
      </c>
      <c r="D8" s="75">
        <f>'ING-ENE'!F9</f>
        <v>0</v>
      </c>
      <c r="E8" s="76">
        <f t="shared" ref="E8:E19" si="0">SUM(D8:D8)</f>
        <v>0</v>
      </c>
      <c r="F8" s="40"/>
      <c r="G8" s="78">
        <f>'EG-ENE'!F9</f>
        <v>0</v>
      </c>
      <c r="H8" s="79">
        <f t="shared" ref="H8:H19" si="1">SUM(G8:G8)</f>
        <v>0</v>
      </c>
      <c r="I8" s="40"/>
      <c r="J8" s="79">
        <f t="shared" ref="J8:J19" si="2">E8-H8</f>
        <v>0</v>
      </c>
      <c r="K8" s="41"/>
      <c r="L8" s="78">
        <f>'IMP-ENE'!E13</f>
        <v>0</v>
      </c>
      <c r="M8" s="78">
        <f>IF('IMP-ENE'!E32&gt;0,'IMP-ENE'!E32,0)</f>
        <v>0</v>
      </c>
      <c r="N8" s="78">
        <f>IF('IMP-ENE'!E48&gt;0,'IMP-ENE'!E48,0)</f>
        <v>0</v>
      </c>
      <c r="O8" s="79">
        <f t="shared" ref="O8:O19" si="3">SUM(L8:N8)</f>
        <v>0</v>
      </c>
    </row>
    <row r="9" spans="1:15" ht="17.45" customHeight="1" x14ac:dyDescent="0.25">
      <c r="A9" s="53" t="s">
        <v>13</v>
      </c>
      <c r="B9" s="37"/>
      <c r="C9" s="77" t="s">
        <v>56</v>
      </c>
      <c r="D9" s="78">
        <f>'ING-FEB'!F9</f>
        <v>0</v>
      </c>
      <c r="E9" s="79">
        <f t="shared" si="0"/>
        <v>0</v>
      </c>
      <c r="F9" s="40"/>
      <c r="G9" s="78">
        <f>'EG-FEB'!F9</f>
        <v>0</v>
      </c>
      <c r="H9" s="79">
        <f t="shared" si="1"/>
        <v>0</v>
      </c>
      <c r="I9" s="40"/>
      <c r="J9" s="79">
        <f t="shared" si="2"/>
        <v>0</v>
      </c>
      <c r="K9" s="41"/>
      <c r="L9" s="78">
        <f>'IMP-FEB'!E13</f>
        <v>0</v>
      </c>
      <c r="M9" s="78">
        <f>IF('IMP-FEB'!E32&gt;0,'IMP-FEB'!E32,0)</f>
        <v>0</v>
      </c>
      <c r="N9" s="78">
        <f>IF('IMP-FEB'!E48&gt;0,'IMP-FEB'!E48,0)</f>
        <v>0</v>
      </c>
      <c r="O9" s="79">
        <f t="shared" si="3"/>
        <v>0</v>
      </c>
    </row>
    <row r="10" spans="1:15" ht="17.45" customHeight="1" x14ac:dyDescent="0.25">
      <c r="A10" s="53" t="s">
        <v>17</v>
      </c>
      <c r="B10" s="37"/>
      <c r="C10" s="77" t="s">
        <v>57</v>
      </c>
      <c r="D10" s="78">
        <f>'ING-MAR'!F9</f>
        <v>0</v>
      </c>
      <c r="E10" s="79">
        <f t="shared" si="0"/>
        <v>0</v>
      </c>
      <c r="F10" s="40"/>
      <c r="G10" s="78">
        <f>'EG-MAR'!F9</f>
        <v>0</v>
      </c>
      <c r="H10" s="79">
        <f t="shared" si="1"/>
        <v>0</v>
      </c>
      <c r="I10" s="40"/>
      <c r="J10" s="79">
        <f t="shared" si="2"/>
        <v>0</v>
      </c>
      <c r="K10" s="41"/>
      <c r="L10" s="78">
        <f>'IMP-MAR'!E13</f>
        <v>0</v>
      </c>
      <c r="M10" s="78">
        <f>IF('IMP-MAR'!E32&gt;0,'IMP-MAR'!E32,0)</f>
        <v>0</v>
      </c>
      <c r="N10" s="78">
        <f>IF('IMP-MAR'!E48&gt;0,'IMP-MAR'!E48,0)</f>
        <v>0</v>
      </c>
      <c r="O10" s="79">
        <f t="shared" si="3"/>
        <v>0</v>
      </c>
    </row>
    <row r="11" spans="1:15" ht="17.45" customHeight="1" x14ac:dyDescent="0.25">
      <c r="A11" s="53"/>
      <c r="B11" s="37"/>
      <c r="C11" s="77" t="s">
        <v>58</v>
      </c>
      <c r="D11" s="78">
        <f>'ING-ABR'!F9</f>
        <v>0</v>
      </c>
      <c r="E11" s="79">
        <f t="shared" si="0"/>
        <v>0</v>
      </c>
      <c r="F11" s="40"/>
      <c r="G11" s="78">
        <f>'EG-ABR'!F9</f>
        <v>0</v>
      </c>
      <c r="H11" s="79">
        <f t="shared" si="1"/>
        <v>0</v>
      </c>
      <c r="I11" s="40"/>
      <c r="J11" s="79">
        <f t="shared" si="2"/>
        <v>0</v>
      </c>
      <c r="K11" s="41"/>
      <c r="L11" s="78">
        <f>'IMP-ABR'!E13</f>
        <v>0</v>
      </c>
      <c r="M11" s="78">
        <f>IF('IMP-ABR'!E32&gt;0,'IMP-ABR'!E32,0)</f>
        <v>0</v>
      </c>
      <c r="N11" s="78">
        <f>IF('IMP-ABR'!E48&gt;0,'IMP-ABR'!E48,0)</f>
        <v>0</v>
      </c>
      <c r="O11" s="79">
        <f t="shared" si="3"/>
        <v>0</v>
      </c>
    </row>
    <row r="12" spans="1:15" ht="17.45" customHeight="1" x14ac:dyDescent="0.25">
      <c r="A12" s="53"/>
      <c r="B12" s="37"/>
      <c r="C12" s="77" t="s">
        <v>59</v>
      </c>
      <c r="D12" s="78">
        <f>'ING-MAY'!F9</f>
        <v>0</v>
      </c>
      <c r="E12" s="79">
        <f t="shared" si="0"/>
        <v>0</v>
      </c>
      <c r="F12" s="40"/>
      <c r="G12" s="78">
        <f>'EG-MAY'!F9</f>
        <v>0</v>
      </c>
      <c r="H12" s="79">
        <f t="shared" si="1"/>
        <v>0</v>
      </c>
      <c r="I12" s="40"/>
      <c r="J12" s="79">
        <f t="shared" si="2"/>
        <v>0</v>
      </c>
      <c r="K12" s="41"/>
      <c r="L12" s="78">
        <f>'IMP-MAY'!E13</f>
        <v>0</v>
      </c>
      <c r="M12" s="78">
        <f>IF('IMP-MAY'!E32&gt;0,'IMP-MAY'!E32,0)</f>
        <v>0</v>
      </c>
      <c r="N12" s="78">
        <f>IF('IMP-MAY'!E48&gt;0,'IMP-MAY'!E48,0)</f>
        <v>0</v>
      </c>
      <c r="O12" s="79">
        <f t="shared" si="3"/>
        <v>0</v>
      </c>
    </row>
    <row r="13" spans="1:15" ht="17.45" customHeight="1" x14ac:dyDescent="0.25">
      <c r="A13" s="53"/>
      <c r="B13" s="37"/>
      <c r="C13" s="77" t="s">
        <v>60</v>
      </c>
      <c r="D13" s="78">
        <f>'ING-JUN'!F9</f>
        <v>0</v>
      </c>
      <c r="E13" s="79">
        <f t="shared" si="0"/>
        <v>0</v>
      </c>
      <c r="F13" s="40"/>
      <c r="G13" s="78">
        <f>'EG-JUN'!F9</f>
        <v>0</v>
      </c>
      <c r="H13" s="79">
        <f t="shared" si="1"/>
        <v>0</v>
      </c>
      <c r="I13" s="40"/>
      <c r="J13" s="79">
        <f t="shared" si="2"/>
        <v>0</v>
      </c>
      <c r="K13" s="41"/>
      <c r="L13" s="78">
        <f>'IMP-JUN'!E13</f>
        <v>0</v>
      </c>
      <c r="M13" s="78">
        <f>IF('IMP-JUN'!E32&gt;0,'IMP-JUN'!E32,0)</f>
        <v>0</v>
      </c>
      <c r="N13" s="78">
        <f>IF('IMP-JUN'!E48&gt;0,'IMP-JUN'!E48,0)</f>
        <v>0</v>
      </c>
      <c r="O13" s="79">
        <f t="shared" si="3"/>
        <v>0</v>
      </c>
    </row>
    <row r="14" spans="1:15" ht="17.45" customHeight="1" x14ac:dyDescent="0.25">
      <c r="A14" s="53"/>
      <c r="B14" s="37"/>
      <c r="C14" s="77" t="s">
        <v>61</v>
      </c>
      <c r="D14" s="78">
        <f>'ING-JUL'!F9</f>
        <v>0</v>
      </c>
      <c r="E14" s="79">
        <f t="shared" si="0"/>
        <v>0</v>
      </c>
      <c r="F14" s="40"/>
      <c r="G14" s="78">
        <f>'EG-JUL'!F9</f>
        <v>0</v>
      </c>
      <c r="H14" s="79">
        <f t="shared" si="1"/>
        <v>0</v>
      </c>
      <c r="I14" s="40"/>
      <c r="J14" s="79">
        <f t="shared" si="2"/>
        <v>0</v>
      </c>
      <c r="K14" s="41"/>
      <c r="L14" s="78">
        <f>'IMP-JUL'!E13</f>
        <v>0</v>
      </c>
      <c r="M14" s="78">
        <f>IF('IMP-JUL'!E32&gt;0,'IMP-JUL'!E32,0)</f>
        <v>0</v>
      </c>
      <c r="N14" s="78">
        <f>IF('IMP-JUL'!E48&gt;0,'IMP-JUL'!E48,0)</f>
        <v>0</v>
      </c>
      <c r="O14" s="79">
        <f t="shared" si="3"/>
        <v>0</v>
      </c>
    </row>
    <row r="15" spans="1:15" ht="17.45" customHeight="1" x14ac:dyDescent="0.25">
      <c r="A15" s="117" t="s">
        <v>18</v>
      </c>
      <c r="B15" s="37"/>
      <c r="C15" s="77" t="s">
        <v>62</v>
      </c>
      <c r="D15" s="78">
        <f>'ING-AGO'!F9</f>
        <v>0</v>
      </c>
      <c r="E15" s="79">
        <f t="shared" si="0"/>
        <v>0</v>
      </c>
      <c r="F15" s="40"/>
      <c r="G15" s="78">
        <f>'EG-AGO'!F9</f>
        <v>0</v>
      </c>
      <c r="H15" s="79">
        <f t="shared" si="1"/>
        <v>0</v>
      </c>
      <c r="I15" s="40"/>
      <c r="J15" s="79">
        <f t="shared" si="2"/>
        <v>0</v>
      </c>
      <c r="K15" s="41"/>
      <c r="L15" s="78">
        <f>'IMP-AGO'!E13</f>
        <v>0</v>
      </c>
      <c r="M15" s="78">
        <f>IF('IMP-AGO'!E32&gt;0,'IMP-AGO'!E32,0)</f>
        <v>0</v>
      </c>
      <c r="N15" s="78">
        <f>IF('IMP-AGO'!E48&gt;0,'IMP-AGO'!E48,0)</f>
        <v>0</v>
      </c>
      <c r="O15" s="79">
        <f t="shared" si="3"/>
        <v>0</v>
      </c>
    </row>
    <row r="16" spans="1:15" ht="17.45" customHeight="1" x14ac:dyDescent="0.25">
      <c r="A16" s="117"/>
      <c r="B16" s="37"/>
      <c r="C16" s="77" t="s">
        <v>63</v>
      </c>
      <c r="D16" s="78">
        <f>'ING-SEP'!F9</f>
        <v>0</v>
      </c>
      <c r="E16" s="79">
        <f t="shared" si="0"/>
        <v>0</v>
      </c>
      <c r="F16" s="40"/>
      <c r="G16" s="78">
        <f>'EG-SEP'!F9</f>
        <v>0</v>
      </c>
      <c r="H16" s="79">
        <f t="shared" si="1"/>
        <v>0</v>
      </c>
      <c r="I16" s="40"/>
      <c r="J16" s="79">
        <f t="shared" si="2"/>
        <v>0</v>
      </c>
      <c r="K16" s="41"/>
      <c r="L16" s="78">
        <f>'IMP-SEP'!E13</f>
        <v>0</v>
      </c>
      <c r="M16" s="78">
        <f>IF('IMP-SEP'!E32&gt;0,'IMP-SEP'!E32,0)</f>
        <v>0</v>
      </c>
      <c r="N16" s="78">
        <f>IF('IMP-SEP'!E48&gt;0,'IMP-SEP'!E48,0)</f>
        <v>0</v>
      </c>
      <c r="O16" s="79">
        <f t="shared" si="3"/>
        <v>0</v>
      </c>
    </row>
    <row r="17" spans="1:15" ht="17.45" customHeight="1" x14ac:dyDescent="0.25">
      <c r="A17" s="52"/>
      <c r="B17" s="37"/>
      <c r="C17" s="77" t="s">
        <v>64</v>
      </c>
      <c r="D17" s="78">
        <f>'ING-OCT'!F9</f>
        <v>0</v>
      </c>
      <c r="E17" s="79">
        <f t="shared" si="0"/>
        <v>0</v>
      </c>
      <c r="F17" s="40"/>
      <c r="G17" s="78">
        <f>'EG-OCT'!F9</f>
        <v>0</v>
      </c>
      <c r="H17" s="79">
        <f t="shared" si="1"/>
        <v>0</v>
      </c>
      <c r="I17" s="40"/>
      <c r="J17" s="79">
        <f t="shared" si="2"/>
        <v>0</v>
      </c>
      <c r="K17" s="41"/>
      <c r="L17" s="78">
        <f>'IMP-OCT'!E13</f>
        <v>0</v>
      </c>
      <c r="M17" s="78">
        <f>IF('IMP-OCT'!E32&gt;0,'IMP-OCT'!E32,0)</f>
        <v>0</v>
      </c>
      <c r="N17" s="78">
        <f>IF('IMP-OCT'!E48&gt;0,'IMP-OCT'!E48,0)</f>
        <v>0</v>
      </c>
      <c r="O17" s="79">
        <f t="shared" si="3"/>
        <v>0</v>
      </c>
    </row>
    <row r="18" spans="1:15" ht="17.45" customHeight="1" x14ac:dyDescent="0.25">
      <c r="A18" s="49"/>
      <c r="B18" s="37"/>
      <c r="C18" s="77" t="s">
        <v>65</v>
      </c>
      <c r="D18" s="78">
        <f>'ING-NOV'!F9</f>
        <v>0</v>
      </c>
      <c r="E18" s="79">
        <f t="shared" si="0"/>
        <v>0</v>
      </c>
      <c r="F18" s="40"/>
      <c r="G18" s="78">
        <f>'EG-NOV'!F9</f>
        <v>0</v>
      </c>
      <c r="H18" s="79">
        <f t="shared" si="1"/>
        <v>0</v>
      </c>
      <c r="I18" s="40"/>
      <c r="J18" s="79">
        <f t="shared" si="2"/>
        <v>0</v>
      </c>
      <c r="K18" s="41"/>
      <c r="L18" s="78">
        <f>'IMP-NOV'!E13</f>
        <v>0</v>
      </c>
      <c r="M18" s="78">
        <f>IF('IMP-NOV'!E32&gt;0,'IMP-NOV'!E32,0)</f>
        <v>0</v>
      </c>
      <c r="N18" s="78">
        <f>IF('IMP-NOV'!E48&gt;0,'IMP-NOV'!E48,0)</f>
        <v>0</v>
      </c>
      <c r="O18" s="79">
        <f t="shared" si="3"/>
        <v>0</v>
      </c>
    </row>
    <row r="19" spans="1:15" ht="17.45" customHeight="1" x14ac:dyDescent="0.25">
      <c r="A19" s="49"/>
      <c r="B19" s="37"/>
      <c r="C19" s="77" t="s">
        <v>66</v>
      </c>
      <c r="D19" s="80">
        <f>'ING-DIC'!F9</f>
        <v>0</v>
      </c>
      <c r="E19" s="81">
        <f t="shared" si="0"/>
        <v>0</v>
      </c>
      <c r="F19" s="40"/>
      <c r="G19" s="80">
        <f>'EG-DIC'!F9</f>
        <v>0</v>
      </c>
      <c r="H19" s="81">
        <f t="shared" si="1"/>
        <v>0</v>
      </c>
      <c r="I19" s="40"/>
      <c r="J19" s="79">
        <f t="shared" si="2"/>
        <v>0</v>
      </c>
      <c r="K19" s="41"/>
      <c r="L19" s="78">
        <f>'IMP-DIC'!E13</f>
        <v>0</v>
      </c>
      <c r="M19" s="78">
        <f>IF('IMP-DIC'!E32&gt;0,'IMP-DIC'!E32,0)</f>
        <v>0</v>
      </c>
      <c r="N19" s="78">
        <f>IF('IMP-DIC'!E48&gt;0,'IMP-DIC'!E48,0)</f>
        <v>0</v>
      </c>
      <c r="O19" s="79">
        <f t="shared" si="3"/>
        <v>0</v>
      </c>
    </row>
    <row r="20" spans="1:15" ht="17.45" customHeight="1" thickBot="1" x14ac:dyDescent="0.3">
      <c r="A20" s="49"/>
      <c r="B20" s="37"/>
      <c r="C20" s="40"/>
      <c r="D20" s="48">
        <f>SUM(D8:D19)</f>
        <v>0</v>
      </c>
      <c r="E20" s="48">
        <f>SUM(E8:E19)</f>
        <v>0</v>
      </c>
      <c r="F20" s="40"/>
      <c r="G20" s="48">
        <f>SUM(G8:G19)</f>
        <v>0</v>
      </c>
      <c r="H20" s="48">
        <f>SUM(H8:H19)</f>
        <v>0</v>
      </c>
      <c r="I20" s="40"/>
      <c r="J20" s="48">
        <f>SUM(J8:J19)</f>
        <v>0</v>
      </c>
      <c r="K20" s="41"/>
      <c r="L20" s="48">
        <f>SUM(L8:L19)</f>
        <v>0</v>
      </c>
      <c r="M20" s="48">
        <f>SUM(M8:M19)</f>
        <v>0</v>
      </c>
      <c r="N20" s="48">
        <f>SUM(N8:N19)</f>
        <v>0</v>
      </c>
      <c r="O20" s="48">
        <f>SUM(O8:O19)</f>
        <v>0</v>
      </c>
    </row>
    <row r="21" spans="1:15" ht="17.45" customHeight="1" thickTop="1" x14ac:dyDescent="0.2">
      <c r="A21" s="49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</row>
    <row r="22" spans="1:15" ht="17.45" customHeight="1" x14ac:dyDescent="0.2">
      <c r="A22" s="49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</row>
    <row r="23" spans="1:15" ht="17.45" customHeight="1" x14ac:dyDescent="0.2">
      <c r="A23" s="49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</row>
    <row r="24" spans="1:15" ht="17.45" customHeight="1" x14ac:dyDescent="0.2">
      <c r="A24" s="49"/>
      <c r="B24" s="37"/>
      <c r="G24" s="37"/>
      <c r="H24" s="37"/>
      <c r="I24" s="37"/>
      <c r="J24" s="37"/>
      <c r="K24" s="37"/>
    </row>
    <row r="25" spans="1:15" ht="17.45" customHeight="1" x14ac:dyDescent="0.2">
      <c r="A25" s="49"/>
      <c r="B25" s="37"/>
      <c r="G25" s="37"/>
      <c r="H25" s="37"/>
      <c r="I25" s="37"/>
      <c r="J25" s="37"/>
      <c r="K25" s="37"/>
    </row>
    <row r="26" spans="1:15" ht="17.45" customHeight="1" x14ac:dyDescent="0.2">
      <c r="A26" s="49"/>
      <c r="B26" s="37"/>
      <c r="G26" s="37"/>
      <c r="H26" s="37"/>
      <c r="I26" s="37"/>
      <c r="J26" s="37"/>
      <c r="K26" s="37"/>
    </row>
    <row r="27" spans="1:15" ht="17.45" customHeight="1" x14ac:dyDescent="0.2">
      <c r="A27" s="49"/>
      <c r="B27" s="37"/>
      <c r="G27" s="37"/>
      <c r="H27" s="37"/>
      <c r="I27" s="37"/>
      <c r="J27" s="37"/>
      <c r="K27" s="37"/>
    </row>
    <row r="28" spans="1:15" ht="17.45" customHeight="1" x14ac:dyDescent="0.2">
      <c r="A28" s="50"/>
      <c r="B28" s="37"/>
      <c r="G28" s="37"/>
      <c r="H28" s="37"/>
      <c r="I28" s="37"/>
      <c r="J28" s="37"/>
      <c r="K28" s="37"/>
    </row>
    <row r="29" spans="1:15" ht="17.45" customHeight="1" x14ac:dyDescent="0.2">
      <c r="A29" s="50"/>
      <c r="B29" s="37"/>
      <c r="G29" s="37"/>
      <c r="H29" s="37"/>
      <c r="I29" s="37"/>
      <c r="J29" s="37"/>
      <c r="K29" s="37"/>
    </row>
    <row r="30" spans="1:15" ht="17.45" customHeight="1" x14ac:dyDescent="0.2">
      <c r="A30" s="50"/>
      <c r="B30" s="37"/>
      <c r="G30" s="37"/>
      <c r="H30" s="37"/>
      <c r="I30" s="37"/>
      <c r="J30" s="37"/>
      <c r="K30" s="37"/>
    </row>
    <row r="31" spans="1:15" ht="17.45" customHeight="1" x14ac:dyDescent="0.2">
      <c r="A31" s="50"/>
      <c r="B31" s="37"/>
      <c r="G31" s="37"/>
      <c r="H31" s="37"/>
      <c r="I31" s="37"/>
      <c r="J31" s="37"/>
      <c r="K31" s="37"/>
    </row>
    <row r="32" spans="1:15" ht="17.45" customHeight="1" x14ac:dyDescent="0.2">
      <c r="A32" s="50"/>
      <c r="B32" s="37"/>
      <c r="G32" s="37"/>
      <c r="H32" s="37"/>
      <c r="I32" s="37"/>
      <c r="J32" s="37"/>
      <c r="K32" s="37"/>
    </row>
    <row r="33" spans="1:11" ht="17.45" customHeight="1" x14ac:dyDescent="0.2">
      <c r="A33" s="50"/>
      <c r="B33" s="37"/>
      <c r="G33" s="37"/>
      <c r="H33" s="37"/>
      <c r="I33" s="37"/>
      <c r="J33" s="37"/>
      <c r="K33" s="37"/>
    </row>
    <row r="34" spans="1:11" ht="17.45" customHeight="1" x14ac:dyDescent="0.2">
      <c r="A34" s="50"/>
      <c r="B34" s="37"/>
      <c r="G34" s="37"/>
      <c r="H34" s="37"/>
      <c r="I34" s="37"/>
      <c r="J34" s="37"/>
      <c r="K34" s="37"/>
    </row>
    <row r="35" spans="1:11" ht="17.45" customHeight="1" x14ac:dyDescent="0.2">
      <c r="A35" s="50"/>
      <c r="B35" s="37"/>
      <c r="G35" s="37"/>
      <c r="H35" s="37"/>
      <c r="I35" s="37"/>
      <c r="J35" s="37"/>
      <c r="K35" s="37"/>
    </row>
    <row r="36" spans="1:11" ht="17.45" customHeight="1" x14ac:dyDescent="0.2">
      <c r="A36" s="50"/>
      <c r="B36" s="37"/>
      <c r="G36" s="37"/>
      <c r="H36" s="37"/>
      <c r="I36" s="37"/>
      <c r="J36" s="37"/>
      <c r="K36" s="37"/>
    </row>
    <row r="37" spans="1:11" ht="17.45" customHeight="1" x14ac:dyDescent="0.2">
      <c r="A37" s="50"/>
      <c r="B37" s="37"/>
      <c r="G37" s="37"/>
      <c r="H37" s="37"/>
      <c r="I37" s="37"/>
      <c r="J37" s="37"/>
      <c r="K37" s="37"/>
    </row>
    <row r="38" spans="1:11" ht="17.45" customHeight="1" x14ac:dyDescent="0.2">
      <c r="A38" s="50"/>
      <c r="B38" s="37"/>
      <c r="G38" s="37"/>
      <c r="H38" s="37"/>
      <c r="I38" s="37"/>
      <c r="J38" s="37"/>
      <c r="K38" s="37"/>
    </row>
    <row r="39" spans="1:11" ht="17.45" customHeight="1" x14ac:dyDescent="0.2">
      <c r="A39" s="50"/>
    </row>
    <row r="40" spans="1:11" ht="17.45" customHeight="1" x14ac:dyDescent="0.2">
      <c r="A40" s="50"/>
    </row>
    <row r="41" spans="1:11" ht="17.45" customHeight="1" x14ac:dyDescent="0.2">
      <c r="A41" s="50"/>
    </row>
    <row r="42" spans="1:11" ht="17.45" customHeight="1" x14ac:dyDescent="0.2">
      <c r="A42" s="50"/>
    </row>
    <row r="43" spans="1:11" ht="17.45" customHeight="1" x14ac:dyDescent="0.2">
      <c r="A43" s="50"/>
    </row>
    <row r="44" spans="1:11" ht="17.45" customHeight="1" x14ac:dyDescent="0.2">
      <c r="A44" s="50"/>
    </row>
    <row r="45" spans="1:11" ht="17.45" customHeight="1" x14ac:dyDescent="0.2">
      <c r="A45" s="50"/>
    </row>
  </sheetData>
  <sheetProtection algorithmName="SHA-512" hashValue="Dl/bt+S4TbN3iPTYe3gk4BIz6QKELKtQOGqkMp5W5DizIjJBzsxoS5jST/pxsdtDPWjXoVRB4iW9QxPFY1HLuw==" saltValue="JQLoPUPwQPJ6UYyUZUwp2Q==" spinCount="100000" sheet="1" formatColumns="0" formatRows="0"/>
  <mergeCells count="13">
    <mergeCell ref="A1:A4"/>
    <mergeCell ref="A5:A6"/>
    <mergeCell ref="A15:A16"/>
    <mergeCell ref="O5:O7"/>
    <mergeCell ref="J5:J7"/>
    <mergeCell ref="E5:E7"/>
    <mergeCell ref="H5:H7"/>
    <mergeCell ref="C5:C7"/>
    <mergeCell ref="D5:D7"/>
    <mergeCell ref="G5:G7"/>
    <mergeCell ref="L5:L7"/>
    <mergeCell ref="M5:M7"/>
    <mergeCell ref="N5:N7"/>
  </mergeCells>
  <hyperlinks>
    <hyperlink ref="A15:A16" location="CONTACTO!A1" display="Contacto" xr:uid="{97705CBB-803A-4425-AF2C-038D568A5971}"/>
    <hyperlink ref="A5:A6" location="MENU!A1" display="M e n ú" xr:uid="{A6C62F5B-5AAA-4732-B97F-6F1237646C68}"/>
    <hyperlink ref="A8" location="'INGRESOS Y EGRESOS'!A1" display="Ingresos y Egresos" xr:uid="{DCDFFCFE-5911-4399-9B34-9D7AD444C941}"/>
    <hyperlink ref="A7" location="DATOS!A1" display="Datos de la Empresa" xr:uid="{65DEB616-6CD6-4FC8-9274-414A6B663D89}"/>
    <hyperlink ref="A10" location="TARIFAS!A1" display="Tablas y Tarifas de ISR" xr:uid="{550A6B99-2218-434A-AF7A-34DCED276E70}"/>
    <hyperlink ref="A9" location="IMPUESTOS!A1" display="Impuestos" xr:uid="{64B381F6-7B40-4E5B-A420-6DD9E58064D8}"/>
    <hyperlink ref="A1:A4" location="MENU!A1" display="PROGRAMA REGIMEN SIMPLIFICADO DE CONFIANZA" xr:uid="{0E77813F-A652-45F9-8A1F-07B377345A1E}"/>
  </hyperlinks>
  <pageMargins left="0.70866141732283472" right="0.70866141732283472" top="0.74803149606299213" bottom="0.74803149606299213" header="0.31496062992125984" footer="0.31496062992125984"/>
  <pageSetup paperSize="9" scale="74" orientation="landscape" blackAndWhite="1" r:id="rId1"/>
  <headerFooter>
    <oddHeader>&amp;R&amp;"Calibri"&amp;10&amp;K000000 Confidencial&amp;1#_x000D_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E30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5.7109375" style="13" customWidth="1"/>
    <col min="5" max="5" width="20.7109375" style="13" customWidth="1"/>
    <col min="6" max="16384" width="11.42578125" style="13"/>
  </cols>
  <sheetData>
    <row r="1" spans="1:5" ht="17.45" customHeight="1" x14ac:dyDescent="0.2">
      <c r="A1" s="118" t="s">
        <v>184</v>
      </c>
    </row>
    <row r="2" spans="1:5" ht="17.45" customHeight="1" x14ac:dyDescent="0.2">
      <c r="A2" s="118"/>
      <c r="C2" s="171" t="s">
        <v>148</v>
      </c>
      <c r="D2" s="172"/>
      <c r="E2" s="172"/>
    </row>
    <row r="3" spans="1:5" ht="17.45" customHeight="1" x14ac:dyDescent="0.2">
      <c r="A3" s="118"/>
      <c r="C3" s="172"/>
      <c r="D3" s="172"/>
      <c r="E3" s="172"/>
    </row>
    <row r="4" spans="1:5" ht="17.45" customHeight="1" x14ac:dyDescent="0.2">
      <c r="A4" s="119"/>
    </row>
    <row r="5" spans="1:5" ht="17.45" customHeight="1" x14ac:dyDescent="0.25">
      <c r="A5" s="120" t="s">
        <v>1</v>
      </c>
      <c r="C5" s="173"/>
      <c r="D5" s="173"/>
      <c r="E5" s="173"/>
    </row>
    <row r="6" spans="1:5" ht="17.45" customHeight="1" x14ac:dyDescent="0.2">
      <c r="A6" s="120"/>
      <c r="C6" s="170" t="s">
        <v>156</v>
      </c>
      <c r="D6" s="170"/>
      <c r="E6" s="170"/>
    </row>
    <row r="7" spans="1:5" ht="17.45" customHeight="1" x14ac:dyDescent="0.2">
      <c r="A7" s="53" t="s">
        <v>5</v>
      </c>
      <c r="C7" s="59" t="s">
        <v>159</v>
      </c>
      <c r="D7" s="59" t="s">
        <v>160</v>
      </c>
      <c r="E7" s="59" t="s">
        <v>157</v>
      </c>
    </row>
    <row r="8" spans="1:5" ht="17.45" customHeight="1" x14ac:dyDescent="0.2">
      <c r="A8" s="53" t="s">
        <v>9</v>
      </c>
      <c r="C8" s="90">
        <v>0.01</v>
      </c>
      <c r="D8" s="90">
        <v>25000</v>
      </c>
      <c r="E8" s="97">
        <v>0.01</v>
      </c>
    </row>
    <row r="9" spans="1:5" ht="17.45" customHeight="1" x14ac:dyDescent="0.2">
      <c r="A9" s="53" t="s">
        <v>13</v>
      </c>
      <c r="C9" s="90">
        <v>25000.01</v>
      </c>
      <c r="D9" s="90">
        <v>50000</v>
      </c>
      <c r="E9" s="97">
        <v>1.0999999999999999E-2</v>
      </c>
    </row>
    <row r="10" spans="1:5" ht="17.45" customHeight="1" x14ac:dyDescent="0.2">
      <c r="A10" s="53" t="s">
        <v>17</v>
      </c>
      <c r="C10" s="90">
        <v>50000.01</v>
      </c>
      <c r="D10" s="90">
        <v>83333.33</v>
      </c>
      <c r="E10" s="97">
        <v>1.4999999999999999E-2</v>
      </c>
    </row>
    <row r="11" spans="1:5" ht="17.45" customHeight="1" x14ac:dyDescent="0.2">
      <c r="A11" s="53"/>
      <c r="C11" s="90">
        <v>83333.34</v>
      </c>
      <c r="D11" s="90">
        <v>208333.33</v>
      </c>
      <c r="E11" s="97">
        <v>0.02</v>
      </c>
    </row>
    <row r="12" spans="1:5" ht="17.45" customHeight="1" x14ac:dyDescent="0.2">
      <c r="A12" s="53"/>
      <c r="C12" s="90">
        <v>208333.34</v>
      </c>
      <c r="D12" s="90">
        <v>3500000</v>
      </c>
      <c r="E12" s="97">
        <v>2.5000000000000001E-2</v>
      </c>
    </row>
    <row r="13" spans="1:5" ht="17.45" customHeight="1" x14ac:dyDescent="0.2">
      <c r="A13" s="53"/>
      <c r="C13" s="90"/>
      <c r="D13" s="90"/>
      <c r="E13" s="97"/>
    </row>
    <row r="14" spans="1:5" ht="17.45" customHeight="1" x14ac:dyDescent="0.2">
      <c r="A14" s="53"/>
      <c r="C14" s="90"/>
      <c r="D14" s="90"/>
      <c r="E14" s="97"/>
    </row>
    <row r="15" spans="1:5" ht="17.45" customHeight="1" x14ac:dyDescent="0.2">
      <c r="A15" s="117" t="s">
        <v>18</v>
      </c>
      <c r="C15" s="90"/>
      <c r="D15" s="90"/>
      <c r="E15" s="97"/>
    </row>
    <row r="16" spans="1:5" ht="17.45" customHeight="1" x14ac:dyDescent="0.2">
      <c r="A16" s="117"/>
      <c r="C16" s="90"/>
      <c r="D16" s="90"/>
      <c r="E16" s="97"/>
    </row>
    <row r="17" spans="1:5" ht="17.45" customHeight="1" x14ac:dyDescent="0.2">
      <c r="A17" s="50"/>
      <c r="C17" s="90"/>
      <c r="D17" s="90"/>
      <c r="E17" s="97"/>
    </row>
    <row r="18" spans="1:5" ht="17.45" customHeight="1" x14ac:dyDescent="0.2">
      <c r="A18" s="50"/>
      <c r="C18" s="90"/>
      <c r="D18" s="90"/>
      <c r="E18" s="97"/>
    </row>
    <row r="19" spans="1:5" ht="17.45" customHeight="1" x14ac:dyDescent="0.2">
      <c r="A19" s="50"/>
    </row>
    <row r="20" spans="1:5" ht="17.45" customHeight="1" x14ac:dyDescent="0.2">
      <c r="A20" s="50"/>
    </row>
    <row r="21" spans="1:5" ht="17.45" customHeight="1" x14ac:dyDescent="0.2">
      <c r="A21" s="50"/>
    </row>
    <row r="22" spans="1:5" ht="17.45" customHeight="1" x14ac:dyDescent="0.2">
      <c r="A22" s="50"/>
    </row>
    <row r="23" spans="1:5" ht="17.45" customHeight="1" x14ac:dyDescent="0.2">
      <c r="A23" s="50"/>
    </row>
    <row r="24" spans="1:5" ht="17.45" customHeight="1" x14ac:dyDescent="0.2">
      <c r="A24" s="50"/>
    </row>
    <row r="25" spans="1:5" ht="17.45" customHeight="1" x14ac:dyDescent="0.2">
      <c r="A25" s="50"/>
    </row>
    <row r="26" spans="1:5" ht="17.45" customHeight="1" x14ac:dyDescent="0.2">
      <c r="A26" s="50"/>
    </row>
    <row r="27" spans="1:5" ht="17.45" customHeight="1" x14ac:dyDescent="0.2">
      <c r="A27" s="50"/>
    </row>
    <row r="28" spans="1:5" ht="17.45" customHeight="1" x14ac:dyDescent="0.2">
      <c r="A28" s="50"/>
    </row>
    <row r="29" spans="1:5" ht="17.45" customHeight="1" x14ac:dyDescent="0.2">
      <c r="A29" s="50"/>
    </row>
    <row r="30" spans="1:5" ht="17.45" customHeight="1" x14ac:dyDescent="0.2">
      <c r="A30" s="50"/>
    </row>
  </sheetData>
  <sheetProtection algorithmName="SHA-512" hashValue="jl/CHUBWKxigxOi0Sbyq/QF97GAANfvXmdBP1inMJncmBinkyqz+rOoxLiHM9o6QNoDfNec+xXehq+TVFXT08g==" saltValue="tSgTpyDGYiRavpg+A7IOjQ==" spinCount="100000" sheet="1" formatColumns="0" formatRows="0"/>
  <mergeCells count="6">
    <mergeCell ref="A15:A16"/>
    <mergeCell ref="C6:E6"/>
    <mergeCell ref="A1:A4"/>
    <mergeCell ref="C2:E3"/>
    <mergeCell ref="C5:E5"/>
    <mergeCell ref="A5:A6"/>
  </mergeCells>
  <phoneticPr fontId="13" type="noConversion"/>
  <hyperlinks>
    <hyperlink ref="A15:A16" location="CONTACTO!A1" display="Contacto" xr:uid="{5124E959-84D3-427D-888C-C4FF32BBBD93}"/>
    <hyperlink ref="A5:A6" location="MENU!A1" display="M e n ú" xr:uid="{2AFDCF35-F386-4674-B020-90F258905327}"/>
    <hyperlink ref="A8" location="'INGRESOS Y EGRESOS'!A1" display="Ingresos y Egresos" xr:uid="{A5756246-DB13-4666-ACDD-465FA5CF1B2D}"/>
    <hyperlink ref="A7" location="DATOS!A1" display="Datos de la Empresa" xr:uid="{1242788E-EEC3-4054-9850-7289479BC898}"/>
    <hyperlink ref="A10" location="TARIFAS!A1" display="Tablas y Tarifas de ISR" xr:uid="{C6ADBCDA-1AA0-4AEB-BF59-FE81414D7372}"/>
    <hyperlink ref="A9" location="IMPUESTOS!A1" display="Impuestos" xr:uid="{7C46121D-7A4F-4B00-9C83-71691F5C17E4}"/>
    <hyperlink ref="A1:A4" location="MENU!A1" display="PROGRAMA REGIMEN SIMPLIFICADO DE CONFIANZA" xr:uid="{C9372266-DA8C-4824-97C8-AB3452FB7B86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E30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5.7109375" style="13" customWidth="1"/>
    <col min="5" max="5" width="20.7109375" style="13" customWidth="1"/>
    <col min="6" max="16384" width="11.42578125" style="13"/>
  </cols>
  <sheetData>
    <row r="1" spans="1:5" ht="17.45" customHeight="1" x14ac:dyDescent="0.2">
      <c r="A1" s="118" t="s">
        <v>184</v>
      </c>
    </row>
    <row r="2" spans="1:5" ht="17.45" customHeight="1" x14ac:dyDescent="0.2">
      <c r="A2" s="118"/>
      <c r="C2" s="171" t="s">
        <v>149</v>
      </c>
      <c r="D2" s="172"/>
      <c r="E2" s="172"/>
    </row>
    <row r="3" spans="1:5" ht="17.45" customHeight="1" x14ac:dyDescent="0.2">
      <c r="A3" s="118"/>
      <c r="C3" s="172"/>
      <c r="D3" s="172"/>
      <c r="E3" s="172"/>
    </row>
    <row r="4" spans="1:5" ht="17.45" customHeight="1" x14ac:dyDescent="0.2">
      <c r="A4" s="119"/>
    </row>
    <row r="5" spans="1:5" ht="17.45" customHeight="1" x14ac:dyDescent="0.25">
      <c r="A5" s="120" t="s">
        <v>1</v>
      </c>
      <c r="C5" s="173"/>
      <c r="D5" s="173"/>
      <c r="E5" s="173"/>
    </row>
    <row r="6" spans="1:5" ht="17.45" customHeight="1" x14ac:dyDescent="0.2">
      <c r="A6" s="120"/>
      <c r="C6" s="170" t="s">
        <v>156</v>
      </c>
      <c r="D6" s="170"/>
      <c r="E6" s="170"/>
    </row>
    <row r="7" spans="1:5" ht="17.45" customHeight="1" x14ac:dyDescent="0.2">
      <c r="A7" s="53" t="s">
        <v>5</v>
      </c>
      <c r="C7" s="59" t="s">
        <v>159</v>
      </c>
      <c r="D7" s="59" t="s">
        <v>160</v>
      </c>
      <c r="E7" s="59" t="s">
        <v>157</v>
      </c>
    </row>
    <row r="8" spans="1:5" ht="17.45" customHeight="1" x14ac:dyDescent="0.2">
      <c r="A8" s="53" t="s">
        <v>9</v>
      </c>
      <c r="C8" s="90">
        <v>0.01</v>
      </c>
      <c r="D8" s="90">
        <v>25000</v>
      </c>
      <c r="E8" s="97">
        <v>0.01</v>
      </c>
    </row>
    <row r="9" spans="1:5" ht="17.45" customHeight="1" x14ac:dyDescent="0.2">
      <c r="A9" s="53" t="s">
        <v>13</v>
      </c>
      <c r="C9" s="90">
        <v>25000.01</v>
      </c>
      <c r="D9" s="90">
        <v>50000</v>
      </c>
      <c r="E9" s="97">
        <v>1.0999999999999999E-2</v>
      </c>
    </row>
    <row r="10" spans="1:5" ht="17.45" customHeight="1" x14ac:dyDescent="0.2">
      <c r="A10" s="53" t="s">
        <v>17</v>
      </c>
      <c r="C10" s="90">
        <v>50000.01</v>
      </c>
      <c r="D10" s="90">
        <v>83333.33</v>
      </c>
      <c r="E10" s="97">
        <v>1.4999999999999999E-2</v>
      </c>
    </row>
    <row r="11" spans="1:5" ht="17.45" customHeight="1" x14ac:dyDescent="0.2">
      <c r="A11" s="53"/>
      <c r="C11" s="90">
        <v>83333.34</v>
      </c>
      <c r="D11" s="90">
        <v>208333.33</v>
      </c>
      <c r="E11" s="97">
        <v>0.02</v>
      </c>
    </row>
    <row r="12" spans="1:5" ht="17.45" customHeight="1" x14ac:dyDescent="0.2">
      <c r="A12" s="53"/>
      <c r="C12" s="90">
        <v>208333.34</v>
      </c>
      <c r="D12" s="90">
        <v>3500000</v>
      </c>
      <c r="E12" s="97">
        <v>2.5000000000000001E-2</v>
      </c>
    </row>
    <row r="13" spans="1:5" ht="17.45" customHeight="1" x14ac:dyDescent="0.2">
      <c r="A13" s="53"/>
      <c r="C13" s="90"/>
      <c r="D13" s="90"/>
      <c r="E13" s="97"/>
    </row>
    <row r="14" spans="1:5" ht="17.45" customHeight="1" x14ac:dyDescent="0.2">
      <c r="A14" s="53"/>
      <c r="C14" s="90"/>
      <c r="D14" s="90"/>
      <c r="E14" s="97"/>
    </row>
    <row r="15" spans="1:5" ht="17.45" customHeight="1" x14ac:dyDescent="0.2">
      <c r="A15" s="117" t="s">
        <v>18</v>
      </c>
      <c r="C15" s="90"/>
      <c r="D15" s="90"/>
      <c r="E15" s="97"/>
    </row>
    <row r="16" spans="1:5" ht="17.45" customHeight="1" x14ac:dyDescent="0.2">
      <c r="A16" s="117"/>
      <c r="C16" s="90"/>
      <c r="D16" s="90"/>
      <c r="E16" s="97"/>
    </row>
    <row r="17" spans="1:5" ht="17.45" customHeight="1" x14ac:dyDescent="0.2">
      <c r="A17" s="50"/>
      <c r="C17" s="90"/>
      <c r="D17" s="90"/>
      <c r="E17" s="97"/>
    </row>
    <row r="18" spans="1:5" ht="17.45" customHeight="1" x14ac:dyDescent="0.2">
      <c r="A18" s="50"/>
      <c r="C18" s="90"/>
      <c r="D18" s="90"/>
      <c r="E18" s="97"/>
    </row>
    <row r="19" spans="1:5" ht="17.45" customHeight="1" x14ac:dyDescent="0.2">
      <c r="A19" s="50"/>
    </row>
    <row r="20" spans="1:5" ht="17.45" customHeight="1" x14ac:dyDescent="0.2">
      <c r="A20" s="50"/>
    </row>
    <row r="21" spans="1:5" ht="17.45" customHeight="1" x14ac:dyDescent="0.2">
      <c r="A21" s="50"/>
    </row>
    <row r="22" spans="1:5" ht="17.45" customHeight="1" x14ac:dyDescent="0.2">
      <c r="A22" s="50"/>
    </row>
    <row r="23" spans="1:5" ht="17.45" customHeight="1" x14ac:dyDescent="0.2">
      <c r="A23" s="50"/>
    </row>
    <row r="24" spans="1:5" ht="17.45" customHeight="1" x14ac:dyDescent="0.2">
      <c r="A24" s="50"/>
    </row>
    <row r="25" spans="1:5" ht="17.45" customHeight="1" x14ac:dyDescent="0.2">
      <c r="A25" s="50"/>
    </row>
    <row r="26" spans="1:5" ht="17.45" customHeight="1" x14ac:dyDescent="0.2">
      <c r="A26" s="50"/>
    </row>
    <row r="27" spans="1:5" ht="17.45" customHeight="1" x14ac:dyDescent="0.2">
      <c r="A27" s="50"/>
    </row>
    <row r="28" spans="1:5" ht="17.45" customHeight="1" x14ac:dyDescent="0.2">
      <c r="A28" s="50"/>
    </row>
    <row r="29" spans="1:5" ht="17.45" customHeight="1" x14ac:dyDescent="0.2">
      <c r="A29" s="50"/>
    </row>
    <row r="30" spans="1:5" ht="17.45" customHeight="1" x14ac:dyDescent="0.2">
      <c r="A30" s="50"/>
    </row>
  </sheetData>
  <sheetProtection algorithmName="SHA-512" hashValue="TQYAf/HuLkLq7mda2hx/rw3Rfe7h9ag8D65lvXFX3ci3Vv/KA1TA8/3pFhWVT0wHu/SAqYE/KjffrqjtaDtoCA==" saltValue="mgFV22R2lO1OvBD9HpUMXQ==" spinCount="100000" sheet="1" formatColumns="0" formatRows="0"/>
  <mergeCells count="6">
    <mergeCell ref="A15:A16"/>
    <mergeCell ref="C6:E6"/>
    <mergeCell ref="A1:A4"/>
    <mergeCell ref="C2:E3"/>
    <mergeCell ref="C5:E5"/>
    <mergeCell ref="A5:A6"/>
  </mergeCells>
  <phoneticPr fontId="13" type="noConversion"/>
  <hyperlinks>
    <hyperlink ref="A15:A16" location="CONTACTO!A1" display="Contacto" xr:uid="{77F9A9E4-9072-4252-A036-BBA01C8E5AD0}"/>
    <hyperlink ref="A5:A6" location="MENU!A1" display="M e n ú" xr:uid="{0E8E8268-7CB4-4DC2-B084-0097067C8760}"/>
    <hyperlink ref="A8" location="'INGRESOS Y EGRESOS'!A1" display="Ingresos y Egresos" xr:uid="{55A6C839-6185-4A8B-823B-48C8D44F54E5}"/>
    <hyperlink ref="A7" location="DATOS!A1" display="Datos de la Empresa" xr:uid="{307E9054-781D-4DF9-AA87-4DCB0FC86BF3}"/>
    <hyperlink ref="A10" location="TARIFAS!A1" display="Tablas y Tarifas de ISR" xr:uid="{24C2AF4E-8DE0-4132-ABA3-223A74AB2100}"/>
    <hyperlink ref="A9" location="IMPUESTOS!A1" display="Impuestos" xr:uid="{25B7CB20-2D8A-4AC6-9850-C1D3B649B8E3}"/>
    <hyperlink ref="A1:A4" location="MENU!A1" display="PROGRAMA REGIMEN SIMPLIFICADO DE CONFIANZA" xr:uid="{EFB7C25F-3C64-47C3-B4AB-5C0FBD7C78A8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E30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5.7109375" style="13" customWidth="1"/>
    <col min="5" max="5" width="20.7109375" style="13" customWidth="1"/>
    <col min="6" max="16384" width="11.42578125" style="13"/>
  </cols>
  <sheetData>
    <row r="1" spans="1:5" ht="17.45" customHeight="1" x14ac:dyDescent="0.2">
      <c r="A1" s="118" t="s">
        <v>184</v>
      </c>
    </row>
    <row r="2" spans="1:5" ht="17.45" customHeight="1" x14ac:dyDescent="0.2">
      <c r="A2" s="118"/>
      <c r="C2" s="171" t="s">
        <v>150</v>
      </c>
      <c r="D2" s="172"/>
      <c r="E2" s="172"/>
    </row>
    <row r="3" spans="1:5" ht="17.45" customHeight="1" x14ac:dyDescent="0.2">
      <c r="A3" s="118"/>
      <c r="C3" s="172"/>
      <c r="D3" s="172"/>
      <c r="E3" s="172"/>
    </row>
    <row r="4" spans="1:5" ht="17.45" customHeight="1" x14ac:dyDescent="0.2">
      <c r="A4" s="119"/>
    </row>
    <row r="5" spans="1:5" ht="17.45" customHeight="1" x14ac:dyDescent="0.25">
      <c r="A5" s="120" t="s">
        <v>1</v>
      </c>
      <c r="C5" s="173"/>
      <c r="D5" s="173"/>
      <c r="E5" s="173"/>
    </row>
    <row r="6" spans="1:5" ht="17.45" customHeight="1" x14ac:dyDescent="0.2">
      <c r="A6" s="120"/>
      <c r="C6" s="170" t="s">
        <v>156</v>
      </c>
      <c r="D6" s="170"/>
      <c r="E6" s="170"/>
    </row>
    <row r="7" spans="1:5" ht="17.45" customHeight="1" x14ac:dyDescent="0.2">
      <c r="A7" s="53" t="s">
        <v>5</v>
      </c>
      <c r="C7" s="59" t="s">
        <v>159</v>
      </c>
      <c r="D7" s="59" t="s">
        <v>160</v>
      </c>
      <c r="E7" s="59" t="s">
        <v>157</v>
      </c>
    </row>
    <row r="8" spans="1:5" ht="17.45" customHeight="1" x14ac:dyDescent="0.2">
      <c r="A8" s="53" t="s">
        <v>9</v>
      </c>
      <c r="C8" s="90">
        <v>0.01</v>
      </c>
      <c r="D8" s="90">
        <v>25000</v>
      </c>
      <c r="E8" s="97">
        <v>0.01</v>
      </c>
    </row>
    <row r="9" spans="1:5" ht="17.45" customHeight="1" x14ac:dyDescent="0.2">
      <c r="A9" s="53" t="s">
        <v>13</v>
      </c>
      <c r="C9" s="90">
        <v>25000.01</v>
      </c>
      <c r="D9" s="90">
        <v>50000</v>
      </c>
      <c r="E9" s="97">
        <v>1.0999999999999999E-2</v>
      </c>
    </row>
    <row r="10" spans="1:5" ht="17.45" customHeight="1" x14ac:dyDescent="0.2">
      <c r="A10" s="53" t="s">
        <v>17</v>
      </c>
      <c r="C10" s="90">
        <v>50000.01</v>
      </c>
      <c r="D10" s="90">
        <v>83333.33</v>
      </c>
      <c r="E10" s="97">
        <v>1.4999999999999999E-2</v>
      </c>
    </row>
    <row r="11" spans="1:5" ht="17.45" customHeight="1" x14ac:dyDescent="0.2">
      <c r="A11" s="53"/>
      <c r="C11" s="90">
        <v>83333.34</v>
      </c>
      <c r="D11" s="90">
        <v>208333.33</v>
      </c>
      <c r="E11" s="97">
        <v>0.02</v>
      </c>
    </row>
    <row r="12" spans="1:5" ht="17.45" customHeight="1" x14ac:dyDescent="0.2">
      <c r="A12" s="53"/>
      <c r="C12" s="90">
        <v>208333.34</v>
      </c>
      <c r="D12" s="90">
        <v>3500000</v>
      </c>
      <c r="E12" s="97">
        <v>2.5000000000000001E-2</v>
      </c>
    </row>
    <row r="13" spans="1:5" ht="17.45" customHeight="1" x14ac:dyDescent="0.2">
      <c r="A13" s="53"/>
      <c r="C13" s="90"/>
      <c r="D13" s="90"/>
      <c r="E13" s="97"/>
    </row>
    <row r="14" spans="1:5" ht="17.45" customHeight="1" x14ac:dyDescent="0.2">
      <c r="A14" s="53"/>
      <c r="C14" s="90"/>
      <c r="D14" s="90"/>
      <c r="E14" s="97"/>
    </row>
    <row r="15" spans="1:5" ht="17.45" customHeight="1" x14ac:dyDescent="0.2">
      <c r="A15" s="117" t="s">
        <v>18</v>
      </c>
      <c r="C15" s="90"/>
      <c r="D15" s="90"/>
      <c r="E15" s="97"/>
    </row>
    <row r="16" spans="1:5" ht="17.45" customHeight="1" x14ac:dyDescent="0.2">
      <c r="A16" s="117"/>
      <c r="C16" s="90"/>
      <c r="D16" s="90"/>
      <c r="E16" s="97"/>
    </row>
    <row r="17" spans="1:5" ht="17.45" customHeight="1" x14ac:dyDescent="0.2">
      <c r="A17" s="50"/>
      <c r="C17" s="90"/>
      <c r="D17" s="90"/>
      <c r="E17" s="97"/>
    </row>
    <row r="18" spans="1:5" ht="17.45" customHeight="1" x14ac:dyDescent="0.2">
      <c r="A18" s="50"/>
      <c r="C18" s="90"/>
      <c r="D18" s="90"/>
      <c r="E18" s="97"/>
    </row>
    <row r="19" spans="1:5" ht="17.45" customHeight="1" x14ac:dyDescent="0.2">
      <c r="A19" s="50"/>
    </row>
    <row r="20" spans="1:5" ht="17.45" customHeight="1" x14ac:dyDescent="0.2">
      <c r="A20" s="50"/>
    </row>
    <row r="21" spans="1:5" ht="17.45" customHeight="1" x14ac:dyDescent="0.2">
      <c r="A21" s="50"/>
    </row>
    <row r="22" spans="1:5" ht="17.45" customHeight="1" x14ac:dyDescent="0.2">
      <c r="A22" s="50"/>
    </row>
    <row r="23" spans="1:5" ht="17.45" customHeight="1" x14ac:dyDescent="0.2">
      <c r="A23" s="50"/>
    </row>
    <row r="24" spans="1:5" ht="17.45" customHeight="1" x14ac:dyDescent="0.2">
      <c r="A24" s="50"/>
    </row>
    <row r="25" spans="1:5" ht="17.45" customHeight="1" x14ac:dyDescent="0.2">
      <c r="A25" s="50"/>
    </row>
    <row r="26" spans="1:5" ht="17.45" customHeight="1" x14ac:dyDescent="0.2">
      <c r="A26" s="50"/>
    </row>
    <row r="27" spans="1:5" ht="17.45" customHeight="1" x14ac:dyDescent="0.2">
      <c r="A27" s="50"/>
    </row>
    <row r="28" spans="1:5" ht="17.45" customHeight="1" x14ac:dyDescent="0.2">
      <c r="A28" s="50"/>
    </row>
    <row r="29" spans="1:5" ht="17.45" customHeight="1" x14ac:dyDescent="0.2">
      <c r="A29" s="50"/>
    </row>
    <row r="30" spans="1:5" ht="17.45" customHeight="1" x14ac:dyDescent="0.2">
      <c r="A30" s="50"/>
    </row>
  </sheetData>
  <sheetProtection algorithmName="SHA-512" hashValue="WefuwshGYhqNpXMk8kHAgoGmjaGRQqN6zZyGkRiWB+ayHQhzFZDxFbq9ijWeDGGWLQciBBw6ahpaz0mTM/3Z+Q==" saltValue="zHa+6l6W2wYd2tfNMofk8w==" spinCount="100000" sheet="1" formatColumns="0" formatRows="0"/>
  <mergeCells count="6">
    <mergeCell ref="A15:A16"/>
    <mergeCell ref="C6:E6"/>
    <mergeCell ref="A1:A4"/>
    <mergeCell ref="C2:E3"/>
    <mergeCell ref="C5:E5"/>
    <mergeCell ref="A5:A6"/>
  </mergeCells>
  <phoneticPr fontId="13" type="noConversion"/>
  <hyperlinks>
    <hyperlink ref="A15:A16" location="CONTACTO!A1" display="Contacto" xr:uid="{230916B6-9A7A-4542-B9DB-739112DE31CC}"/>
    <hyperlink ref="A5:A6" location="MENU!A1" display="M e n ú" xr:uid="{4A8C393B-031A-4322-8CCB-488540E318CE}"/>
    <hyperlink ref="A8" location="'INGRESOS Y EGRESOS'!A1" display="Ingresos y Egresos" xr:uid="{5098F661-2884-4AAE-BC1E-5FBAD6D5CEED}"/>
    <hyperlink ref="A7" location="DATOS!A1" display="Datos de la Empresa" xr:uid="{38F01BCE-1651-466F-82E3-48C1EC716BE8}"/>
    <hyperlink ref="A10" location="TARIFAS!A1" display="Tablas y Tarifas de ISR" xr:uid="{98F7891E-F764-4C2F-9825-F5904901102E}"/>
    <hyperlink ref="A9" location="IMPUESTOS!A1" display="Impuestos" xr:uid="{1A5CC2A8-8710-411A-9AB5-0A52A49D778A}"/>
    <hyperlink ref="A1:A4" location="MENU!A1" display="PROGRAMA REGIMEN SIMPLIFICADO DE CONFIANZA" xr:uid="{207F8920-35FE-4347-B0E4-FCBF84F34855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E30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5.7109375" style="13" customWidth="1"/>
    <col min="5" max="5" width="20.7109375" style="13" customWidth="1"/>
    <col min="6" max="16384" width="11.42578125" style="13"/>
  </cols>
  <sheetData>
    <row r="1" spans="1:5" ht="17.45" customHeight="1" x14ac:dyDescent="0.2">
      <c r="A1" s="118" t="s">
        <v>184</v>
      </c>
    </row>
    <row r="2" spans="1:5" ht="17.45" customHeight="1" x14ac:dyDescent="0.2">
      <c r="A2" s="118"/>
      <c r="C2" s="171" t="s">
        <v>151</v>
      </c>
      <c r="D2" s="172"/>
      <c r="E2" s="172"/>
    </row>
    <row r="3" spans="1:5" ht="17.45" customHeight="1" x14ac:dyDescent="0.2">
      <c r="A3" s="118"/>
      <c r="C3" s="172"/>
      <c r="D3" s="172"/>
      <c r="E3" s="172"/>
    </row>
    <row r="4" spans="1:5" ht="17.45" customHeight="1" x14ac:dyDescent="0.2">
      <c r="A4" s="119"/>
    </row>
    <row r="5" spans="1:5" ht="17.45" customHeight="1" x14ac:dyDescent="0.25">
      <c r="A5" s="120" t="s">
        <v>1</v>
      </c>
      <c r="C5" s="173"/>
      <c r="D5" s="173"/>
      <c r="E5" s="173"/>
    </row>
    <row r="6" spans="1:5" ht="17.45" customHeight="1" x14ac:dyDescent="0.2">
      <c r="A6" s="120"/>
      <c r="C6" s="170" t="s">
        <v>156</v>
      </c>
      <c r="D6" s="170"/>
      <c r="E6" s="170"/>
    </row>
    <row r="7" spans="1:5" ht="17.45" customHeight="1" x14ac:dyDescent="0.2">
      <c r="A7" s="53" t="s">
        <v>5</v>
      </c>
      <c r="C7" s="59" t="s">
        <v>159</v>
      </c>
      <c r="D7" s="59" t="s">
        <v>160</v>
      </c>
      <c r="E7" s="59" t="s">
        <v>157</v>
      </c>
    </row>
    <row r="8" spans="1:5" ht="17.45" customHeight="1" x14ac:dyDescent="0.2">
      <c r="A8" s="53" t="s">
        <v>9</v>
      </c>
      <c r="C8" s="90">
        <v>0.01</v>
      </c>
      <c r="D8" s="90">
        <v>25000</v>
      </c>
      <c r="E8" s="97">
        <v>0.01</v>
      </c>
    </row>
    <row r="9" spans="1:5" ht="17.45" customHeight="1" x14ac:dyDescent="0.2">
      <c r="A9" s="53" t="s">
        <v>13</v>
      </c>
      <c r="C9" s="90">
        <v>25000.01</v>
      </c>
      <c r="D9" s="90">
        <v>50000</v>
      </c>
      <c r="E9" s="97">
        <v>1.0999999999999999E-2</v>
      </c>
    </row>
    <row r="10" spans="1:5" ht="17.45" customHeight="1" x14ac:dyDescent="0.2">
      <c r="A10" s="53" t="s">
        <v>17</v>
      </c>
      <c r="C10" s="90">
        <v>50000.01</v>
      </c>
      <c r="D10" s="90">
        <v>83333.33</v>
      </c>
      <c r="E10" s="97">
        <v>1.4999999999999999E-2</v>
      </c>
    </row>
    <row r="11" spans="1:5" ht="17.45" customHeight="1" x14ac:dyDescent="0.2">
      <c r="A11" s="53"/>
      <c r="C11" s="90">
        <v>83333.34</v>
      </c>
      <c r="D11" s="90">
        <v>208333.33</v>
      </c>
      <c r="E11" s="97">
        <v>0.02</v>
      </c>
    </row>
    <row r="12" spans="1:5" ht="17.45" customHeight="1" x14ac:dyDescent="0.2">
      <c r="A12" s="53"/>
      <c r="C12" s="90">
        <v>208333.34</v>
      </c>
      <c r="D12" s="90">
        <v>3500000</v>
      </c>
      <c r="E12" s="97">
        <v>2.5000000000000001E-2</v>
      </c>
    </row>
    <row r="13" spans="1:5" ht="17.45" customHeight="1" x14ac:dyDescent="0.2">
      <c r="A13" s="53"/>
      <c r="C13" s="90"/>
      <c r="D13" s="90"/>
      <c r="E13" s="97"/>
    </row>
    <row r="14" spans="1:5" ht="17.45" customHeight="1" x14ac:dyDescent="0.2">
      <c r="A14" s="53"/>
      <c r="C14" s="90"/>
      <c r="D14" s="90"/>
      <c r="E14" s="97"/>
    </row>
    <row r="15" spans="1:5" ht="17.45" customHeight="1" x14ac:dyDescent="0.2">
      <c r="A15" s="117" t="s">
        <v>18</v>
      </c>
      <c r="C15" s="90"/>
      <c r="D15" s="90"/>
      <c r="E15" s="97"/>
    </row>
    <row r="16" spans="1:5" ht="17.45" customHeight="1" x14ac:dyDescent="0.2">
      <c r="A16" s="117"/>
      <c r="C16" s="90"/>
      <c r="D16" s="90"/>
      <c r="E16" s="97"/>
    </row>
    <row r="17" spans="1:5" ht="17.45" customHeight="1" x14ac:dyDescent="0.2">
      <c r="A17" s="50"/>
      <c r="C17" s="90"/>
      <c r="D17" s="90"/>
      <c r="E17" s="97"/>
    </row>
    <row r="18" spans="1:5" ht="17.45" customHeight="1" x14ac:dyDescent="0.2">
      <c r="A18" s="50"/>
      <c r="C18" s="90"/>
      <c r="D18" s="90"/>
      <c r="E18" s="97"/>
    </row>
    <row r="19" spans="1:5" ht="17.45" customHeight="1" x14ac:dyDescent="0.2">
      <c r="A19" s="50"/>
    </row>
    <row r="20" spans="1:5" ht="17.45" customHeight="1" x14ac:dyDescent="0.2">
      <c r="A20" s="50"/>
    </row>
    <row r="21" spans="1:5" ht="17.45" customHeight="1" x14ac:dyDescent="0.2">
      <c r="A21" s="50"/>
    </row>
    <row r="22" spans="1:5" ht="17.45" customHeight="1" x14ac:dyDescent="0.2">
      <c r="A22" s="50"/>
    </row>
    <row r="23" spans="1:5" ht="17.45" customHeight="1" x14ac:dyDescent="0.2">
      <c r="A23" s="50"/>
    </row>
    <row r="24" spans="1:5" ht="17.45" customHeight="1" x14ac:dyDescent="0.2">
      <c r="A24" s="50"/>
    </row>
    <row r="25" spans="1:5" ht="17.45" customHeight="1" x14ac:dyDescent="0.2">
      <c r="A25" s="50"/>
    </row>
    <row r="26" spans="1:5" ht="17.45" customHeight="1" x14ac:dyDescent="0.2">
      <c r="A26" s="50"/>
    </row>
    <row r="27" spans="1:5" ht="17.45" customHeight="1" x14ac:dyDescent="0.2">
      <c r="A27" s="50"/>
    </row>
    <row r="28" spans="1:5" ht="17.45" customHeight="1" x14ac:dyDescent="0.2">
      <c r="A28" s="50"/>
    </row>
    <row r="29" spans="1:5" ht="17.45" customHeight="1" x14ac:dyDescent="0.2">
      <c r="A29" s="50"/>
    </row>
    <row r="30" spans="1:5" ht="17.45" customHeight="1" x14ac:dyDescent="0.2">
      <c r="A30" s="50"/>
    </row>
  </sheetData>
  <sheetProtection algorithmName="SHA-512" hashValue="XspMU/WpEyvZ6dXQ5IucToLp2KtXh3BepL5ApljaG30AcPYGE6Ta/Ulc1/PaLYgpPlZWGgDyWLL2X0DQztiq3A==" saltValue="UrJGg4gpz5flq27wzCTf8A==" spinCount="100000" sheet="1" formatColumns="0" formatRows="0"/>
  <mergeCells count="6">
    <mergeCell ref="A15:A16"/>
    <mergeCell ref="C6:E6"/>
    <mergeCell ref="A1:A4"/>
    <mergeCell ref="C2:E3"/>
    <mergeCell ref="C5:E5"/>
    <mergeCell ref="A5:A6"/>
  </mergeCells>
  <phoneticPr fontId="13" type="noConversion"/>
  <hyperlinks>
    <hyperlink ref="A15:A16" location="CONTACTO!A1" display="Contacto" xr:uid="{7DABB55C-B949-4BC9-B6A9-34A80BD79883}"/>
    <hyperlink ref="A5:A6" location="MENU!A1" display="M e n ú" xr:uid="{670BBDF7-53E2-4191-95F2-8C2F1427A9CC}"/>
    <hyperlink ref="A8" location="'INGRESOS Y EGRESOS'!A1" display="Ingresos y Egresos" xr:uid="{4E5F6C7E-C5CF-4149-8FC7-6DF48331338B}"/>
    <hyperlink ref="A7" location="DATOS!A1" display="Datos de la Empresa" xr:uid="{2D1AB549-1C53-4407-ABFF-B6172891DCBC}"/>
    <hyperlink ref="A10" location="TARIFAS!A1" display="Tablas y Tarifas de ISR" xr:uid="{34AB7C21-86F7-4506-8300-9257EDD0A924}"/>
    <hyperlink ref="A9" location="IMPUESTOS!A1" display="Impuestos" xr:uid="{8B4FBB2C-068F-4637-83E2-FE46A730CB3A}"/>
    <hyperlink ref="A1:A4" location="MENU!A1" display="PROGRAMA REGIMEN SIMPLIFICADO DE CONFIANZA" xr:uid="{E02F303E-D87F-4833-957A-5B4C4D04E17C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E30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5.7109375" style="13" customWidth="1"/>
    <col min="5" max="5" width="20.7109375" style="13" customWidth="1"/>
    <col min="6" max="16384" width="11.42578125" style="13"/>
  </cols>
  <sheetData>
    <row r="1" spans="1:5" ht="17.45" customHeight="1" x14ac:dyDescent="0.2">
      <c r="A1" s="118" t="s">
        <v>184</v>
      </c>
    </row>
    <row r="2" spans="1:5" ht="17.45" customHeight="1" x14ac:dyDescent="0.2">
      <c r="A2" s="118"/>
      <c r="C2" s="171" t="s">
        <v>152</v>
      </c>
      <c r="D2" s="172"/>
      <c r="E2" s="172"/>
    </row>
    <row r="3" spans="1:5" ht="17.45" customHeight="1" x14ac:dyDescent="0.2">
      <c r="A3" s="118"/>
      <c r="C3" s="172"/>
      <c r="D3" s="172"/>
      <c r="E3" s="172"/>
    </row>
    <row r="4" spans="1:5" ht="17.45" customHeight="1" x14ac:dyDescent="0.2">
      <c r="A4" s="119"/>
    </row>
    <row r="5" spans="1:5" ht="17.45" customHeight="1" x14ac:dyDescent="0.25">
      <c r="A5" s="120" t="s">
        <v>1</v>
      </c>
      <c r="C5" s="173"/>
      <c r="D5" s="173"/>
      <c r="E5" s="173"/>
    </row>
    <row r="6" spans="1:5" ht="17.45" customHeight="1" x14ac:dyDescent="0.2">
      <c r="A6" s="120"/>
      <c r="C6" s="170" t="s">
        <v>156</v>
      </c>
      <c r="D6" s="170"/>
      <c r="E6" s="170"/>
    </row>
    <row r="7" spans="1:5" ht="17.45" customHeight="1" x14ac:dyDescent="0.2">
      <c r="A7" s="53" t="s">
        <v>5</v>
      </c>
      <c r="C7" s="59" t="s">
        <v>159</v>
      </c>
      <c r="D7" s="59" t="s">
        <v>160</v>
      </c>
      <c r="E7" s="59" t="s">
        <v>157</v>
      </c>
    </row>
    <row r="8" spans="1:5" ht="17.45" customHeight="1" x14ac:dyDescent="0.2">
      <c r="A8" s="53" t="s">
        <v>9</v>
      </c>
      <c r="C8" s="90">
        <v>0.01</v>
      </c>
      <c r="D8" s="90">
        <v>25000</v>
      </c>
      <c r="E8" s="97">
        <v>0.01</v>
      </c>
    </row>
    <row r="9" spans="1:5" ht="17.45" customHeight="1" x14ac:dyDescent="0.2">
      <c r="A9" s="53" t="s">
        <v>13</v>
      </c>
      <c r="C9" s="90">
        <v>25000.01</v>
      </c>
      <c r="D9" s="90">
        <v>50000</v>
      </c>
      <c r="E9" s="97">
        <v>1.0999999999999999E-2</v>
      </c>
    </row>
    <row r="10" spans="1:5" ht="17.45" customHeight="1" x14ac:dyDescent="0.2">
      <c r="A10" s="53" t="s">
        <v>17</v>
      </c>
      <c r="C10" s="90">
        <v>50000.01</v>
      </c>
      <c r="D10" s="90">
        <v>83333.33</v>
      </c>
      <c r="E10" s="97">
        <v>1.4999999999999999E-2</v>
      </c>
    </row>
    <row r="11" spans="1:5" ht="17.45" customHeight="1" x14ac:dyDescent="0.2">
      <c r="A11" s="53"/>
      <c r="C11" s="90">
        <v>83333.34</v>
      </c>
      <c r="D11" s="90">
        <v>208333.33</v>
      </c>
      <c r="E11" s="97">
        <v>0.02</v>
      </c>
    </row>
    <row r="12" spans="1:5" ht="17.45" customHeight="1" x14ac:dyDescent="0.2">
      <c r="A12" s="53"/>
      <c r="C12" s="90">
        <v>208333.34</v>
      </c>
      <c r="D12" s="90">
        <v>3500000</v>
      </c>
      <c r="E12" s="97">
        <v>2.5000000000000001E-2</v>
      </c>
    </row>
    <row r="13" spans="1:5" ht="17.45" customHeight="1" x14ac:dyDescent="0.2">
      <c r="A13" s="53"/>
      <c r="C13" s="90"/>
      <c r="D13" s="90"/>
      <c r="E13" s="97"/>
    </row>
    <row r="14" spans="1:5" ht="17.45" customHeight="1" x14ac:dyDescent="0.2">
      <c r="A14" s="53"/>
      <c r="C14" s="90"/>
      <c r="D14" s="90"/>
      <c r="E14" s="97"/>
    </row>
    <row r="15" spans="1:5" ht="17.45" customHeight="1" x14ac:dyDescent="0.2">
      <c r="A15" s="117" t="s">
        <v>18</v>
      </c>
      <c r="C15" s="90"/>
      <c r="D15" s="90"/>
      <c r="E15" s="97"/>
    </row>
    <row r="16" spans="1:5" ht="17.45" customHeight="1" x14ac:dyDescent="0.2">
      <c r="A16" s="117"/>
      <c r="C16" s="90"/>
      <c r="D16" s="90"/>
      <c r="E16" s="97"/>
    </row>
    <row r="17" spans="1:5" ht="17.45" customHeight="1" x14ac:dyDescent="0.2">
      <c r="A17" s="50"/>
      <c r="C17" s="90"/>
      <c r="D17" s="90"/>
      <c r="E17" s="97"/>
    </row>
    <row r="18" spans="1:5" ht="17.45" customHeight="1" x14ac:dyDescent="0.2">
      <c r="A18" s="50"/>
      <c r="C18" s="90"/>
      <c r="D18" s="90"/>
      <c r="E18" s="97"/>
    </row>
    <row r="19" spans="1:5" ht="17.45" customHeight="1" x14ac:dyDescent="0.2">
      <c r="A19" s="50"/>
    </row>
    <row r="20" spans="1:5" ht="17.45" customHeight="1" x14ac:dyDescent="0.2">
      <c r="A20" s="50"/>
    </row>
    <row r="21" spans="1:5" ht="17.45" customHeight="1" x14ac:dyDescent="0.2">
      <c r="A21" s="50"/>
    </row>
    <row r="22" spans="1:5" ht="17.45" customHeight="1" x14ac:dyDescent="0.2">
      <c r="A22" s="50"/>
    </row>
    <row r="23" spans="1:5" ht="17.45" customHeight="1" x14ac:dyDescent="0.2">
      <c r="A23" s="50"/>
    </row>
    <row r="24" spans="1:5" ht="17.45" customHeight="1" x14ac:dyDescent="0.2">
      <c r="A24" s="50"/>
    </row>
    <row r="25" spans="1:5" ht="17.45" customHeight="1" x14ac:dyDescent="0.2">
      <c r="A25" s="50"/>
    </row>
    <row r="26" spans="1:5" ht="17.45" customHeight="1" x14ac:dyDescent="0.2">
      <c r="A26" s="50"/>
    </row>
    <row r="27" spans="1:5" ht="17.45" customHeight="1" x14ac:dyDescent="0.2">
      <c r="A27" s="50"/>
    </row>
    <row r="28" spans="1:5" ht="17.45" customHeight="1" x14ac:dyDescent="0.2">
      <c r="A28" s="50"/>
    </row>
    <row r="29" spans="1:5" ht="17.45" customHeight="1" x14ac:dyDescent="0.2">
      <c r="A29" s="50"/>
    </row>
    <row r="30" spans="1:5" ht="17.45" customHeight="1" x14ac:dyDescent="0.2">
      <c r="A30" s="50"/>
    </row>
  </sheetData>
  <sheetProtection algorithmName="SHA-512" hashValue="DeqdfgGs6YikFfVsNknCI10DfO/tYd97GcoTNwD0sxzTsIkExEReJGGng0M5yJJFvnO8kp25wsIgUs0Q8nAqdg==" saltValue="ppK0782i2UhEUptmFP7C1A==" spinCount="100000" sheet="1" formatColumns="0" formatRows="0"/>
  <mergeCells count="6">
    <mergeCell ref="A15:A16"/>
    <mergeCell ref="C6:E6"/>
    <mergeCell ref="A1:A4"/>
    <mergeCell ref="C2:E3"/>
    <mergeCell ref="C5:E5"/>
    <mergeCell ref="A5:A6"/>
  </mergeCells>
  <phoneticPr fontId="13" type="noConversion"/>
  <hyperlinks>
    <hyperlink ref="A15:A16" location="CONTACTO!A1" display="Contacto" xr:uid="{90A754AF-BEB2-464B-938F-D3AC50024914}"/>
    <hyperlink ref="A5:A6" location="MENU!A1" display="M e n ú" xr:uid="{ABC3BDC8-459A-4939-BBFB-CBC184E6D6B0}"/>
    <hyperlink ref="A8" location="'INGRESOS Y EGRESOS'!A1" display="Ingresos y Egresos" xr:uid="{00043532-9D0A-4316-89F6-2C2A8E415965}"/>
    <hyperlink ref="A7" location="DATOS!A1" display="Datos de la Empresa" xr:uid="{EC2C736C-D501-4E35-966D-EA3792A8D49E}"/>
    <hyperlink ref="A10" location="TARIFAS!A1" display="Tablas y Tarifas de ISR" xr:uid="{B6C1F616-02E9-4F1E-98D6-1CCDB9EF5C15}"/>
    <hyperlink ref="A9" location="IMPUESTOS!A1" display="Impuestos" xr:uid="{1EC96D13-507B-4DE1-B21B-555ACD7D5811}"/>
    <hyperlink ref="A1:A4" location="MENU!A1" display="PROGRAMA REGIMEN SIMPLIFICADO DE CONFIANZA" xr:uid="{0FDD2E3D-C1F1-4870-9404-B5E6A79F9473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E30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5.7109375" style="13" customWidth="1"/>
    <col min="5" max="5" width="20.7109375" style="13" customWidth="1"/>
    <col min="6" max="16384" width="11.42578125" style="13"/>
  </cols>
  <sheetData>
    <row r="1" spans="1:5" ht="17.45" customHeight="1" x14ac:dyDescent="0.2">
      <c r="A1" s="118" t="s">
        <v>184</v>
      </c>
    </row>
    <row r="2" spans="1:5" ht="17.45" customHeight="1" x14ac:dyDescent="0.2">
      <c r="A2" s="118"/>
      <c r="C2" s="171" t="s">
        <v>153</v>
      </c>
      <c r="D2" s="172"/>
      <c r="E2" s="172"/>
    </row>
    <row r="3" spans="1:5" ht="17.45" customHeight="1" x14ac:dyDescent="0.2">
      <c r="A3" s="118"/>
      <c r="C3" s="172"/>
      <c r="D3" s="172"/>
      <c r="E3" s="172"/>
    </row>
    <row r="4" spans="1:5" ht="17.45" customHeight="1" x14ac:dyDescent="0.2">
      <c r="A4" s="119"/>
    </row>
    <row r="5" spans="1:5" ht="17.45" customHeight="1" x14ac:dyDescent="0.25">
      <c r="A5" s="120" t="s">
        <v>1</v>
      </c>
      <c r="C5" s="173"/>
      <c r="D5" s="173"/>
      <c r="E5" s="173"/>
    </row>
    <row r="6" spans="1:5" ht="17.45" customHeight="1" x14ac:dyDescent="0.2">
      <c r="A6" s="120"/>
      <c r="C6" s="170" t="s">
        <v>156</v>
      </c>
      <c r="D6" s="170"/>
      <c r="E6" s="170"/>
    </row>
    <row r="7" spans="1:5" ht="17.45" customHeight="1" x14ac:dyDescent="0.2">
      <c r="A7" s="53" t="s">
        <v>5</v>
      </c>
      <c r="C7" s="59" t="s">
        <v>159</v>
      </c>
      <c r="D7" s="59" t="s">
        <v>160</v>
      </c>
      <c r="E7" s="59" t="s">
        <v>157</v>
      </c>
    </row>
    <row r="8" spans="1:5" ht="17.45" customHeight="1" x14ac:dyDescent="0.2">
      <c r="A8" s="53" t="s">
        <v>9</v>
      </c>
      <c r="C8" s="90">
        <v>0.01</v>
      </c>
      <c r="D8" s="90">
        <v>25000</v>
      </c>
      <c r="E8" s="97">
        <v>0.01</v>
      </c>
    </row>
    <row r="9" spans="1:5" ht="17.45" customHeight="1" x14ac:dyDescent="0.2">
      <c r="A9" s="53" t="s">
        <v>13</v>
      </c>
      <c r="C9" s="90">
        <v>25000.01</v>
      </c>
      <c r="D9" s="90">
        <v>50000</v>
      </c>
      <c r="E9" s="97">
        <v>1.0999999999999999E-2</v>
      </c>
    </row>
    <row r="10" spans="1:5" ht="17.45" customHeight="1" x14ac:dyDescent="0.2">
      <c r="A10" s="53" t="s">
        <v>17</v>
      </c>
      <c r="C10" s="90">
        <v>50000.01</v>
      </c>
      <c r="D10" s="90">
        <v>83333.33</v>
      </c>
      <c r="E10" s="97">
        <v>1.4999999999999999E-2</v>
      </c>
    </row>
    <row r="11" spans="1:5" ht="17.45" customHeight="1" x14ac:dyDescent="0.2">
      <c r="A11" s="53"/>
      <c r="C11" s="90">
        <v>83333.34</v>
      </c>
      <c r="D11" s="90">
        <v>208333.33</v>
      </c>
      <c r="E11" s="97">
        <v>0.02</v>
      </c>
    </row>
    <row r="12" spans="1:5" ht="17.45" customHeight="1" x14ac:dyDescent="0.2">
      <c r="A12" s="53"/>
      <c r="C12" s="90">
        <v>208333.34</v>
      </c>
      <c r="D12" s="90">
        <v>3500000</v>
      </c>
      <c r="E12" s="97">
        <v>2.5000000000000001E-2</v>
      </c>
    </row>
    <row r="13" spans="1:5" ht="17.45" customHeight="1" x14ac:dyDescent="0.2">
      <c r="A13" s="53"/>
      <c r="C13" s="90"/>
      <c r="D13" s="90"/>
      <c r="E13" s="97"/>
    </row>
    <row r="14" spans="1:5" ht="17.45" customHeight="1" x14ac:dyDescent="0.2">
      <c r="A14" s="53"/>
      <c r="C14" s="90"/>
      <c r="D14" s="90"/>
      <c r="E14" s="97"/>
    </row>
    <row r="15" spans="1:5" ht="17.45" customHeight="1" x14ac:dyDescent="0.2">
      <c r="A15" s="117" t="s">
        <v>18</v>
      </c>
      <c r="C15" s="90"/>
      <c r="D15" s="90"/>
      <c r="E15" s="97"/>
    </row>
    <row r="16" spans="1:5" ht="17.45" customHeight="1" x14ac:dyDescent="0.2">
      <c r="A16" s="117"/>
      <c r="C16" s="90"/>
      <c r="D16" s="90"/>
      <c r="E16" s="97"/>
    </row>
    <row r="17" spans="1:5" ht="17.45" customHeight="1" x14ac:dyDescent="0.2">
      <c r="A17" s="50"/>
      <c r="C17" s="90"/>
      <c r="D17" s="90"/>
      <c r="E17" s="97"/>
    </row>
    <row r="18" spans="1:5" ht="17.45" customHeight="1" x14ac:dyDescent="0.2">
      <c r="A18" s="50"/>
      <c r="C18" s="90"/>
      <c r="D18" s="90"/>
      <c r="E18" s="97"/>
    </row>
    <row r="19" spans="1:5" ht="17.45" customHeight="1" x14ac:dyDescent="0.2">
      <c r="A19" s="50"/>
    </row>
    <row r="20" spans="1:5" ht="17.45" customHeight="1" x14ac:dyDescent="0.2">
      <c r="A20" s="50"/>
    </row>
    <row r="21" spans="1:5" ht="17.45" customHeight="1" x14ac:dyDescent="0.2">
      <c r="A21" s="50"/>
    </row>
    <row r="22" spans="1:5" ht="17.45" customHeight="1" x14ac:dyDescent="0.2">
      <c r="A22" s="50"/>
    </row>
    <row r="23" spans="1:5" ht="17.45" customHeight="1" x14ac:dyDescent="0.2">
      <c r="A23" s="50"/>
    </row>
    <row r="24" spans="1:5" ht="17.45" customHeight="1" x14ac:dyDescent="0.2">
      <c r="A24" s="50"/>
    </row>
    <row r="25" spans="1:5" ht="17.45" customHeight="1" x14ac:dyDescent="0.2">
      <c r="A25" s="50"/>
    </row>
    <row r="26" spans="1:5" ht="17.45" customHeight="1" x14ac:dyDescent="0.2">
      <c r="A26" s="50"/>
    </row>
    <row r="27" spans="1:5" ht="17.45" customHeight="1" x14ac:dyDescent="0.2">
      <c r="A27" s="50"/>
    </row>
    <row r="28" spans="1:5" ht="17.45" customHeight="1" x14ac:dyDescent="0.2">
      <c r="A28" s="50"/>
    </row>
    <row r="29" spans="1:5" ht="17.45" customHeight="1" x14ac:dyDescent="0.2">
      <c r="A29" s="50"/>
    </row>
    <row r="30" spans="1:5" ht="17.45" customHeight="1" x14ac:dyDescent="0.2">
      <c r="A30" s="50"/>
    </row>
  </sheetData>
  <sheetProtection algorithmName="SHA-512" hashValue="WkVm/YaqbzyIol8Qyd38drSep/hf+JIB2HG76rO1F0F/sdOJ/EfOj3MZ6GN3ge1nvWuO0xVHzzzYW+x3mflAdA==" saltValue="CYUbyQCyTE1rNEFrktrYaA==" spinCount="100000" sheet="1" formatColumns="0" formatRows="0"/>
  <mergeCells count="6">
    <mergeCell ref="A15:A16"/>
    <mergeCell ref="C6:E6"/>
    <mergeCell ref="A1:A4"/>
    <mergeCell ref="C2:E3"/>
    <mergeCell ref="C5:E5"/>
    <mergeCell ref="A5:A6"/>
  </mergeCells>
  <phoneticPr fontId="13" type="noConversion"/>
  <hyperlinks>
    <hyperlink ref="A15:A16" location="CONTACTO!A1" display="Contacto" xr:uid="{466EC5FD-88A8-4D25-B7E9-0EC94ECA25C4}"/>
    <hyperlink ref="A5:A6" location="MENU!A1" display="M e n ú" xr:uid="{529F476F-B092-41A5-9586-927F8EFE4728}"/>
    <hyperlink ref="A8" location="'INGRESOS Y EGRESOS'!A1" display="Ingresos y Egresos" xr:uid="{D42C5B92-66BE-4397-8AAA-BBE126657EC7}"/>
    <hyperlink ref="A7" location="DATOS!A1" display="Datos de la Empresa" xr:uid="{536A939F-06A5-418D-B493-A9F67803E3A0}"/>
    <hyperlink ref="A10" location="TARIFAS!A1" display="Tablas y Tarifas de ISR" xr:uid="{15A7AAE9-8484-48EE-B115-3513A05C6399}"/>
    <hyperlink ref="A9" location="IMPUESTOS!A1" display="Impuestos" xr:uid="{4B68C2C5-CA02-4E7D-A0D9-AC0D7417C381}"/>
    <hyperlink ref="A1:A4" location="MENU!A1" display="PROGRAMA REGIMEN SIMPLIFICADO DE CONFIANZA" xr:uid="{D41B003E-9802-44CF-A1DE-537429B251F8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E30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5.7109375" style="13" customWidth="1"/>
    <col min="5" max="5" width="20.7109375" style="13" customWidth="1"/>
    <col min="6" max="16384" width="11.42578125" style="13"/>
  </cols>
  <sheetData>
    <row r="1" spans="1:5" ht="17.45" customHeight="1" x14ac:dyDescent="0.2">
      <c r="A1" s="118" t="s">
        <v>184</v>
      </c>
    </row>
    <row r="2" spans="1:5" ht="17.45" customHeight="1" x14ac:dyDescent="0.2">
      <c r="A2" s="118"/>
      <c r="C2" s="171" t="s">
        <v>154</v>
      </c>
      <c r="D2" s="172"/>
      <c r="E2" s="172"/>
    </row>
    <row r="3" spans="1:5" ht="17.45" customHeight="1" x14ac:dyDescent="0.2">
      <c r="A3" s="118"/>
      <c r="C3" s="172"/>
      <c r="D3" s="172"/>
      <c r="E3" s="172"/>
    </row>
    <row r="4" spans="1:5" ht="17.45" customHeight="1" x14ac:dyDescent="0.2">
      <c r="A4" s="119"/>
    </row>
    <row r="5" spans="1:5" ht="17.45" customHeight="1" x14ac:dyDescent="0.25">
      <c r="A5" s="120" t="s">
        <v>1</v>
      </c>
      <c r="C5" s="173"/>
      <c r="D5" s="173"/>
      <c r="E5" s="173"/>
    </row>
    <row r="6" spans="1:5" ht="17.45" customHeight="1" x14ac:dyDescent="0.2">
      <c r="A6" s="120"/>
      <c r="C6" s="170" t="s">
        <v>156</v>
      </c>
      <c r="D6" s="170"/>
      <c r="E6" s="170"/>
    </row>
    <row r="7" spans="1:5" ht="17.45" customHeight="1" x14ac:dyDescent="0.2">
      <c r="A7" s="53" t="s">
        <v>5</v>
      </c>
      <c r="C7" s="59" t="s">
        <v>159</v>
      </c>
      <c r="D7" s="59" t="s">
        <v>160</v>
      </c>
      <c r="E7" s="59" t="s">
        <v>157</v>
      </c>
    </row>
    <row r="8" spans="1:5" ht="17.45" customHeight="1" x14ac:dyDescent="0.2">
      <c r="A8" s="53" t="s">
        <v>9</v>
      </c>
      <c r="C8" s="90">
        <v>0.01</v>
      </c>
      <c r="D8" s="90">
        <v>25000</v>
      </c>
      <c r="E8" s="97">
        <v>0.01</v>
      </c>
    </row>
    <row r="9" spans="1:5" ht="17.45" customHeight="1" x14ac:dyDescent="0.2">
      <c r="A9" s="53" t="s">
        <v>13</v>
      </c>
      <c r="C9" s="90">
        <v>25000.01</v>
      </c>
      <c r="D9" s="90">
        <v>50000</v>
      </c>
      <c r="E9" s="97">
        <v>1.0999999999999999E-2</v>
      </c>
    </row>
    <row r="10" spans="1:5" ht="17.45" customHeight="1" x14ac:dyDescent="0.2">
      <c r="A10" s="53" t="s">
        <v>17</v>
      </c>
      <c r="C10" s="90">
        <v>50000.01</v>
      </c>
      <c r="D10" s="90">
        <v>83333.33</v>
      </c>
      <c r="E10" s="97">
        <v>1.4999999999999999E-2</v>
      </c>
    </row>
    <row r="11" spans="1:5" ht="17.45" customHeight="1" x14ac:dyDescent="0.2">
      <c r="A11" s="53"/>
      <c r="C11" s="90">
        <v>83333.34</v>
      </c>
      <c r="D11" s="90">
        <v>208333.33</v>
      </c>
      <c r="E11" s="97">
        <v>0.02</v>
      </c>
    </row>
    <row r="12" spans="1:5" ht="17.45" customHeight="1" x14ac:dyDescent="0.2">
      <c r="A12" s="53"/>
      <c r="C12" s="90">
        <v>208333.34</v>
      </c>
      <c r="D12" s="90">
        <v>3500000</v>
      </c>
      <c r="E12" s="97">
        <v>2.5000000000000001E-2</v>
      </c>
    </row>
    <row r="13" spans="1:5" ht="17.45" customHeight="1" x14ac:dyDescent="0.2">
      <c r="A13" s="53"/>
      <c r="C13" s="90"/>
      <c r="D13" s="90"/>
      <c r="E13" s="97"/>
    </row>
    <row r="14" spans="1:5" ht="17.45" customHeight="1" x14ac:dyDescent="0.2">
      <c r="A14" s="53"/>
      <c r="C14" s="90"/>
      <c r="D14" s="90"/>
      <c r="E14" s="97"/>
    </row>
    <row r="15" spans="1:5" ht="17.45" customHeight="1" x14ac:dyDescent="0.2">
      <c r="A15" s="117" t="s">
        <v>18</v>
      </c>
      <c r="C15" s="90"/>
      <c r="D15" s="90"/>
      <c r="E15" s="97"/>
    </row>
    <row r="16" spans="1:5" ht="17.45" customHeight="1" x14ac:dyDescent="0.2">
      <c r="A16" s="117"/>
      <c r="C16" s="90"/>
      <c r="D16" s="90"/>
      <c r="E16" s="97"/>
    </row>
    <row r="17" spans="1:5" ht="17.45" customHeight="1" x14ac:dyDescent="0.2">
      <c r="A17" s="50"/>
      <c r="C17" s="90"/>
      <c r="D17" s="90"/>
      <c r="E17" s="97"/>
    </row>
    <row r="18" spans="1:5" ht="17.45" customHeight="1" x14ac:dyDescent="0.2">
      <c r="A18" s="50"/>
      <c r="C18" s="90"/>
      <c r="D18" s="90"/>
      <c r="E18" s="97"/>
    </row>
    <row r="19" spans="1:5" ht="17.45" customHeight="1" x14ac:dyDescent="0.2">
      <c r="A19" s="50"/>
    </row>
    <row r="20" spans="1:5" ht="17.45" customHeight="1" x14ac:dyDescent="0.2">
      <c r="A20" s="50"/>
    </row>
    <row r="21" spans="1:5" ht="17.45" customHeight="1" x14ac:dyDescent="0.2">
      <c r="A21" s="50"/>
    </row>
    <row r="22" spans="1:5" ht="17.45" customHeight="1" x14ac:dyDescent="0.2">
      <c r="A22" s="50"/>
    </row>
    <row r="23" spans="1:5" ht="17.45" customHeight="1" x14ac:dyDescent="0.2">
      <c r="A23" s="50"/>
    </row>
    <row r="24" spans="1:5" ht="17.45" customHeight="1" x14ac:dyDescent="0.2">
      <c r="A24" s="50"/>
    </row>
    <row r="25" spans="1:5" ht="17.45" customHeight="1" x14ac:dyDescent="0.2">
      <c r="A25" s="50"/>
    </row>
    <row r="26" spans="1:5" ht="17.45" customHeight="1" x14ac:dyDescent="0.2">
      <c r="A26" s="50"/>
    </row>
    <row r="27" spans="1:5" ht="17.45" customHeight="1" x14ac:dyDescent="0.2">
      <c r="A27" s="50"/>
    </row>
    <row r="28" spans="1:5" ht="17.45" customHeight="1" x14ac:dyDescent="0.2">
      <c r="A28" s="50"/>
    </row>
    <row r="29" spans="1:5" ht="17.45" customHeight="1" x14ac:dyDescent="0.2">
      <c r="A29" s="50"/>
    </row>
    <row r="30" spans="1:5" ht="17.45" customHeight="1" x14ac:dyDescent="0.2">
      <c r="A30" s="50"/>
    </row>
  </sheetData>
  <sheetProtection algorithmName="SHA-512" hashValue="ZouDQd305sU7MP6pXPQfaBr4xTZBhrjkPPztVVc9w5/BULOc6NFWRxy2J/3bkjFFNvguL1md6s+l0aQNiZ2sRA==" saltValue="OyxLpy6soiL3HwklCH091w==" spinCount="100000" sheet="1" formatColumns="0" formatRows="0"/>
  <mergeCells count="6">
    <mergeCell ref="A15:A16"/>
    <mergeCell ref="C6:E6"/>
    <mergeCell ref="A1:A4"/>
    <mergeCell ref="C2:E3"/>
    <mergeCell ref="C5:E5"/>
    <mergeCell ref="A5:A6"/>
  </mergeCells>
  <phoneticPr fontId="13" type="noConversion"/>
  <hyperlinks>
    <hyperlink ref="A15:A16" location="CONTACTO!A1" display="Contacto" xr:uid="{37159403-B208-46D4-BB46-D71C86F7A9C4}"/>
    <hyperlink ref="A5:A6" location="MENU!A1" display="M e n ú" xr:uid="{6C143093-234E-4728-A637-F99D4AF647ED}"/>
    <hyperlink ref="A8" location="'INGRESOS Y EGRESOS'!A1" display="Ingresos y Egresos" xr:uid="{9979C093-C254-4BF2-908C-DEBF2087F9F9}"/>
    <hyperlink ref="A7" location="DATOS!A1" display="Datos de la Empresa" xr:uid="{16EEDFF8-3259-4B8E-AFE0-157C35CA0ABF}"/>
    <hyperlink ref="A10" location="TARIFAS!A1" display="Tablas y Tarifas de ISR" xr:uid="{21440DA4-5BA1-4366-BA80-F8F6ED901629}"/>
    <hyperlink ref="A9" location="IMPUESTOS!A1" display="Impuestos" xr:uid="{901169E4-18A6-48D6-853A-299C6E513EEF}"/>
    <hyperlink ref="A1:A4" location="MENU!A1" display="PROGRAMA REGIMEN SIMPLIFICADO DE CONFIANZA" xr:uid="{38E26F1C-7335-4B23-A52E-288A97C45302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E45"/>
  <sheetViews>
    <sheetView zoomScaleNormal="100" workbookViewId="0">
      <pane xSplit="1" topLeftCell="B1" activePane="topRight" state="frozen"/>
      <selection sqref="A1:A4"/>
      <selection pane="top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4" width="15.7109375" style="13" customWidth="1"/>
    <col min="5" max="5" width="20.7109375" style="13" customWidth="1"/>
    <col min="6" max="16384" width="11.42578125" style="13"/>
  </cols>
  <sheetData>
    <row r="1" spans="1:5" ht="17.45" customHeight="1" x14ac:dyDescent="0.2">
      <c r="A1" s="118" t="s">
        <v>184</v>
      </c>
    </row>
    <row r="2" spans="1:5" ht="17.45" customHeight="1" x14ac:dyDescent="0.2">
      <c r="A2" s="118"/>
      <c r="C2" s="169" t="s">
        <v>155</v>
      </c>
      <c r="D2" s="174"/>
      <c r="E2" s="174"/>
    </row>
    <row r="3" spans="1:5" ht="17.45" customHeight="1" x14ac:dyDescent="0.2">
      <c r="A3" s="118"/>
      <c r="C3" s="174"/>
      <c r="D3" s="174"/>
      <c r="E3" s="174"/>
    </row>
    <row r="4" spans="1:5" ht="17.45" customHeight="1" x14ac:dyDescent="0.2">
      <c r="A4" s="119"/>
    </row>
    <row r="5" spans="1:5" ht="17.45" customHeight="1" x14ac:dyDescent="0.25">
      <c r="A5" s="120" t="s">
        <v>1</v>
      </c>
      <c r="C5" s="173"/>
      <c r="D5" s="173"/>
      <c r="E5" s="173"/>
    </row>
    <row r="6" spans="1:5" ht="17.45" customHeight="1" x14ac:dyDescent="0.2">
      <c r="A6" s="120"/>
      <c r="C6" s="170" t="s">
        <v>156</v>
      </c>
      <c r="D6" s="170"/>
      <c r="E6" s="170"/>
    </row>
    <row r="7" spans="1:5" ht="17.45" customHeight="1" x14ac:dyDescent="0.2">
      <c r="A7" s="53" t="s">
        <v>5</v>
      </c>
      <c r="C7" s="59" t="s">
        <v>159</v>
      </c>
      <c r="D7" s="59" t="s">
        <v>160</v>
      </c>
      <c r="E7" s="59" t="s">
        <v>157</v>
      </c>
    </row>
    <row r="8" spans="1:5" ht="17.45" customHeight="1" x14ac:dyDescent="0.2">
      <c r="A8" s="53" t="s">
        <v>9</v>
      </c>
      <c r="C8" s="90">
        <v>0.01</v>
      </c>
      <c r="D8" s="90">
        <v>300000</v>
      </c>
      <c r="E8" s="97">
        <v>0.01</v>
      </c>
    </row>
    <row r="9" spans="1:5" ht="17.45" customHeight="1" x14ac:dyDescent="0.2">
      <c r="A9" s="53" t="s">
        <v>13</v>
      </c>
      <c r="C9" s="90">
        <v>300000.01</v>
      </c>
      <c r="D9" s="90">
        <v>600000</v>
      </c>
      <c r="E9" s="97">
        <v>1.0999999999999999E-2</v>
      </c>
    </row>
    <row r="10" spans="1:5" ht="17.45" customHeight="1" x14ac:dyDescent="0.2">
      <c r="A10" s="53" t="s">
        <v>17</v>
      </c>
      <c r="C10" s="90">
        <v>600000.01</v>
      </c>
      <c r="D10" s="90">
        <v>1000000</v>
      </c>
      <c r="E10" s="97">
        <v>1.4999999999999999E-2</v>
      </c>
    </row>
    <row r="11" spans="1:5" ht="17.45" customHeight="1" x14ac:dyDescent="0.2">
      <c r="A11" s="53"/>
      <c r="C11" s="90">
        <v>1000000.01</v>
      </c>
      <c r="D11" s="90">
        <v>2500000</v>
      </c>
      <c r="E11" s="97">
        <v>0.02</v>
      </c>
    </row>
    <row r="12" spans="1:5" ht="17.45" customHeight="1" x14ac:dyDescent="0.2">
      <c r="A12" s="53"/>
      <c r="C12" s="90">
        <v>2500000.0099999998</v>
      </c>
      <c r="D12" s="90">
        <v>3500000</v>
      </c>
      <c r="E12" s="97">
        <v>2.5000000000000001E-2</v>
      </c>
    </row>
    <row r="13" spans="1:5" ht="17.45" customHeight="1" x14ac:dyDescent="0.2">
      <c r="A13" s="53"/>
      <c r="C13" s="90"/>
      <c r="D13" s="90"/>
      <c r="E13" s="97"/>
    </row>
    <row r="14" spans="1:5" ht="17.45" customHeight="1" x14ac:dyDescent="0.2">
      <c r="A14" s="53"/>
      <c r="C14" s="90"/>
      <c r="D14" s="90"/>
      <c r="E14" s="97"/>
    </row>
    <row r="15" spans="1:5" ht="17.45" customHeight="1" x14ac:dyDescent="0.2">
      <c r="A15" s="117" t="s">
        <v>18</v>
      </c>
      <c r="C15" s="90"/>
      <c r="D15" s="90"/>
      <c r="E15" s="97"/>
    </row>
    <row r="16" spans="1:5" ht="17.45" customHeight="1" x14ac:dyDescent="0.2">
      <c r="A16" s="117"/>
      <c r="C16" s="90"/>
      <c r="D16" s="90"/>
      <c r="E16" s="97"/>
    </row>
    <row r="17" spans="1:5" ht="17.45" customHeight="1" x14ac:dyDescent="0.2">
      <c r="A17" s="52"/>
      <c r="C17" s="90"/>
      <c r="D17" s="90"/>
      <c r="E17" s="97"/>
    </row>
    <row r="18" spans="1:5" ht="17.45" customHeight="1" x14ac:dyDescent="0.2">
      <c r="A18" s="49"/>
      <c r="C18" s="90"/>
      <c r="D18" s="90"/>
      <c r="E18" s="97"/>
    </row>
    <row r="19" spans="1:5" ht="17.45" customHeight="1" x14ac:dyDescent="0.2">
      <c r="A19" s="49"/>
    </row>
    <row r="20" spans="1:5" ht="17.45" customHeight="1" x14ac:dyDescent="0.2">
      <c r="A20" s="49"/>
    </row>
    <row r="21" spans="1:5" ht="17.45" customHeight="1" x14ac:dyDescent="0.2">
      <c r="A21" s="49"/>
    </row>
    <row r="22" spans="1:5" ht="17.45" customHeight="1" x14ac:dyDescent="0.2">
      <c r="A22" s="49"/>
    </row>
    <row r="23" spans="1:5" ht="17.45" customHeight="1" x14ac:dyDescent="0.2">
      <c r="A23" s="49"/>
    </row>
    <row r="24" spans="1:5" ht="17.45" customHeight="1" x14ac:dyDescent="0.2">
      <c r="A24" s="49"/>
    </row>
    <row r="25" spans="1:5" ht="17.45" customHeight="1" x14ac:dyDescent="0.2">
      <c r="A25" s="49"/>
    </row>
    <row r="26" spans="1:5" ht="17.45" customHeight="1" x14ac:dyDescent="0.2">
      <c r="A26" s="49"/>
    </row>
    <row r="27" spans="1:5" ht="17.45" customHeight="1" x14ac:dyDescent="0.2">
      <c r="A27" s="49"/>
    </row>
    <row r="28" spans="1:5" ht="17.45" customHeight="1" x14ac:dyDescent="0.2">
      <c r="A28" s="50"/>
    </row>
    <row r="29" spans="1:5" ht="17.45" customHeight="1" x14ac:dyDescent="0.2">
      <c r="A29" s="50"/>
    </row>
    <row r="30" spans="1:5" ht="17.45" customHeight="1" x14ac:dyDescent="0.2">
      <c r="A30" s="50"/>
    </row>
    <row r="31" spans="1:5" ht="17.45" customHeight="1" x14ac:dyDescent="0.2">
      <c r="A31" s="50"/>
    </row>
    <row r="32" spans="1:5" ht="17.45" customHeight="1" x14ac:dyDescent="0.2">
      <c r="A32" s="50"/>
    </row>
    <row r="33" spans="1:1" ht="17.45" customHeight="1" x14ac:dyDescent="0.2">
      <c r="A33" s="50"/>
    </row>
    <row r="34" spans="1:1" ht="17.45" customHeight="1" x14ac:dyDescent="0.2">
      <c r="A34" s="50"/>
    </row>
    <row r="35" spans="1:1" ht="17.45" customHeight="1" x14ac:dyDescent="0.2">
      <c r="A35" s="50"/>
    </row>
    <row r="36" spans="1:1" ht="17.45" customHeight="1" x14ac:dyDescent="0.2">
      <c r="A36" s="50"/>
    </row>
    <row r="37" spans="1:1" ht="17.45" customHeight="1" x14ac:dyDescent="0.2">
      <c r="A37" s="50"/>
    </row>
    <row r="38" spans="1:1" ht="17.45" customHeight="1" x14ac:dyDescent="0.2">
      <c r="A38" s="50"/>
    </row>
    <row r="39" spans="1:1" ht="17.45" customHeight="1" x14ac:dyDescent="0.2">
      <c r="A39" s="50"/>
    </row>
    <row r="40" spans="1:1" ht="17.45" customHeight="1" x14ac:dyDescent="0.2">
      <c r="A40" s="50"/>
    </row>
    <row r="41" spans="1:1" ht="17.45" customHeight="1" x14ac:dyDescent="0.2">
      <c r="A41" s="50"/>
    </row>
    <row r="42" spans="1:1" ht="17.45" customHeight="1" x14ac:dyDescent="0.2">
      <c r="A42" s="50"/>
    </row>
    <row r="43" spans="1:1" ht="17.45" customHeight="1" x14ac:dyDescent="0.2">
      <c r="A43" s="50"/>
    </row>
    <row r="44" spans="1:1" ht="17.45" customHeight="1" x14ac:dyDescent="0.2">
      <c r="A44" s="50"/>
    </row>
    <row r="45" spans="1:1" ht="17.45" customHeight="1" x14ac:dyDescent="0.2">
      <c r="A45" s="50"/>
    </row>
  </sheetData>
  <sheetProtection algorithmName="SHA-512" hashValue="fGdrYDBwENKgAEgdH298+gQC/totuIFOn+vPqtLnxSa112afi2M0ZRD7jAGPljkkmDv6h2xCJpp4MeIC16B7Tw==" saltValue="JQyJENe5UeBTMK07W/l+0A==" spinCount="100000" sheet="1" formatColumns="0" formatRows="0"/>
  <mergeCells count="6">
    <mergeCell ref="A15:A16"/>
    <mergeCell ref="C6:E6"/>
    <mergeCell ref="A1:A4"/>
    <mergeCell ref="A5:A6"/>
    <mergeCell ref="C2:E3"/>
    <mergeCell ref="C5:E5"/>
  </mergeCells>
  <phoneticPr fontId="13" type="noConversion"/>
  <hyperlinks>
    <hyperlink ref="A15:A16" location="CONTACTO!A1" display="Contacto" xr:uid="{5A646780-A492-465B-9998-9E1503565F37}"/>
    <hyperlink ref="A5:A6" location="MENU!A1" display="M e n ú" xr:uid="{44219BCF-A599-4059-87CB-5DD09A36C04D}"/>
    <hyperlink ref="A8" location="'INGRESOS Y EGRESOS'!A1" display="Ingresos y Egresos" xr:uid="{C20BB637-3CBD-4AD1-9C0A-E08874DB14A6}"/>
    <hyperlink ref="A7" location="DATOS!A1" display="Datos de la Empresa" xr:uid="{36690C72-6A39-4854-AD00-8290C28C9E01}"/>
    <hyperlink ref="A10" location="TARIFAS!A1" display="Tablas y Tarifas de ISR" xr:uid="{A7FB1E01-849F-4651-AA8E-5E736E64F57D}"/>
    <hyperlink ref="A9" location="IMPUESTOS!A1" display="Impuestos" xr:uid="{5C90ECFF-C7FC-4A5F-8B6B-F96E521480D2}"/>
    <hyperlink ref="A1:A4" location="MENU!A1" display="PROGRAMA REGIMEN SIMPLIFICADO DE CONFIANZA" xr:uid="{82AF4954-9437-4F3C-B62F-A301804AF6EA}"/>
  </hyperlinks>
  <printOptions horizontalCentered="1"/>
  <pageMargins left="0.78740157480314965" right="0.78740157480314965" top="0.98425196850393704" bottom="0.98425196850393704" header="0" footer="0"/>
  <pageSetup orientation="portrait" blackAndWhite="1" r:id="rId1"/>
  <headerFooter alignWithMargins="0">
    <oddHeader>&amp;R&amp;"Calibri"&amp;10&amp;K000000 Confidencial&amp;1#_x000D_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4"/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8.7109375" style="11" customWidth="1"/>
    <col min="5" max="5" width="40.7109375" style="11" customWidth="1"/>
    <col min="6" max="6" width="12.28515625" style="17" customWidth="1"/>
    <col min="7" max="7" width="4.7109375" style="17" customWidth="1"/>
    <col min="8" max="12" width="12.28515625" style="17" customWidth="1"/>
    <col min="13" max="13" width="0.85546875" style="17" customWidth="1"/>
    <col min="14" max="17" width="11.7109375" style="17" customWidth="1"/>
    <col min="18" max="18" width="10.7109375" style="11" customWidth="1"/>
    <col min="19" max="19" width="30.7109375" style="11" customWidth="1"/>
    <col min="20" max="20" width="11.7109375" style="11" customWidth="1"/>
    <col min="21" max="23" width="10.7109375" style="11" customWidth="1"/>
    <col min="24" max="25" width="11.7109375" style="11" customWidth="1"/>
    <col min="26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F1" s="29"/>
      <c r="J1" s="161" t="s">
        <v>67</v>
      </c>
      <c r="K1" s="161"/>
      <c r="L1" s="161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</row>
    <row r="3" spans="1:17" ht="17.45" customHeight="1" x14ac:dyDescent="0.2">
      <c r="A3" s="118"/>
      <c r="C3" s="18"/>
    </row>
    <row r="4" spans="1:17" ht="17.45" customHeight="1" x14ac:dyDescent="0.3">
      <c r="A4" s="119"/>
      <c r="C4" s="46" t="s">
        <v>68</v>
      </c>
      <c r="J4" s="162" t="str">
        <f>"ENERO "&amp;DATOS!$E$10</f>
        <v>ENERO 2023</v>
      </c>
      <c r="K4" s="162"/>
      <c r="L4" s="162"/>
      <c r="M4" s="35"/>
      <c r="N4" s="34"/>
      <c r="O4" s="34"/>
      <c r="P4" s="34"/>
      <c r="Q4" s="34"/>
    </row>
    <row r="5" spans="1:17" ht="17.45" customHeight="1" x14ac:dyDescent="0.2">
      <c r="A5" s="120" t="s">
        <v>1</v>
      </c>
      <c r="C5" s="18"/>
    </row>
    <row r="6" spans="1:17" ht="17.45" customHeight="1" x14ac:dyDescent="0.2">
      <c r="A6" s="120"/>
      <c r="C6" s="143" t="s">
        <v>69</v>
      </c>
      <c r="D6" s="143" t="s">
        <v>70</v>
      </c>
      <c r="E6" s="143" t="s">
        <v>71</v>
      </c>
      <c r="F6" s="158" t="s">
        <v>72</v>
      </c>
      <c r="G6" s="143" t="s">
        <v>73</v>
      </c>
      <c r="H6" s="143" t="s">
        <v>52</v>
      </c>
      <c r="I6" s="143" t="s">
        <v>74</v>
      </c>
      <c r="J6" s="158" t="s">
        <v>75</v>
      </c>
      <c r="K6" s="158" t="s">
        <v>76</v>
      </c>
      <c r="L6" s="143" t="s">
        <v>77</v>
      </c>
      <c r="N6" s="158" t="s">
        <v>78</v>
      </c>
      <c r="O6" s="158" t="s">
        <v>79</v>
      </c>
      <c r="P6" s="158" t="s">
        <v>80</v>
      </c>
      <c r="Q6" s="158" t="s">
        <v>81</v>
      </c>
    </row>
    <row r="7" spans="1:17" ht="17.45" customHeight="1" x14ac:dyDescent="0.2">
      <c r="A7" s="53" t="s">
        <v>5</v>
      </c>
      <c r="C7" s="143"/>
      <c r="D7" s="143"/>
      <c r="E7" s="143"/>
      <c r="F7" s="158"/>
      <c r="G7" s="143"/>
      <c r="H7" s="160"/>
      <c r="I7" s="160"/>
      <c r="J7" s="158"/>
      <c r="K7" s="158"/>
      <c r="L7" s="160"/>
      <c r="N7" s="159"/>
      <c r="O7" s="159"/>
      <c r="P7" s="159"/>
      <c r="Q7" s="159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7"/>
      <c r="I8" s="67"/>
      <c r="J8" s="68"/>
      <c r="K8" s="68"/>
      <c r="L8" s="67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164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ROUND(SUM(F9:F9),0)</f>
        <v>0</v>
      </c>
      <c r="G10" s="70"/>
      <c r="H10" s="70">
        <f>SUM(H9:H9)</f>
        <v>0</v>
      </c>
      <c r="I10" s="70">
        <f>SUM(I9:I9)</f>
        <v>0</v>
      </c>
      <c r="J10" s="70">
        <f>SUM(J9:J9)</f>
        <v>0</v>
      </c>
      <c r="K10" s="70">
        <f>SUM(K9:K9)</f>
        <v>0</v>
      </c>
      <c r="L10" s="70">
        <f>SUM(L9:L9)</f>
        <v>0</v>
      </c>
      <c r="N10" s="70">
        <f>SUM(N9:N9)</f>
        <v>0</v>
      </c>
      <c r="O10" s="70">
        <f>SUM(O9:O9)</f>
        <v>0</v>
      </c>
      <c r="P10" s="70">
        <f>SUM(P9:P9)</f>
        <v>0</v>
      </c>
      <c r="Q10" s="70">
        <f>SUM(Q9:Q9)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F9</f>
        <v>0</v>
      </c>
      <c r="G11" s="69"/>
      <c r="H11" s="69">
        <f>H9</f>
        <v>0</v>
      </c>
      <c r="I11" s="69">
        <f>I9</f>
        <v>0</v>
      </c>
      <c r="J11" s="69">
        <f>J9</f>
        <v>0</v>
      </c>
      <c r="K11" s="69">
        <f>K9</f>
        <v>0</v>
      </c>
      <c r="L11" s="69">
        <f>F11+H11+I11-J11-K11</f>
        <v>0</v>
      </c>
      <c r="N11" s="69">
        <f>N9</f>
        <v>0</v>
      </c>
      <c r="O11" s="69">
        <f>O9</f>
        <v>0</v>
      </c>
      <c r="P11" s="69">
        <f>P9</f>
        <v>0</v>
      </c>
      <c r="Q11" s="69">
        <f>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7"/>
      <c r="I13" s="67"/>
      <c r="J13" s="68"/>
      <c r="K13" s="68"/>
      <c r="L13" s="67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99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4"/>
      <c r="N15" s="82" t="str">
        <f>IF($G15="E",F15,"")</f>
        <v/>
      </c>
      <c r="O15" s="82">
        <f t="shared" ref="O15:O16" si="0">IF($G15=0%,F15,"")</f>
        <v>0</v>
      </c>
      <c r="P15" s="82" t="str">
        <f>IF(OR($G15=8%,$G15=11%),$H15/$G15,"")</f>
        <v/>
      </c>
      <c r="Q15" s="82" t="str">
        <f t="shared" ref="Q15:Q80" si="1">IF(OR($G15=15%,$G15=16%),$H15/$G15,"")</f>
        <v/>
      </c>
    </row>
    <row r="16" spans="1:17" ht="17.45" customHeight="1" x14ac:dyDescent="0.2">
      <c r="A16" s="117"/>
      <c r="C16" s="99"/>
      <c r="D16" s="100"/>
      <c r="E16" s="90"/>
      <c r="F16" s="90"/>
      <c r="G16" s="101"/>
      <c r="H16" s="90"/>
      <c r="I16" s="90"/>
      <c r="J16" s="90"/>
      <c r="K16" s="90"/>
      <c r="L16" s="82" t="str">
        <f t="shared" ref="L16:L79" si="2">IF(F16&amp;H16&amp;I16&amp;J16&amp;K16="","",F16+H16+I16-J16-K16)</f>
        <v/>
      </c>
      <c r="M16" s="14"/>
      <c r="N16" s="82" t="str">
        <f t="shared" ref="N16:N79" si="3">IF($G16="E",F16,"")</f>
        <v/>
      </c>
      <c r="O16" s="82">
        <f t="shared" si="0"/>
        <v>0</v>
      </c>
      <c r="P16" s="82" t="str">
        <f t="shared" ref="P16:P79" si="4">IF(OR($G16=8%,$G16=11%),$H16/$G16,"")</f>
        <v/>
      </c>
      <c r="Q16" s="82" t="str">
        <f t="shared" si="1"/>
        <v/>
      </c>
    </row>
    <row r="17" spans="1:17" ht="17.45" customHeight="1" x14ac:dyDescent="0.2">
      <c r="A17" s="49"/>
      <c r="C17" s="99"/>
      <c r="D17" s="100"/>
      <c r="E17" s="90"/>
      <c r="F17" s="90"/>
      <c r="G17" s="101"/>
      <c r="H17" s="90"/>
      <c r="I17" s="90"/>
      <c r="J17" s="90"/>
      <c r="K17" s="90"/>
      <c r="L17" s="82" t="str">
        <f t="shared" si="2"/>
        <v/>
      </c>
      <c r="M17" s="14"/>
      <c r="N17" s="82" t="str">
        <f t="shared" si="3"/>
        <v/>
      </c>
      <c r="O17" s="82">
        <f t="shared" ref="O17:O80" si="5">IF($G17=0%,F17,"")</f>
        <v>0</v>
      </c>
      <c r="P17" s="82" t="str">
        <f t="shared" si="4"/>
        <v/>
      </c>
      <c r="Q17" s="82" t="str">
        <f t="shared" si="1"/>
        <v/>
      </c>
    </row>
    <row r="18" spans="1:17" ht="17.45" customHeight="1" x14ac:dyDescent="0.2">
      <c r="A18" s="49"/>
      <c r="C18" s="99"/>
      <c r="D18" s="100"/>
      <c r="E18" s="90"/>
      <c r="F18" s="90"/>
      <c r="G18" s="101"/>
      <c r="H18" s="90"/>
      <c r="I18" s="90"/>
      <c r="J18" s="90"/>
      <c r="K18" s="90"/>
      <c r="L18" s="82" t="str">
        <f t="shared" si="2"/>
        <v/>
      </c>
      <c r="M18" s="14"/>
      <c r="N18" s="82" t="str">
        <f t="shared" si="3"/>
        <v/>
      </c>
      <c r="O18" s="82">
        <f t="shared" si="5"/>
        <v>0</v>
      </c>
      <c r="P18" s="82" t="str">
        <f t="shared" si="4"/>
        <v/>
      </c>
      <c r="Q18" s="82" t="str">
        <f t="shared" si="1"/>
        <v/>
      </c>
    </row>
    <row r="19" spans="1:17" ht="17.45" customHeight="1" x14ac:dyDescent="0.2">
      <c r="A19" s="49"/>
      <c r="C19" s="99"/>
      <c r="D19" s="100"/>
      <c r="E19" s="90"/>
      <c r="F19" s="90"/>
      <c r="G19" s="101"/>
      <c r="H19" s="90"/>
      <c r="I19" s="90"/>
      <c r="J19" s="90"/>
      <c r="K19" s="90"/>
      <c r="L19" s="82" t="str">
        <f t="shared" si="2"/>
        <v/>
      </c>
      <c r="M19" s="14"/>
      <c r="N19" s="82" t="str">
        <f t="shared" si="3"/>
        <v/>
      </c>
      <c r="O19" s="82">
        <f t="shared" si="5"/>
        <v>0</v>
      </c>
      <c r="P19" s="82" t="str">
        <f t="shared" si="4"/>
        <v/>
      </c>
      <c r="Q19" s="82" t="str">
        <f t="shared" si="1"/>
        <v/>
      </c>
    </row>
    <row r="20" spans="1:17" ht="17.45" customHeight="1" x14ac:dyDescent="0.2">
      <c r="A20" s="49"/>
      <c r="C20" s="99"/>
      <c r="D20" s="100"/>
      <c r="E20" s="90"/>
      <c r="F20" s="90"/>
      <c r="G20" s="101"/>
      <c r="H20" s="90"/>
      <c r="I20" s="90"/>
      <c r="J20" s="90"/>
      <c r="K20" s="90"/>
      <c r="L20" s="82" t="str">
        <f t="shared" si="2"/>
        <v/>
      </c>
      <c r="M20" s="14"/>
      <c r="N20" s="82" t="str">
        <f t="shared" si="3"/>
        <v/>
      </c>
      <c r="O20" s="82">
        <f t="shared" si="5"/>
        <v>0</v>
      </c>
      <c r="P20" s="82" t="str">
        <f t="shared" si="4"/>
        <v/>
      </c>
      <c r="Q20" s="82" t="str">
        <f t="shared" si="1"/>
        <v/>
      </c>
    </row>
    <row r="21" spans="1:17" ht="17.45" customHeight="1" x14ac:dyDescent="0.2">
      <c r="A21" s="49"/>
      <c r="C21" s="99"/>
      <c r="D21" s="100"/>
      <c r="E21" s="90"/>
      <c r="F21" s="90"/>
      <c r="G21" s="101"/>
      <c r="H21" s="90"/>
      <c r="I21" s="90"/>
      <c r="J21" s="90"/>
      <c r="K21" s="90"/>
      <c r="L21" s="82" t="str">
        <f t="shared" si="2"/>
        <v/>
      </c>
      <c r="M21" s="14"/>
      <c r="N21" s="82" t="str">
        <f t="shared" si="3"/>
        <v/>
      </c>
      <c r="O21" s="82">
        <f t="shared" si="5"/>
        <v>0</v>
      </c>
      <c r="P21" s="82" t="str">
        <f t="shared" si="4"/>
        <v/>
      </c>
      <c r="Q21" s="82" t="str">
        <f t="shared" si="1"/>
        <v/>
      </c>
    </row>
    <row r="22" spans="1:17" ht="17.45" customHeight="1" x14ac:dyDescent="0.2">
      <c r="A22" s="49"/>
      <c r="C22" s="99"/>
      <c r="D22" s="100"/>
      <c r="E22" s="90"/>
      <c r="F22" s="90"/>
      <c r="G22" s="101"/>
      <c r="H22" s="90"/>
      <c r="I22" s="90"/>
      <c r="J22" s="90"/>
      <c r="K22" s="90"/>
      <c r="L22" s="82" t="str">
        <f t="shared" si="2"/>
        <v/>
      </c>
      <c r="M22" s="14"/>
      <c r="N22" s="82" t="str">
        <f t="shared" si="3"/>
        <v/>
      </c>
      <c r="O22" s="82">
        <f t="shared" si="5"/>
        <v>0</v>
      </c>
      <c r="P22" s="82" t="str">
        <f t="shared" si="4"/>
        <v/>
      </c>
      <c r="Q22" s="82" t="str">
        <f t="shared" si="1"/>
        <v/>
      </c>
    </row>
    <row r="23" spans="1:17" ht="17.45" customHeight="1" x14ac:dyDescent="0.2">
      <c r="A23" s="49"/>
      <c r="C23" s="99"/>
      <c r="D23" s="100"/>
      <c r="E23" s="90"/>
      <c r="F23" s="90"/>
      <c r="G23" s="101"/>
      <c r="H23" s="90"/>
      <c r="I23" s="90"/>
      <c r="J23" s="90"/>
      <c r="K23" s="90"/>
      <c r="L23" s="82" t="str">
        <f t="shared" si="2"/>
        <v/>
      </c>
      <c r="M23" s="14"/>
      <c r="N23" s="82" t="str">
        <f t="shared" si="3"/>
        <v/>
      </c>
      <c r="O23" s="82">
        <f t="shared" si="5"/>
        <v>0</v>
      </c>
      <c r="P23" s="82" t="str">
        <f t="shared" si="4"/>
        <v/>
      </c>
      <c r="Q23" s="82" t="str">
        <f t="shared" si="1"/>
        <v/>
      </c>
    </row>
    <row r="24" spans="1:17" ht="17.45" customHeight="1" x14ac:dyDescent="0.2">
      <c r="A24" s="49"/>
      <c r="C24" s="99"/>
      <c r="D24" s="100"/>
      <c r="E24" s="90"/>
      <c r="F24" s="90"/>
      <c r="G24" s="101"/>
      <c r="H24" s="90"/>
      <c r="I24" s="90"/>
      <c r="J24" s="90"/>
      <c r="K24" s="90"/>
      <c r="L24" s="82" t="str">
        <f t="shared" si="2"/>
        <v/>
      </c>
      <c r="M24" s="14"/>
      <c r="N24" s="82" t="str">
        <f t="shared" si="3"/>
        <v/>
      </c>
      <c r="O24" s="82">
        <f t="shared" si="5"/>
        <v>0</v>
      </c>
      <c r="P24" s="82" t="str">
        <f t="shared" si="4"/>
        <v/>
      </c>
      <c r="Q24" s="82" t="str">
        <f t="shared" si="1"/>
        <v/>
      </c>
    </row>
    <row r="25" spans="1:17" ht="17.45" customHeight="1" x14ac:dyDescent="0.2">
      <c r="A25" s="49"/>
      <c r="C25" s="99"/>
      <c r="D25" s="100"/>
      <c r="E25" s="90"/>
      <c r="F25" s="90"/>
      <c r="G25" s="101"/>
      <c r="H25" s="90"/>
      <c r="I25" s="90"/>
      <c r="J25" s="90"/>
      <c r="K25" s="90"/>
      <c r="L25" s="82" t="str">
        <f t="shared" si="2"/>
        <v/>
      </c>
      <c r="M25" s="14"/>
      <c r="N25" s="82" t="str">
        <f t="shared" si="3"/>
        <v/>
      </c>
      <c r="O25" s="82">
        <f t="shared" si="5"/>
        <v>0</v>
      </c>
      <c r="P25" s="82" t="str">
        <f t="shared" si="4"/>
        <v/>
      </c>
      <c r="Q25" s="82" t="str">
        <f t="shared" si="1"/>
        <v/>
      </c>
    </row>
    <row r="26" spans="1:17" ht="17.45" customHeight="1" x14ac:dyDescent="0.2">
      <c r="A26" s="50"/>
      <c r="C26" s="99"/>
      <c r="D26" s="100"/>
      <c r="E26" s="90"/>
      <c r="F26" s="90"/>
      <c r="G26" s="101"/>
      <c r="H26" s="90"/>
      <c r="I26" s="90"/>
      <c r="J26" s="90"/>
      <c r="K26" s="90"/>
      <c r="L26" s="82" t="str">
        <f t="shared" si="2"/>
        <v/>
      </c>
      <c r="M26" s="14"/>
      <c r="N26" s="82" t="str">
        <f t="shared" si="3"/>
        <v/>
      </c>
      <c r="O26" s="82">
        <f t="shared" si="5"/>
        <v>0</v>
      </c>
      <c r="P26" s="82" t="str">
        <f t="shared" si="4"/>
        <v/>
      </c>
      <c r="Q26" s="82" t="str">
        <f t="shared" si="1"/>
        <v/>
      </c>
    </row>
    <row r="27" spans="1:17" ht="17.45" customHeight="1" x14ac:dyDescent="0.2">
      <c r="A27" s="50"/>
      <c r="C27" s="99"/>
      <c r="D27" s="100"/>
      <c r="E27" s="90"/>
      <c r="F27" s="90"/>
      <c r="G27" s="101"/>
      <c r="H27" s="90"/>
      <c r="I27" s="90"/>
      <c r="J27" s="90"/>
      <c r="K27" s="90"/>
      <c r="L27" s="82" t="str">
        <f t="shared" si="2"/>
        <v/>
      </c>
      <c r="M27" s="14"/>
      <c r="N27" s="82" t="str">
        <f t="shared" si="3"/>
        <v/>
      </c>
      <c r="O27" s="82">
        <f t="shared" si="5"/>
        <v>0</v>
      </c>
      <c r="P27" s="82" t="str">
        <f t="shared" si="4"/>
        <v/>
      </c>
      <c r="Q27" s="82" t="str">
        <f t="shared" si="1"/>
        <v/>
      </c>
    </row>
    <row r="28" spans="1:17" ht="17.45" customHeight="1" x14ac:dyDescent="0.2">
      <c r="A28" s="50"/>
      <c r="C28" s="99"/>
      <c r="D28" s="100"/>
      <c r="E28" s="90"/>
      <c r="F28" s="90"/>
      <c r="G28" s="101"/>
      <c r="H28" s="90"/>
      <c r="I28" s="90"/>
      <c r="J28" s="90"/>
      <c r="K28" s="90"/>
      <c r="L28" s="82" t="str">
        <f t="shared" si="2"/>
        <v/>
      </c>
      <c r="M28" s="14"/>
      <c r="N28" s="82" t="str">
        <f t="shared" si="3"/>
        <v/>
      </c>
      <c r="O28" s="82">
        <f t="shared" si="5"/>
        <v>0</v>
      </c>
      <c r="P28" s="82" t="str">
        <f t="shared" si="4"/>
        <v/>
      </c>
      <c r="Q28" s="82" t="str">
        <f t="shared" si="1"/>
        <v/>
      </c>
    </row>
    <row r="29" spans="1:17" ht="17.45" customHeight="1" x14ac:dyDescent="0.2">
      <c r="A29" s="50"/>
      <c r="C29" s="99"/>
      <c r="D29" s="100"/>
      <c r="E29" s="90"/>
      <c r="F29" s="90"/>
      <c r="G29" s="101"/>
      <c r="H29" s="90"/>
      <c r="I29" s="90"/>
      <c r="J29" s="90"/>
      <c r="K29" s="90"/>
      <c r="L29" s="82" t="str">
        <f t="shared" si="2"/>
        <v/>
      </c>
      <c r="M29" s="14"/>
      <c r="N29" s="82" t="str">
        <f t="shared" si="3"/>
        <v/>
      </c>
      <c r="O29" s="82">
        <f t="shared" si="5"/>
        <v>0</v>
      </c>
      <c r="P29" s="82" t="str">
        <f t="shared" si="4"/>
        <v/>
      </c>
      <c r="Q29" s="82" t="str">
        <f t="shared" si="1"/>
        <v/>
      </c>
    </row>
    <row r="30" spans="1:17" ht="17.45" customHeight="1" x14ac:dyDescent="0.2">
      <c r="A30" s="50"/>
      <c r="C30" s="99"/>
      <c r="D30" s="100"/>
      <c r="E30" s="90"/>
      <c r="F30" s="90"/>
      <c r="G30" s="101"/>
      <c r="H30" s="90"/>
      <c r="I30" s="90"/>
      <c r="J30" s="90"/>
      <c r="K30" s="90"/>
      <c r="L30" s="82" t="str">
        <f t="shared" si="2"/>
        <v/>
      </c>
      <c r="M30" s="14"/>
      <c r="N30" s="82" t="str">
        <f t="shared" si="3"/>
        <v/>
      </c>
      <c r="O30" s="82">
        <f t="shared" si="5"/>
        <v>0</v>
      </c>
      <c r="P30" s="82" t="str">
        <f t="shared" si="4"/>
        <v/>
      </c>
      <c r="Q30" s="82" t="str">
        <f t="shared" si="1"/>
        <v/>
      </c>
    </row>
    <row r="31" spans="1:17" ht="17.45" customHeight="1" x14ac:dyDescent="0.2">
      <c r="A31" s="50"/>
      <c r="C31" s="99"/>
      <c r="D31" s="100"/>
      <c r="E31" s="90"/>
      <c r="F31" s="90"/>
      <c r="G31" s="101"/>
      <c r="H31" s="90"/>
      <c r="I31" s="90"/>
      <c r="J31" s="90"/>
      <c r="K31" s="90"/>
      <c r="L31" s="82" t="str">
        <f t="shared" si="2"/>
        <v/>
      </c>
      <c r="M31" s="14"/>
      <c r="N31" s="82" t="str">
        <f t="shared" si="3"/>
        <v/>
      </c>
      <c r="O31" s="82">
        <f t="shared" si="5"/>
        <v>0</v>
      </c>
      <c r="P31" s="82" t="str">
        <f t="shared" si="4"/>
        <v/>
      </c>
      <c r="Q31" s="82" t="str">
        <f t="shared" si="1"/>
        <v/>
      </c>
    </row>
    <row r="32" spans="1:17" ht="17.45" customHeight="1" x14ac:dyDescent="0.2">
      <c r="A32" s="50"/>
      <c r="C32" s="99"/>
      <c r="D32" s="100"/>
      <c r="E32" s="90"/>
      <c r="F32" s="90"/>
      <c r="G32" s="101"/>
      <c r="H32" s="90"/>
      <c r="I32" s="90"/>
      <c r="J32" s="90"/>
      <c r="K32" s="90"/>
      <c r="L32" s="82" t="str">
        <f t="shared" si="2"/>
        <v/>
      </c>
      <c r="M32" s="14"/>
      <c r="N32" s="82" t="str">
        <f t="shared" si="3"/>
        <v/>
      </c>
      <c r="O32" s="82">
        <f t="shared" si="5"/>
        <v>0</v>
      </c>
      <c r="P32" s="82" t="str">
        <f t="shared" si="4"/>
        <v/>
      </c>
      <c r="Q32" s="82" t="str">
        <f t="shared" si="1"/>
        <v/>
      </c>
    </row>
    <row r="33" spans="1:17" ht="17.45" customHeight="1" x14ac:dyDescent="0.2">
      <c r="A33" s="50"/>
      <c r="C33" s="99"/>
      <c r="D33" s="100"/>
      <c r="E33" s="90"/>
      <c r="F33" s="90"/>
      <c r="G33" s="101"/>
      <c r="H33" s="90"/>
      <c r="I33" s="90"/>
      <c r="J33" s="90"/>
      <c r="K33" s="90"/>
      <c r="L33" s="82" t="str">
        <f t="shared" si="2"/>
        <v/>
      </c>
      <c r="M33" s="14"/>
      <c r="N33" s="82" t="str">
        <f t="shared" si="3"/>
        <v/>
      </c>
      <c r="O33" s="82">
        <f t="shared" si="5"/>
        <v>0</v>
      </c>
      <c r="P33" s="82" t="str">
        <f t="shared" si="4"/>
        <v/>
      </c>
      <c r="Q33" s="82" t="str">
        <f t="shared" si="1"/>
        <v/>
      </c>
    </row>
    <row r="34" spans="1:17" ht="17.45" customHeight="1" x14ac:dyDescent="0.2">
      <c r="A34" s="50"/>
      <c r="C34" s="99"/>
      <c r="D34" s="100"/>
      <c r="E34" s="90"/>
      <c r="F34" s="90"/>
      <c r="G34" s="101"/>
      <c r="H34" s="90"/>
      <c r="I34" s="90"/>
      <c r="J34" s="90"/>
      <c r="K34" s="90"/>
      <c r="L34" s="82" t="str">
        <f t="shared" si="2"/>
        <v/>
      </c>
      <c r="M34" s="14"/>
      <c r="N34" s="82" t="str">
        <f t="shared" si="3"/>
        <v/>
      </c>
      <c r="O34" s="82">
        <f t="shared" si="5"/>
        <v>0</v>
      </c>
      <c r="P34" s="82" t="str">
        <f t="shared" si="4"/>
        <v/>
      </c>
      <c r="Q34" s="82" t="str">
        <f t="shared" si="1"/>
        <v/>
      </c>
    </row>
    <row r="35" spans="1:17" ht="17.45" customHeight="1" x14ac:dyDescent="0.2">
      <c r="A35" s="50"/>
      <c r="C35" s="99"/>
      <c r="D35" s="100"/>
      <c r="E35" s="90"/>
      <c r="F35" s="90"/>
      <c r="G35" s="101"/>
      <c r="H35" s="90"/>
      <c r="I35" s="90"/>
      <c r="J35" s="90"/>
      <c r="K35" s="90"/>
      <c r="L35" s="82" t="str">
        <f t="shared" si="2"/>
        <v/>
      </c>
      <c r="M35" s="14"/>
      <c r="N35" s="82" t="str">
        <f t="shared" si="3"/>
        <v/>
      </c>
      <c r="O35" s="82">
        <f t="shared" si="5"/>
        <v>0</v>
      </c>
      <c r="P35" s="82" t="str">
        <f t="shared" si="4"/>
        <v/>
      </c>
      <c r="Q35" s="82" t="str">
        <f t="shared" si="1"/>
        <v/>
      </c>
    </row>
    <row r="36" spans="1:17" ht="17.45" customHeight="1" x14ac:dyDescent="0.2">
      <c r="A36" s="50"/>
      <c r="C36" s="99"/>
      <c r="D36" s="100"/>
      <c r="E36" s="90"/>
      <c r="F36" s="90"/>
      <c r="G36" s="101"/>
      <c r="H36" s="90"/>
      <c r="I36" s="90"/>
      <c r="J36" s="90"/>
      <c r="K36" s="90"/>
      <c r="L36" s="82" t="str">
        <f t="shared" si="2"/>
        <v/>
      </c>
      <c r="M36" s="14"/>
      <c r="N36" s="82" t="str">
        <f t="shared" si="3"/>
        <v/>
      </c>
      <c r="O36" s="82">
        <f t="shared" si="5"/>
        <v>0</v>
      </c>
      <c r="P36" s="82" t="str">
        <f t="shared" si="4"/>
        <v/>
      </c>
      <c r="Q36" s="82" t="str">
        <f t="shared" si="1"/>
        <v/>
      </c>
    </row>
    <row r="37" spans="1:17" ht="17.45" customHeight="1" x14ac:dyDescent="0.2">
      <c r="A37" s="50"/>
      <c r="C37" s="99"/>
      <c r="D37" s="100"/>
      <c r="E37" s="90"/>
      <c r="F37" s="90"/>
      <c r="G37" s="101"/>
      <c r="H37" s="90"/>
      <c r="I37" s="90"/>
      <c r="J37" s="90"/>
      <c r="K37" s="90"/>
      <c r="L37" s="82" t="str">
        <f t="shared" si="2"/>
        <v/>
      </c>
      <c r="M37" s="14"/>
      <c r="N37" s="82" t="str">
        <f t="shared" si="3"/>
        <v/>
      </c>
      <c r="O37" s="82">
        <f t="shared" si="5"/>
        <v>0</v>
      </c>
      <c r="P37" s="82" t="str">
        <f t="shared" si="4"/>
        <v/>
      </c>
      <c r="Q37" s="82" t="str">
        <f t="shared" si="1"/>
        <v/>
      </c>
    </row>
    <row r="38" spans="1:17" ht="17.45" customHeight="1" x14ac:dyDescent="0.2">
      <c r="A38" s="50"/>
      <c r="C38" s="99"/>
      <c r="D38" s="100"/>
      <c r="E38" s="90"/>
      <c r="F38" s="90"/>
      <c r="G38" s="101"/>
      <c r="H38" s="90"/>
      <c r="I38" s="90"/>
      <c r="J38" s="90"/>
      <c r="K38" s="90"/>
      <c r="L38" s="82" t="str">
        <f t="shared" si="2"/>
        <v/>
      </c>
      <c r="M38" s="14"/>
      <c r="N38" s="82" t="str">
        <f t="shared" si="3"/>
        <v/>
      </c>
      <c r="O38" s="82">
        <f t="shared" si="5"/>
        <v>0</v>
      </c>
      <c r="P38" s="82" t="str">
        <f t="shared" si="4"/>
        <v/>
      </c>
      <c r="Q38" s="82" t="str">
        <f t="shared" si="1"/>
        <v/>
      </c>
    </row>
    <row r="39" spans="1:17" ht="17.45" customHeight="1" x14ac:dyDescent="0.2">
      <c r="A39" s="50"/>
      <c r="C39" s="99"/>
      <c r="D39" s="100"/>
      <c r="E39" s="90"/>
      <c r="F39" s="90"/>
      <c r="G39" s="101"/>
      <c r="H39" s="90"/>
      <c r="I39" s="90"/>
      <c r="J39" s="90"/>
      <c r="K39" s="90"/>
      <c r="L39" s="82" t="str">
        <f t="shared" si="2"/>
        <v/>
      </c>
      <c r="M39" s="14"/>
      <c r="N39" s="82" t="str">
        <f t="shared" si="3"/>
        <v/>
      </c>
      <c r="O39" s="82">
        <f t="shared" si="5"/>
        <v>0</v>
      </c>
      <c r="P39" s="82" t="str">
        <f t="shared" si="4"/>
        <v/>
      </c>
      <c r="Q39" s="82" t="str">
        <f t="shared" si="1"/>
        <v/>
      </c>
    </row>
    <row r="40" spans="1:17" ht="17.45" customHeight="1" x14ac:dyDescent="0.2">
      <c r="A40" s="50"/>
      <c r="C40" s="99"/>
      <c r="D40" s="100"/>
      <c r="E40" s="90"/>
      <c r="F40" s="90"/>
      <c r="G40" s="101"/>
      <c r="H40" s="90"/>
      <c r="I40" s="90"/>
      <c r="J40" s="90"/>
      <c r="K40" s="90"/>
      <c r="L40" s="82" t="str">
        <f t="shared" si="2"/>
        <v/>
      </c>
      <c r="M40" s="14"/>
      <c r="N40" s="82" t="str">
        <f t="shared" si="3"/>
        <v/>
      </c>
      <c r="O40" s="82">
        <f t="shared" si="5"/>
        <v>0</v>
      </c>
      <c r="P40" s="82" t="str">
        <f t="shared" si="4"/>
        <v/>
      </c>
      <c r="Q40" s="82" t="str">
        <f t="shared" si="1"/>
        <v/>
      </c>
    </row>
    <row r="41" spans="1:17" ht="17.45" customHeight="1" x14ac:dyDescent="0.2">
      <c r="A41" s="50"/>
      <c r="C41" s="99"/>
      <c r="D41" s="100"/>
      <c r="E41" s="90"/>
      <c r="F41" s="90"/>
      <c r="G41" s="101"/>
      <c r="H41" s="90"/>
      <c r="I41" s="90"/>
      <c r="J41" s="90"/>
      <c r="K41" s="90"/>
      <c r="L41" s="82" t="str">
        <f t="shared" si="2"/>
        <v/>
      </c>
      <c r="M41" s="14"/>
      <c r="N41" s="82" t="str">
        <f t="shared" si="3"/>
        <v/>
      </c>
      <c r="O41" s="82">
        <f t="shared" si="5"/>
        <v>0</v>
      </c>
      <c r="P41" s="82" t="str">
        <f t="shared" si="4"/>
        <v/>
      </c>
      <c r="Q41" s="82" t="str">
        <f t="shared" si="1"/>
        <v/>
      </c>
    </row>
    <row r="42" spans="1:17" ht="17.45" customHeight="1" x14ac:dyDescent="0.2">
      <c r="A42" s="50"/>
      <c r="C42" s="99"/>
      <c r="D42" s="100"/>
      <c r="E42" s="90"/>
      <c r="F42" s="90"/>
      <c r="G42" s="101"/>
      <c r="H42" s="90"/>
      <c r="I42" s="90"/>
      <c r="J42" s="90"/>
      <c r="K42" s="90"/>
      <c r="L42" s="82" t="str">
        <f t="shared" si="2"/>
        <v/>
      </c>
      <c r="M42" s="14"/>
      <c r="N42" s="82" t="str">
        <f t="shared" si="3"/>
        <v/>
      </c>
      <c r="O42" s="82">
        <f t="shared" si="5"/>
        <v>0</v>
      </c>
      <c r="P42" s="82" t="str">
        <f t="shared" si="4"/>
        <v/>
      </c>
      <c r="Q42" s="82" t="str">
        <f t="shared" si="1"/>
        <v/>
      </c>
    </row>
    <row r="43" spans="1:17" ht="17.45" customHeight="1" x14ac:dyDescent="0.2">
      <c r="A43" s="50"/>
      <c r="C43" s="99"/>
      <c r="D43" s="100"/>
      <c r="E43" s="90"/>
      <c r="F43" s="90"/>
      <c r="G43" s="101"/>
      <c r="H43" s="90"/>
      <c r="I43" s="90"/>
      <c r="J43" s="90"/>
      <c r="K43" s="90"/>
      <c r="L43" s="82" t="str">
        <f t="shared" si="2"/>
        <v/>
      </c>
      <c r="M43" s="14"/>
      <c r="N43" s="82" t="str">
        <f t="shared" si="3"/>
        <v/>
      </c>
      <c r="O43" s="82">
        <f t="shared" si="5"/>
        <v>0</v>
      </c>
      <c r="P43" s="82" t="str">
        <f t="shared" si="4"/>
        <v/>
      </c>
      <c r="Q43" s="82" t="str">
        <f t="shared" si="1"/>
        <v/>
      </c>
    </row>
    <row r="44" spans="1:17" ht="17.45" customHeight="1" x14ac:dyDescent="0.2">
      <c r="C44" s="99"/>
      <c r="D44" s="100"/>
      <c r="E44" s="90"/>
      <c r="F44" s="90"/>
      <c r="G44" s="101"/>
      <c r="H44" s="90"/>
      <c r="I44" s="90"/>
      <c r="J44" s="90"/>
      <c r="K44" s="90"/>
      <c r="L44" s="82" t="str">
        <f t="shared" si="2"/>
        <v/>
      </c>
      <c r="M44" s="14"/>
      <c r="N44" s="82" t="str">
        <f t="shared" si="3"/>
        <v/>
      </c>
      <c r="O44" s="82">
        <f t="shared" si="5"/>
        <v>0</v>
      </c>
      <c r="P44" s="82" t="str">
        <f t="shared" si="4"/>
        <v/>
      </c>
      <c r="Q44" s="82" t="str">
        <f t="shared" si="1"/>
        <v/>
      </c>
    </row>
    <row r="45" spans="1:17" ht="17.45" customHeight="1" x14ac:dyDescent="0.2">
      <c r="C45" s="99"/>
      <c r="D45" s="100"/>
      <c r="E45" s="90"/>
      <c r="F45" s="90"/>
      <c r="G45" s="101"/>
      <c r="H45" s="90"/>
      <c r="I45" s="90"/>
      <c r="J45" s="90"/>
      <c r="K45" s="90"/>
      <c r="L45" s="82" t="str">
        <f t="shared" si="2"/>
        <v/>
      </c>
      <c r="M45" s="14"/>
      <c r="N45" s="82" t="str">
        <f t="shared" si="3"/>
        <v/>
      </c>
      <c r="O45" s="82">
        <f t="shared" si="5"/>
        <v>0</v>
      </c>
      <c r="P45" s="82" t="str">
        <f t="shared" si="4"/>
        <v/>
      </c>
      <c r="Q45" s="82" t="str">
        <f t="shared" si="1"/>
        <v/>
      </c>
    </row>
    <row r="46" spans="1:17" ht="17.45" customHeight="1" x14ac:dyDescent="0.2">
      <c r="C46" s="99"/>
      <c r="D46" s="100"/>
      <c r="E46" s="90"/>
      <c r="F46" s="90"/>
      <c r="G46" s="101"/>
      <c r="H46" s="90"/>
      <c r="I46" s="90"/>
      <c r="J46" s="90"/>
      <c r="K46" s="90"/>
      <c r="L46" s="82" t="str">
        <f t="shared" si="2"/>
        <v/>
      </c>
      <c r="M46" s="14"/>
      <c r="N46" s="82" t="str">
        <f t="shared" si="3"/>
        <v/>
      </c>
      <c r="O46" s="82">
        <f t="shared" si="5"/>
        <v>0</v>
      </c>
      <c r="P46" s="82" t="str">
        <f t="shared" si="4"/>
        <v/>
      </c>
      <c r="Q46" s="82" t="str">
        <f t="shared" si="1"/>
        <v/>
      </c>
    </row>
    <row r="47" spans="1:17" ht="17.45" customHeight="1" x14ac:dyDescent="0.2">
      <c r="C47" s="99"/>
      <c r="D47" s="100"/>
      <c r="E47" s="90"/>
      <c r="F47" s="90"/>
      <c r="G47" s="101"/>
      <c r="H47" s="90"/>
      <c r="I47" s="90"/>
      <c r="J47" s="90"/>
      <c r="K47" s="90"/>
      <c r="L47" s="82" t="str">
        <f t="shared" si="2"/>
        <v/>
      </c>
      <c r="M47" s="14"/>
      <c r="N47" s="82" t="str">
        <f t="shared" si="3"/>
        <v/>
      </c>
      <c r="O47" s="82">
        <f t="shared" si="5"/>
        <v>0</v>
      </c>
      <c r="P47" s="82" t="str">
        <f t="shared" si="4"/>
        <v/>
      </c>
      <c r="Q47" s="82" t="str">
        <f t="shared" si="1"/>
        <v/>
      </c>
    </row>
    <row r="48" spans="1:17" ht="17.45" customHeight="1" x14ac:dyDescent="0.2">
      <c r="C48" s="99"/>
      <c r="D48" s="100"/>
      <c r="E48" s="90"/>
      <c r="F48" s="90"/>
      <c r="G48" s="101"/>
      <c r="H48" s="90"/>
      <c r="I48" s="90"/>
      <c r="J48" s="90"/>
      <c r="K48" s="90"/>
      <c r="L48" s="82" t="str">
        <f t="shared" si="2"/>
        <v/>
      </c>
      <c r="M48" s="14"/>
      <c r="N48" s="82" t="str">
        <f t="shared" si="3"/>
        <v/>
      </c>
      <c r="O48" s="82">
        <f t="shared" si="5"/>
        <v>0</v>
      </c>
      <c r="P48" s="82" t="str">
        <f t="shared" si="4"/>
        <v/>
      </c>
      <c r="Q48" s="82" t="str">
        <f t="shared" si="1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2"/>
        <v/>
      </c>
      <c r="M49" s="14"/>
      <c r="N49" s="82" t="str">
        <f t="shared" si="3"/>
        <v/>
      </c>
      <c r="O49" s="82">
        <f t="shared" si="5"/>
        <v>0</v>
      </c>
      <c r="P49" s="82" t="str">
        <f t="shared" si="4"/>
        <v/>
      </c>
      <c r="Q49" s="82" t="str">
        <f t="shared" si="1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2"/>
        <v/>
      </c>
      <c r="M50" s="14"/>
      <c r="N50" s="82" t="str">
        <f t="shared" si="3"/>
        <v/>
      </c>
      <c r="O50" s="82">
        <f t="shared" si="5"/>
        <v>0</v>
      </c>
      <c r="P50" s="82" t="str">
        <f t="shared" si="4"/>
        <v/>
      </c>
      <c r="Q50" s="82" t="str">
        <f t="shared" si="1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2"/>
        <v/>
      </c>
      <c r="M51" s="14"/>
      <c r="N51" s="82" t="str">
        <f t="shared" si="3"/>
        <v/>
      </c>
      <c r="O51" s="82">
        <f t="shared" si="5"/>
        <v>0</v>
      </c>
      <c r="P51" s="82" t="str">
        <f t="shared" si="4"/>
        <v/>
      </c>
      <c r="Q51" s="82" t="str">
        <f t="shared" si="1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2"/>
        <v/>
      </c>
      <c r="M52" s="14"/>
      <c r="N52" s="82" t="str">
        <f t="shared" si="3"/>
        <v/>
      </c>
      <c r="O52" s="82">
        <f t="shared" si="5"/>
        <v>0</v>
      </c>
      <c r="P52" s="82" t="str">
        <f t="shared" si="4"/>
        <v/>
      </c>
      <c r="Q52" s="82" t="str">
        <f t="shared" si="1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2"/>
        <v/>
      </c>
      <c r="M53" s="14"/>
      <c r="N53" s="82" t="str">
        <f t="shared" si="3"/>
        <v/>
      </c>
      <c r="O53" s="82">
        <f t="shared" si="5"/>
        <v>0</v>
      </c>
      <c r="P53" s="82" t="str">
        <f t="shared" si="4"/>
        <v/>
      </c>
      <c r="Q53" s="82" t="str">
        <f t="shared" si="1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2"/>
        <v/>
      </c>
      <c r="M54" s="14"/>
      <c r="N54" s="82" t="str">
        <f t="shared" si="3"/>
        <v/>
      </c>
      <c r="O54" s="82">
        <f t="shared" si="5"/>
        <v>0</v>
      </c>
      <c r="P54" s="82" t="str">
        <f t="shared" si="4"/>
        <v/>
      </c>
      <c r="Q54" s="82" t="str">
        <f t="shared" si="1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2"/>
        <v/>
      </c>
      <c r="N55" s="82" t="str">
        <f t="shared" si="3"/>
        <v/>
      </c>
      <c r="O55" s="82">
        <f t="shared" si="5"/>
        <v>0</v>
      </c>
      <c r="P55" s="82" t="str">
        <f t="shared" si="4"/>
        <v/>
      </c>
      <c r="Q55" s="82" t="str">
        <f t="shared" si="1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2"/>
        <v/>
      </c>
      <c r="N56" s="82" t="str">
        <f t="shared" si="3"/>
        <v/>
      </c>
      <c r="O56" s="82">
        <f t="shared" si="5"/>
        <v>0</v>
      </c>
      <c r="P56" s="82" t="str">
        <f t="shared" si="4"/>
        <v/>
      </c>
      <c r="Q56" s="82" t="str">
        <f t="shared" si="1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2"/>
        <v/>
      </c>
      <c r="N57" s="82" t="str">
        <f t="shared" si="3"/>
        <v/>
      </c>
      <c r="O57" s="82">
        <f t="shared" si="5"/>
        <v>0</v>
      </c>
      <c r="P57" s="82" t="str">
        <f t="shared" si="4"/>
        <v/>
      </c>
      <c r="Q57" s="82" t="str">
        <f t="shared" si="1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2"/>
        <v/>
      </c>
      <c r="N58" s="82" t="str">
        <f t="shared" si="3"/>
        <v/>
      </c>
      <c r="O58" s="82">
        <f t="shared" si="5"/>
        <v>0</v>
      </c>
      <c r="P58" s="82" t="str">
        <f t="shared" si="4"/>
        <v/>
      </c>
      <c r="Q58" s="82" t="str">
        <f t="shared" si="1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2"/>
        <v/>
      </c>
      <c r="N59" s="82" t="str">
        <f t="shared" si="3"/>
        <v/>
      </c>
      <c r="O59" s="82">
        <f t="shared" si="5"/>
        <v>0</v>
      </c>
      <c r="P59" s="82" t="str">
        <f t="shared" si="4"/>
        <v/>
      </c>
      <c r="Q59" s="82" t="str">
        <f t="shared" si="1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2"/>
        <v/>
      </c>
      <c r="N60" s="82" t="str">
        <f t="shared" si="3"/>
        <v/>
      </c>
      <c r="O60" s="82">
        <f t="shared" si="5"/>
        <v>0</v>
      </c>
      <c r="P60" s="82" t="str">
        <f t="shared" si="4"/>
        <v/>
      </c>
      <c r="Q60" s="82" t="str">
        <f t="shared" si="1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2"/>
        <v/>
      </c>
      <c r="N61" s="82" t="str">
        <f t="shared" si="3"/>
        <v/>
      </c>
      <c r="O61" s="82">
        <f t="shared" si="5"/>
        <v>0</v>
      </c>
      <c r="P61" s="82" t="str">
        <f t="shared" si="4"/>
        <v/>
      </c>
      <c r="Q61" s="82" t="str">
        <f t="shared" si="1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2"/>
        <v/>
      </c>
      <c r="N62" s="82" t="str">
        <f t="shared" si="3"/>
        <v/>
      </c>
      <c r="O62" s="82">
        <f t="shared" si="5"/>
        <v>0</v>
      </c>
      <c r="P62" s="82" t="str">
        <f t="shared" si="4"/>
        <v/>
      </c>
      <c r="Q62" s="82" t="str">
        <f t="shared" si="1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2"/>
        <v/>
      </c>
      <c r="N63" s="82" t="str">
        <f t="shared" si="3"/>
        <v/>
      </c>
      <c r="O63" s="82">
        <f t="shared" si="5"/>
        <v>0</v>
      </c>
      <c r="P63" s="82" t="str">
        <f t="shared" si="4"/>
        <v/>
      </c>
      <c r="Q63" s="82" t="str">
        <f t="shared" si="1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2"/>
        <v/>
      </c>
      <c r="N64" s="82" t="str">
        <f t="shared" si="3"/>
        <v/>
      </c>
      <c r="O64" s="82">
        <f t="shared" si="5"/>
        <v>0</v>
      </c>
      <c r="P64" s="82" t="str">
        <f t="shared" si="4"/>
        <v/>
      </c>
      <c r="Q64" s="82" t="str">
        <f t="shared" si="1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2"/>
        <v/>
      </c>
      <c r="N65" s="82" t="str">
        <f t="shared" si="3"/>
        <v/>
      </c>
      <c r="O65" s="82">
        <f t="shared" si="5"/>
        <v>0</v>
      </c>
      <c r="P65" s="82" t="str">
        <f t="shared" si="4"/>
        <v/>
      </c>
      <c r="Q65" s="82" t="str">
        <f t="shared" si="1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2"/>
        <v/>
      </c>
      <c r="N66" s="82" t="str">
        <f t="shared" si="3"/>
        <v/>
      </c>
      <c r="O66" s="82">
        <f t="shared" si="5"/>
        <v>0</v>
      </c>
      <c r="P66" s="82" t="str">
        <f t="shared" si="4"/>
        <v/>
      </c>
      <c r="Q66" s="82" t="str">
        <f t="shared" si="1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2"/>
        <v/>
      </c>
      <c r="N67" s="82" t="str">
        <f t="shared" si="3"/>
        <v/>
      </c>
      <c r="O67" s="82">
        <f t="shared" si="5"/>
        <v>0</v>
      </c>
      <c r="P67" s="82" t="str">
        <f t="shared" si="4"/>
        <v/>
      </c>
      <c r="Q67" s="82" t="str">
        <f t="shared" si="1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2"/>
        <v/>
      </c>
      <c r="N68" s="82" t="str">
        <f t="shared" si="3"/>
        <v/>
      </c>
      <c r="O68" s="82">
        <f t="shared" si="5"/>
        <v>0</v>
      </c>
      <c r="P68" s="82" t="str">
        <f t="shared" si="4"/>
        <v/>
      </c>
      <c r="Q68" s="82" t="str">
        <f t="shared" si="1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2"/>
        <v/>
      </c>
      <c r="N69" s="82" t="str">
        <f t="shared" si="3"/>
        <v/>
      </c>
      <c r="O69" s="82">
        <f t="shared" si="5"/>
        <v>0</v>
      </c>
      <c r="P69" s="82" t="str">
        <f t="shared" si="4"/>
        <v/>
      </c>
      <c r="Q69" s="82" t="str">
        <f t="shared" si="1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2"/>
        <v/>
      </c>
      <c r="N70" s="82" t="str">
        <f t="shared" si="3"/>
        <v/>
      </c>
      <c r="O70" s="82">
        <f t="shared" si="5"/>
        <v>0</v>
      </c>
      <c r="P70" s="82" t="str">
        <f t="shared" si="4"/>
        <v/>
      </c>
      <c r="Q70" s="82" t="str">
        <f t="shared" si="1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2"/>
        <v/>
      </c>
      <c r="N71" s="82" t="str">
        <f t="shared" si="3"/>
        <v/>
      </c>
      <c r="O71" s="82">
        <f t="shared" si="5"/>
        <v>0</v>
      </c>
      <c r="P71" s="82" t="str">
        <f t="shared" si="4"/>
        <v/>
      </c>
      <c r="Q71" s="82" t="str">
        <f t="shared" si="1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2"/>
        <v/>
      </c>
      <c r="N72" s="82" t="str">
        <f t="shared" si="3"/>
        <v/>
      </c>
      <c r="O72" s="82">
        <f t="shared" si="5"/>
        <v>0</v>
      </c>
      <c r="P72" s="82" t="str">
        <f t="shared" si="4"/>
        <v/>
      </c>
      <c r="Q72" s="82" t="str">
        <f t="shared" si="1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2"/>
        <v/>
      </c>
      <c r="N73" s="82" t="str">
        <f t="shared" si="3"/>
        <v/>
      </c>
      <c r="O73" s="82">
        <f t="shared" si="5"/>
        <v>0</v>
      </c>
      <c r="P73" s="82" t="str">
        <f t="shared" si="4"/>
        <v/>
      </c>
      <c r="Q73" s="82" t="str">
        <f t="shared" si="1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2"/>
        <v/>
      </c>
      <c r="N74" s="82" t="str">
        <f t="shared" si="3"/>
        <v/>
      </c>
      <c r="O74" s="82">
        <f t="shared" si="5"/>
        <v>0</v>
      </c>
      <c r="P74" s="82" t="str">
        <f t="shared" si="4"/>
        <v/>
      </c>
      <c r="Q74" s="82" t="str">
        <f t="shared" si="1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2"/>
        <v/>
      </c>
      <c r="N75" s="82" t="str">
        <f t="shared" si="3"/>
        <v/>
      </c>
      <c r="O75" s="82">
        <f t="shared" si="5"/>
        <v>0</v>
      </c>
      <c r="P75" s="82" t="str">
        <f t="shared" si="4"/>
        <v/>
      </c>
      <c r="Q75" s="82" t="str">
        <f t="shared" si="1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2"/>
        <v/>
      </c>
      <c r="N76" s="82" t="str">
        <f t="shared" si="3"/>
        <v/>
      </c>
      <c r="O76" s="82">
        <f t="shared" si="5"/>
        <v>0</v>
      </c>
      <c r="P76" s="82" t="str">
        <f t="shared" si="4"/>
        <v/>
      </c>
      <c r="Q76" s="82" t="str">
        <f t="shared" si="1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2"/>
        <v/>
      </c>
      <c r="N77" s="82" t="str">
        <f t="shared" si="3"/>
        <v/>
      </c>
      <c r="O77" s="82">
        <f t="shared" si="5"/>
        <v>0</v>
      </c>
      <c r="P77" s="82" t="str">
        <f t="shared" si="4"/>
        <v/>
      </c>
      <c r="Q77" s="82" t="str">
        <f t="shared" si="1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2"/>
        <v/>
      </c>
      <c r="N78" s="82" t="str">
        <f t="shared" si="3"/>
        <v/>
      </c>
      <c r="O78" s="82">
        <f t="shared" si="5"/>
        <v>0</v>
      </c>
      <c r="P78" s="82" t="str">
        <f t="shared" si="4"/>
        <v/>
      </c>
      <c r="Q78" s="82" t="str">
        <f t="shared" si="1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2"/>
        <v/>
      </c>
      <c r="N79" s="82" t="str">
        <f t="shared" si="3"/>
        <v/>
      </c>
      <c r="O79" s="82">
        <f t="shared" si="5"/>
        <v>0</v>
      </c>
      <c r="P79" s="82" t="str">
        <f t="shared" si="4"/>
        <v/>
      </c>
      <c r="Q79" s="82" t="str">
        <f t="shared" si="1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6">IF(F80&amp;H80&amp;I80&amp;J80&amp;K80="","",F80+H80+I80-J80-K80)</f>
        <v/>
      </c>
      <c r="N80" s="82" t="str">
        <f t="shared" ref="N80:N143" si="7">IF($G80="E",F80,"")</f>
        <v/>
      </c>
      <c r="O80" s="82">
        <f t="shared" si="5"/>
        <v>0</v>
      </c>
      <c r="P80" s="82" t="str">
        <f t="shared" ref="P80:P143" si="8">IF(OR($G80=8%,$G80=11%),$H80/$G80,"")</f>
        <v/>
      </c>
      <c r="Q80" s="82" t="str">
        <f t="shared" si="1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6"/>
        <v/>
      </c>
      <c r="N81" s="82" t="str">
        <f t="shared" si="7"/>
        <v/>
      </c>
      <c r="O81" s="82">
        <f t="shared" ref="O81:O144" si="9">IF($G81=0%,F81,"")</f>
        <v>0</v>
      </c>
      <c r="P81" s="82" t="str">
        <f t="shared" si="8"/>
        <v/>
      </c>
      <c r="Q81" s="82" t="str">
        <f t="shared" ref="Q81:Q144" si="10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6"/>
        <v/>
      </c>
      <c r="N82" s="82" t="str">
        <f t="shared" si="7"/>
        <v/>
      </c>
      <c r="O82" s="82">
        <f t="shared" si="9"/>
        <v>0</v>
      </c>
      <c r="P82" s="82" t="str">
        <f t="shared" si="8"/>
        <v/>
      </c>
      <c r="Q82" s="82" t="str">
        <f t="shared" si="10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6"/>
        <v/>
      </c>
      <c r="N83" s="82" t="str">
        <f t="shared" si="7"/>
        <v/>
      </c>
      <c r="O83" s="82">
        <f t="shared" si="9"/>
        <v>0</v>
      </c>
      <c r="P83" s="82" t="str">
        <f t="shared" si="8"/>
        <v/>
      </c>
      <c r="Q83" s="82" t="str">
        <f t="shared" si="10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6"/>
        <v/>
      </c>
      <c r="N84" s="82" t="str">
        <f t="shared" si="7"/>
        <v/>
      </c>
      <c r="O84" s="82">
        <f t="shared" si="9"/>
        <v>0</v>
      </c>
      <c r="P84" s="82" t="str">
        <f t="shared" si="8"/>
        <v/>
      </c>
      <c r="Q84" s="82" t="str">
        <f t="shared" si="10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6"/>
        <v/>
      </c>
      <c r="N85" s="82" t="str">
        <f t="shared" si="7"/>
        <v/>
      </c>
      <c r="O85" s="82">
        <f t="shared" si="9"/>
        <v>0</v>
      </c>
      <c r="P85" s="82" t="str">
        <f t="shared" si="8"/>
        <v/>
      </c>
      <c r="Q85" s="82" t="str">
        <f t="shared" si="10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6"/>
        <v/>
      </c>
      <c r="N86" s="82" t="str">
        <f t="shared" si="7"/>
        <v/>
      </c>
      <c r="O86" s="82">
        <f t="shared" si="9"/>
        <v>0</v>
      </c>
      <c r="P86" s="82" t="str">
        <f t="shared" si="8"/>
        <v/>
      </c>
      <c r="Q86" s="82" t="str">
        <f t="shared" si="10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6"/>
        <v/>
      </c>
      <c r="N87" s="82" t="str">
        <f t="shared" si="7"/>
        <v/>
      </c>
      <c r="O87" s="82">
        <f t="shared" si="9"/>
        <v>0</v>
      </c>
      <c r="P87" s="82" t="str">
        <f t="shared" si="8"/>
        <v/>
      </c>
      <c r="Q87" s="82" t="str">
        <f t="shared" si="10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6"/>
        <v/>
      </c>
      <c r="N88" s="82" t="str">
        <f t="shared" si="7"/>
        <v/>
      </c>
      <c r="O88" s="82">
        <f t="shared" si="9"/>
        <v>0</v>
      </c>
      <c r="P88" s="82" t="str">
        <f t="shared" si="8"/>
        <v/>
      </c>
      <c r="Q88" s="82" t="str">
        <f t="shared" si="10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6"/>
        <v/>
      </c>
      <c r="N89" s="82" t="str">
        <f t="shared" si="7"/>
        <v/>
      </c>
      <c r="O89" s="82">
        <f t="shared" si="9"/>
        <v>0</v>
      </c>
      <c r="P89" s="82" t="str">
        <f t="shared" si="8"/>
        <v/>
      </c>
      <c r="Q89" s="82" t="str">
        <f t="shared" si="10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6"/>
        <v/>
      </c>
      <c r="N90" s="82" t="str">
        <f t="shared" si="7"/>
        <v/>
      </c>
      <c r="O90" s="82">
        <f t="shared" si="9"/>
        <v>0</v>
      </c>
      <c r="P90" s="82" t="str">
        <f t="shared" si="8"/>
        <v/>
      </c>
      <c r="Q90" s="82" t="str">
        <f t="shared" si="10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6"/>
        <v/>
      </c>
      <c r="N91" s="82" t="str">
        <f t="shared" si="7"/>
        <v/>
      </c>
      <c r="O91" s="82">
        <f t="shared" si="9"/>
        <v>0</v>
      </c>
      <c r="P91" s="82" t="str">
        <f t="shared" si="8"/>
        <v/>
      </c>
      <c r="Q91" s="82" t="str">
        <f t="shared" si="10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6"/>
        <v/>
      </c>
      <c r="N92" s="82" t="str">
        <f t="shared" si="7"/>
        <v/>
      </c>
      <c r="O92" s="82">
        <f t="shared" si="9"/>
        <v>0</v>
      </c>
      <c r="P92" s="82" t="str">
        <f t="shared" si="8"/>
        <v/>
      </c>
      <c r="Q92" s="82" t="str">
        <f t="shared" si="10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6"/>
        <v/>
      </c>
      <c r="N93" s="82" t="str">
        <f t="shared" si="7"/>
        <v/>
      </c>
      <c r="O93" s="82">
        <f t="shared" si="9"/>
        <v>0</v>
      </c>
      <c r="P93" s="82" t="str">
        <f t="shared" si="8"/>
        <v/>
      </c>
      <c r="Q93" s="82" t="str">
        <f t="shared" si="10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6"/>
        <v/>
      </c>
      <c r="N94" s="82" t="str">
        <f t="shared" si="7"/>
        <v/>
      </c>
      <c r="O94" s="82">
        <f t="shared" si="9"/>
        <v>0</v>
      </c>
      <c r="P94" s="82" t="str">
        <f t="shared" si="8"/>
        <v/>
      </c>
      <c r="Q94" s="82" t="str">
        <f t="shared" si="10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6"/>
        <v/>
      </c>
      <c r="N95" s="82" t="str">
        <f t="shared" si="7"/>
        <v/>
      </c>
      <c r="O95" s="82">
        <f t="shared" si="9"/>
        <v>0</v>
      </c>
      <c r="P95" s="82" t="str">
        <f t="shared" si="8"/>
        <v/>
      </c>
      <c r="Q95" s="82" t="str">
        <f t="shared" si="10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6"/>
        <v/>
      </c>
      <c r="N96" s="82" t="str">
        <f t="shared" si="7"/>
        <v/>
      </c>
      <c r="O96" s="82">
        <f t="shared" si="9"/>
        <v>0</v>
      </c>
      <c r="P96" s="82" t="str">
        <f t="shared" si="8"/>
        <v/>
      </c>
      <c r="Q96" s="82" t="str">
        <f t="shared" si="10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6"/>
        <v/>
      </c>
      <c r="N97" s="82" t="str">
        <f t="shared" si="7"/>
        <v/>
      </c>
      <c r="O97" s="82">
        <f t="shared" si="9"/>
        <v>0</v>
      </c>
      <c r="P97" s="82" t="str">
        <f t="shared" si="8"/>
        <v/>
      </c>
      <c r="Q97" s="82" t="str">
        <f t="shared" si="10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6"/>
        <v/>
      </c>
      <c r="N98" s="82" t="str">
        <f t="shared" si="7"/>
        <v/>
      </c>
      <c r="O98" s="82">
        <f t="shared" si="9"/>
        <v>0</v>
      </c>
      <c r="P98" s="82" t="str">
        <f t="shared" si="8"/>
        <v/>
      </c>
      <c r="Q98" s="82" t="str">
        <f t="shared" si="10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6"/>
        <v/>
      </c>
      <c r="N99" s="82" t="str">
        <f t="shared" si="7"/>
        <v/>
      </c>
      <c r="O99" s="82">
        <f t="shared" si="9"/>
        <v>0</v>
      </c>
      <c r="P99" s="82" t="str">
        <f t="shared" si="8"/>
        <v/>
      </c>
      <c r="Q99" s="82" t="str">
        <f t="shared" si="10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6"/>
        <v/>
      </c>
      <c r="N100" s="82" t="str">
        <f t="shared" si="7"/>
        <v/>
      </c>
      <c r="O100" s="82">
        <f t="shared" si="9"/>
        <v>0</v>
      </c>
      <c r="P100" s="82" t="str">
        <f t="shared" si="8"/>
        <v/>
      </c>
      <c r="Q100" s="82" t="str">
        <f t="shared" si="10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6"/>
        <v/>
      </c>
      <c r="N101" s="82" t="str">
        <f t="shared" si="7"/>
        <v/>
      </c>
      <c r="O101" s="82">
        <f t="shared" si="9"/>
        <v>0</v>
      </c>
      <c r="P101" s="82" t="str">
        <f t="shared" si="8"/>
        <v/>
      </c>
      <c r="Q101" s="82" t="str">
        <f t="shared" si="10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6"/>
        <v/>
      </c>
      <c r="N102" s="82" t="str">
        <f t="shared" si="7"/>
        <v/>
      </c>
      <c r="O102" s="82">
        <f t="shared" si="9"/>
        <v>0</v>
      </c>
      <c r="P102" s="82" t="str">
        <f t="shared" si="8"/>
        <v/>
      </c>
      <c r="Q102" s="82" t="str">
        <f t="shared" si="10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6"/>
        <v/>
      </c>
      <c r="N103" s="82" t="str">
        <f t="shared" si="7"/>
        <v/>
      </c>
      <c r="O103" s="82">
        <f t="shared" si="9"/>
        <v>0</v>
      </c>
      <c r="P103" s="82" t="str">
        <f t="shared" si="8"/>
        <v/>
      </c>
      <c r="Q103" s="82" t="str">
        <f t="shared" si="10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6"/>
        <v/>
      </c>
      <c r="N104" s="82" t="str">
        <f t="shared" si="7"/>
        <v/>
      </c>
      <c r="O104" s="82">
        <f t="shared" si="9"/>
        <v>0</v>
      </c>
      <c r="P104" s="82" t="str">
        <f t="shared" si="8"/>
        <v/>
      </c>
      <c r="Q104" s="82" t="str">
        <f t="shared" si="10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6"/>
        <v/>
      </c>
      <c r="N105" s="82" t="str">
        <f t="shared" si="7"/>
        <v/>
      </c>
      <c r="O105" s="82">
        <f t="shared" si="9"/>
        <v>0</v>
      </c>
      <c r="P105" s="82" t="str">
        <f t="shared" si="8"/>
        <v/>
      </c>
      <c r="Q105" s="82" t="str">
        <f t="shared" si="10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6"/>
        <v/>
      </c>
      <c r="N106" s="82" t="str">
        <f t="shared" si="7"/>
        <v/>
      </c>
      <c r="O106" s="82">
        <f t="shared" si="9"/>
        <v>0</v>
      </c>
      <c r="P106" s="82" t="str">
        <f t="shared" si="8"/>
        <v/>
      </c>
      <c r="Q106" s="82" t="str">
        <f t="shared" si="10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6"/>
        <v/>
      </c>
      <c r="N107" s="82" t="str">
        <f t="shared" si="7"/>
        <v/>
      </c>
      <c r="O107" s="82">
        <f t="shared" si="9"/>
        <v>0</v>
      </c>
      <c r="P107" s="82" t="str">
        <f t="shared" si="8"/>
        <v/>
      </c>
      <c r="Q107" s="82" t="str">
        <f t="shared" si="10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6"/>
        <v/>
      </c>
      <c r="N108" s="82" t="str">
        <f t="shared" si="7"/>
        <v/>
      </c>
      <c r="O108" s="82">
        <f t="shared" si="9"/>
        <v>0</v>
      </c>
      <c r="P108" s="82" t="str">
        <f t="shared" si="8"/>
        <v/>
      </c>
      <c r="Q108" s="82" t="str">
        <f t="shared" si="10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6"/>
        <v/>
      </c>
      <c r="N109" s="82" t="str">
        <f t="shared" si="7"/>
        <v/>
      </c>
      <c r="O109" s="82">
        <f t="shared" si="9"/>
        <v>0</v>
      </c>
      <c r="P109" s="82" t="str">
        <f t="shared" si="8"/>
        <v/>
      </c>
      <c r="Q109" s="82" t="str">
        <f t="shared" si="10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6"/>
        <v/>
      </c>
      <c r="N110" s="82" t="str">
        <f t="shared" si="7"/>
        <v/>
      </c>
      <c r="O110" s="82">
        <f t="shared" si="9"/>
        <v>0</v>
      </c>
      <c r="P110" s="82" t="str">
        <f t="shared" si="8"/>
        <v/>
      </c>
      <c r="Q110" s="82" t="str">
        <f t="shared" si="10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6"/>
        <v/>
      </c>
      <c r="N111" s="82" t="str">
        <f t="shared" si="7"/>
        <v/>
      </c>
      <c r="O111" s="82">
        <f t="shared" si="9"/>
        <v>0</v>
      </c>
      <c r="P111" s="82" t="str">
        <f t="shared" si="8"/>
        <v/>
      </c>
      <c r="Q111" s="82" t="str">
        <f t="shared" si="10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6"/>
        <v/>
      </c>
      <c r="N112" s="82" t="str">
        <f t="shared" si="7"/>
        <v/>
      </c>
      <c r="O112" s="82">
        <f t="shared" si="9"/>
        <v>0</v>
      </c>
      <c r="P112" s="82" t="str">
        <f t="shared" si="8"/>
        <v/>
      </c>
      <c r="Q112" s="82" t="str">
        <f t="shared" si="10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6"/>
        <v/>
      </c>
      <c r="N113" s="82" t="str">
        <f t="shared" si="7"/>
        <v/>
      </c>
      <c r="O113" s="82">
        <f t="shared" si="9"/>
        <v>0</v>
      </c>
      <c r="P113" s="82" t="str">
        <f t="shared" si="8"/>
        <v/>
      </c>
      <c r="Q113" s="82" t="str">
        <f t="shared" si="10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6"/>
        <v/>
      </c>
      <c r="N114" s="82" t="str">
        <f t="shared" si="7"/>
        <v/>
      </c>
      <c r="O114" s="82">
        <f t="shared" si="9"/>
        <v>0</v>
      </c>
      <c r="P114" s="82" t="str">
        <f t="shared" si="8"/>
        <v/>
      </c>
      <c r="Q114" s="82" t="str">
        <f t="shared" si="10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6"/>
        <v/>
      </c>
      <c r="N115" s="82" t="str">
        <f t="shared" si="7"/>
        <v/>
      </c>
      <c r="O115" s="82">
        <f t="shared" si="9"/>
        <v>0</v>
      </c>
      <c r="P115" s="82" t="str">
        <f t="shared" si="8"/>
        <v/>
      </c>
      <c r="Q115" s="82" t="str">
        <f t="shared" si="10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6"/>
        <v/>
      </c>
      <c r="N116" s="82" t="str">
        <f t="shared" si="7"/>
        <v/>
      </c>
      <c r="O116" s="82">
        <f t="shared" si="9"/>
        <v>0</v>
      </c>
      <c r="P116" s="82" t="str">
        <f t="shared" si="8"/>
        <v/>
      </c>
      <c r="Q116" s="82" t="str">
        <f t="shared" si="10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6"/>
        <v/>
      </c>
      <c r="N117" s="82" t="str">
        <f t="shared" si="7"/>
        <v/>
      </c>
      <c r="O117" s="82">
        <f t="shared" si="9"/>
        <v>0</v>
      </c>
      <c r="P117" s="82" t="str">
        <f t="shared" si="8"/>
        <v/>
      </c>
      <c r="Q117" s="82" t="str">
        <f t="shared" si="10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6"/>
        <v/>
      </c>
      <c r="N118" s="82" t="str">
        <f t="shared" si="7"/>
        <v/>
      </c>
      <c r="O118" s="82">
        <f t="shared" si="9"/>
        <v>0</v>
      </c>
      <c r="P118" s="82" t="str">
        <f t="shared" si="8"/>
        <v/>
      </c>
      <c r="Q118" s="82" t="str">
        <f t="shared" si="10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6"/>
        <v/>
      </c>
      <c r="N119" s="82" t="str">
        <f t="shared" si="7"/>
        <v/>
      </c>
      <c r="O119" s="82">
        <f t="shared" si="9"/>
        <v>0</v>
      </c>
      <c r="P119" s="82" t="str">
        <f t="shared" si="8"/>
        <v/>
      </c>
      <c r="Q119" s="82" t="str">
        <f t="shared" si="10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6"/>
        <v/>
      </c>
      <c r="N120" s="82" t="str">
        <f t="shared" si="7"/>
        <v/>
      </c>
      <c r="O120" s="82">
        <f t="shared" si="9"/>
        <v>0</v>
      </c>
      <c r="P120" s="82" t="str">
        <f t="shared" si="8"/>
        <v/>
      </c>
      <c r="Q120" s="82" t="str">
        <f t="shared" si="10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6"/>
        <v/>
      </c>
      <c r="N121" s="82" t="str">
        <f t="shared" si="7"/>
        <v/>
      </c>
      <c r="O121" s="82">
        <f t="shared" si="9"/>
        <v>0</v>
      </c>
      <c r="P121" s="82" t="str">
        <f t="shared" si="8"/>
        <v/>
      </c>
      <c r="Q121" s="82" t="str">
        <f t="shared" si="10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6"/>
        <v/>
      </c>
      <c r="N122" s="82" t="str">
        <f t="shared" si="7"/>
        <v/>
      </c>
      <c r="O122" s="82">
        <f t="shared" si="9"/>
        <v>0</v>
      </c>
      <c r="P122" s="82" t="str">
        <f t="shared" si="8"/>
        <v/>
      </c>
      <c r="Q122" s="82" t="str">
        <f t="shared" si="10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6"/>
        <v/>
      </c>
      <c r="N123" s="82" t="str">
        <f t="shared" si="7"/>
        <v/>
      </c>
      <c r="O123" s="82">
        <f t="shared" si="9"/>
        <v>0</v>
      </c>
      <c r="P123" s="82" t="str">
        <f t="shared" si="8"/>
        <v/>
      </c>
      <c r="Q123" s="82" t="str">
        <f t="shared" si="10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6"/>
        <v/>
      </c>
      <c r="N124" s="82" t="str">
        <f t="shared" si="7"/>
        <v/>
      </c>
      <c r="O124" s="82">
        <f t="shared" si="9"/>
        <v>0</v>
      </c>
      <c r="P124" s="82" t="str">
        <f t="shared" si="8"/>
        <v/>
      </c>
      <c r="Q124" s="82" t="str">
        <f t="shared" si="10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6"/>
        <v/>
      </c>
      <c r="N125" s="82" t="str">
        <f t="shared" si="7"/>
        <v/>
      </c>
      <c r="O125" s="82">
        <f t="shared" si="9"/>
        <v>0</v>
      </c>
      <c r="P125" s="82" t="str">
        <f t="shared" si="8"/>
        <v/>
      </c>
      <c r="Q125" s="82" t="str">
        <f t="shared" si="10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6"/>
        <v/>
      </c>
      <c r="N126" s="82" t="str">
        <f t="shared" si="7"/>
        <v/>
      </c>
      <c r="O126" s="82">
        <f t="shared" si="9"/>
        <v>0</v>
      </c>
      <c r="P126" s="82" t="str">
        <f t="shared" si="8"/>
        <v/>
      </c>
      <c r="Q126" s="82" t="str">
        <f t="shared" si="10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6"/>
        <v/>
      </c>
      <c r="N127" s="82" t="str">
        <f t="shared" si="7"/>
        <v/>
      </c>
      <c r="O127" s="82">
        <f t="shared" si="9"/>
        <v>0</v>
      </c>
      <c r="P127" s="82" t="str">
        <f t="shared" si="8"/>
        <v/>
      </c>
      <c r="Q127" s="82" t="str">
        <f t="shared" si="10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6"/>
        <v/>
      </c>
      <c r="N128" s="82" t="str">
        <f t="shared" si="7"/>
        <v/>
      </c>
      <c r="O128" s="82">
        <f t="shared" si="9"/>
        <v>0</v>
      </c>
      <c r="P128" s="82" t="str">
        <f t="shared" si="8"/>
        <v/>
      </c>
      <c r="Q128" s="82" t="str">
        <f t="shared" si="10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6"/>
        <v/>
      </c>
      <c r="N129" s="82" t="str">
        <f t="shared" si="7"/>
        <v/>
      </c>
      <c r="O129" s="82">
        <f t="shared" si="9"/>
        <v>0</v>
      </c>
      <c r="P129" s="82" t="str">
        <f t="shared" si="8"/>
        <v/>
      </c>
      <c r="Q129" s="82" t="str">
        <f t="shared" si="10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6"/>
        <v/>
      </c>
      <c r="N130" s="82" t="str">
        <f t="shared" si="7"/>
        <v/>
      </c>
      <c r="O130" s="82">
        <f t="shared" si="9"/>
        <v>0</v>
      </c>
      <c r="P130" s="82" t="str">
        <f t="shared" si="8"/>
        <v/>
      </c>
      <c r="Q130" s="82" t="str">
        <f t="shared" si="10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6"/>
        <v/>
      </c>
      <c r="N131" s="82" t="str">
        <f t="shared" si="7"/>
        <v/>
      </c>
      <c r="O131" s="82">
        <f t="shared" si="9"/>
        <v>0</v>
      </c>
      <c r="P131" s="82" t="str">
        <f t="shared" si="8"/>
        <v/>
      </c>
      <c r="Q131" s="82" t="str">
        <f t="shared" si="10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6"/>
        <v/>
      </c>
      <c r="N132" s="82" t="str">
        <f t="shared" si="7"/>
        <v/>
      </c>
      <c r="O132" s="82">
        <f t="shared" si="9"/>
        <v>0</v>
      </c>
      <c r="P132" s="82" t="str">
        <f t="shared" si="8"/>
        <v/>
      </c>
      <c r="Q132" s="82" t="str">
        <f t="shared" si="10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6"/>
        <v/>
      </c>
      <c r="N133" s="82" t="str">
        <f t="shared" si="7"/>
        <v/>
      </c>
      <c r="O133" s="82">
        <f t="shared" si="9"/>
        <v>0</v>
      </c>
      <c r="P133" s="82" t="str">
        <f t="shared" si="8"/>
        <v/>
      </c>
      <c r="Q133" s="82" t="str">
        <f t="shared" si="10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6"/>
        <v/>
      </c>
      <c r="N134" s="82" t="str">
        <f t="shared" si="7"/>
        <v/>
      </c>
      <c r="O134" s="82">
        <f t="shared" si="9"/>
        <v>0</v>
      </c>
      <c r="P134" s="82" t="str">
        <f t="shared" si="8"/>
        <v/>
      </c>
      <c r="Q134" s="82" t="str">
        <f t="shared" si="10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6"/>
        <v/>
      </c>
      <c r="N135" s="82" t="str">
        <f t="shared" si="7"/>
        <v/>
      </c>
      <c r="O135" s="82">
        <f t="shared" si="9"/>
        <v>0</v>
      </c>
      <c r="P135" s="82" t="str">
        <f t="shared" si="8"/>
        <v/>
      </c>
      <c r="Q135" s="82" t="str">
        <f t="shared" si="10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6"/>
        <v/>
      </c>
      <c r="N136" s="82" t="str">
        <f t="shared" si="7"/>
        <v/>
      </c>
      <c r="O136" s="82">
        <f t="shared" si="9"/>
        <v>0</v>
      </c>
      <c r="P136" s="82" t="str">
        <f t="shared" si="8"/>
        <v/>
      </c>
      <c r="Q136" s="82" t="str">
        <f t="shared" si="10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6"/>
        <v/>
      </c>
      <c r="N137" s="82" t="str">
        <f t="shared" si="7"/>
        <v/>
      </c>
      <c r="O137" s="82">
        <f t="shared" si="9"/>
        <v>0</v>
      </c>
      <c r="P137" s="82" t="str">
        <f t="shared" si="8"/>
        <v/>
      </c>
      <c r="Q137" s="82" t="str">
        <f t="shared" si="10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6"/>
        <v/>
      </c>
      <c r="N138" s="82" t="str">
        <f t="shared" si="7"/>
        <v/>
      </c>
      <c r="O138" s="82">
        <f t="shared" si="9"/>
        <v>0</v>
      </c>
      <c r="P138" s="82" t="str">
        <f t="shared" si="8"/>
        <v/>
      </c>
      <c r="Q138" s="82" t="str">
        <f t="shared" si="10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6"/>
        <v/>
      </c>
      <c r="N139" s="82" t="str">
        <f t="shared" si="7"/>
        <v/>
      </c>
      <c r="O139" s="82">
        <f t="shared" si="9"/>
        <v>0</v>
      </c>
      <c r="P139" s="82" t="str">
        <f t="shared" si="8"/>
        <v/>
      </c>
      <c r="Q139" s="82" t="str">
        <f t="shared" si="10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6"/>
        <v/>
      </c>
      <c r="N140" s="82" t="str">
        <f t="shared" si="7"/>
        <v/>
      </c>
      <c r="O140" s="82">
        <f t="shared" si="9"/>
        <v>0</v>
      </c>
      <c r="P140" s="82" t="str">
        <f t="shared" si="8"/>
        <v/>
      </c>
      <c r="Q140" s="82" t="str">
        <f t="shared" si="10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6"/>
        <v/>
      </c>
      <c r="N141" s="82" t="str">
        <f t="shared" si="7"/>
        <v/>
      </c>
      <c r="O141" s="82">
        <f t="shared" si="9"/>
        <v>0</v>
      </c>
      <c r="P141" s="82" t="str">
        <f t="shared" si="8"/>
        <v/>
      </c>
      <c r="Q141" s="82" t="str">
        <f t="shared" si="10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6"/>
        <v/>
      </c>
      <c r="N142" s="82" t="str">
        <f t="shared" si="7"/>
        <v/>
      </c>
      <c r="O142" s="82">
        <f t="shared" si="9"/>
        <v>0</v>
      </c>
      <c r="P142" s="82" t="str">
        <f t="shared" si="8"/>
        <v/>
      </c>
      <c r="Q142" s="82" t="str">
        <f t="shared" si="10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6"/>
        <v/>
      </c>
      <c r="N143" s="82" t="str">
        <f t="shared" si="7"/>
        <v/>
      </c>
      <c r="O143" s="82">
        <f t="shared" si="9"/>
        <v>0</v>
      </c>
      <c r="P143" s="82" t="str">
        <f t="shared" si="8"/>
        <v/>
      </c>
      <c r="Q143" s="82" t="str">
        <f t="shared" si="10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1">IF(F144&amp;H144&amp;I144&amp;J144&amp;K144="","",F144+H144+I144-J144-K144)</f>
        <v/>
      </c>
      <c r="N144" s="82" t="str">
        <f t="shared" ref="N144:N207" si="12">IF($G144="E",F144,"")</f>
        <v/>
      </c>
      <c r="O144" s="82">
        <f t="shared" si="9"/>
        <v>0</v>
      </c>
      <c r="P144" s="82" t="str">
        <f t="shared" ref="P144:P207" si="13">IF(OR($G144=8%,$G144=11%),$H144/$G144,"")</f>
        <v/>
      </c>
      <c r="Q144" s="82" t="str">
        <f t="shared" si="10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1"/>
        <v/>
      </c>
      <c r="N145" s="82" t="str">
        <f t="shared" si="12"/>
        <v/>
      </c>
      <c r="O145" s="82">
        <f t="shared" ref="O145:O208" si="14">IF($G145=0%,F145,"")</f>
        <v>0</v>
      </c>
      <c r="P145" s="82" t="str">
        <f t="shared" si="13"/>
        <v/>
      </c>
      <c r="Q145" s="82" t="str">
        <f t="shared" ref="Q145:Q208" si="15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1"/>
        <v/>
      </c>
      <c r="N146" s="82" t="str">
        <f t="shared" si="12"/>
        <v/>
      </c>
      <c r="O146" s="82">
        <f t="shared" si="14"/>
        <v>0</v>
      </c>
      <c r="P146" s="82" t="str">
        <f t="shared" si="13"/>
        <v/>
      </c>
      <c r="Q146" s="82" t="str">
        <f t="shared" si="15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1"/>
        <v/>
      </c>
      <c r="N147" s="82" t="str">
        <f t="shared" si="12"/>
        <v/>
      </c>
      <c r="O147" s="82">
        <f t="shared" si="14"/>
        <v>0</v>
      </c>
      <c r="P147" s="82" t="str">
        <f t="shared" si="13"/>
        <v/>
      </c>
      <c r="Q147" s="82" t="str">
        <f t="shared" si="15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1"/>
        <v/>
      </c>
      <c r="N148" s="82" t="str">
        <f t="shared" si="12"/>
        <v/>
      </c>
      <c r="O148" s="82">
        <f t="shared" si="14"/>
        <v>0</v>
      </c>
      <c r="P148" s="82" t="str">
        <f t="shared" si="13"/>
        <v/>
      </c>
      <c r="Q148" s="82" t="str">
        <f t="shared" si="15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1"/>
        <v/>
      </c>
      <c r="N149" s="82" t="str">
        <f t="shared" si="12"/>
        <v/>
      </c>
      <c r="O149" s="82">
        <f t="shared" si="14"/>
        <v>0</v>
      </c>
      <c r="P149" s="82" t="str">
        <f t="shared" si="13"/>
        <v/>
      </c>
      <c r="Q149" s="82" t="str">
        <f t="shared" si="15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1"/>
        <v/>
      </c>
      <c r="N150" s="82" t="str">
        <f t="shared" si="12"/>
        <v/>
      </c>
      <c r="O150" s="82">
        <f t="shared" si="14"/>
        <v>0</v>
      </c>
      <c r="P150" s="82" t="str">
        <f t="shared" si="13"/>
        <v/>
      </c>
      <c r="Q150" s="82" t="str">
        <f t="shared" si="15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1"/>
        <v/>
      </c>
      <c r="N151" s="82" t="str">
        <f t="shared" si="12"/>
        <v/>
      </c>
      <c r="O151" s="82">
        <f t="shared" si="14"/>
        <v>0</v>
      </c>
      <c r="P151" s="82" t="str">
        <f t="shared" si="13"/>
        <v/>
      </c>
      <c r="Q151" s="82" t="str">
        <f t="shared" si="15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1"/>
        <v/>
      </c>
      <c r="N152" s="82" t="str">
        <f t="shared" si="12"/>
        <v/>
      </c>
      <c r="O152" s="82">
        <f t="shared" si="14"/>
        <v>0</v>
      </c>
      <c r="P152" s="82" t="str">
        <f t="shared" si="13"/>
        <v/>
      </c>
      <c r="Q152" s="82" t="str">
        <f t="shared" si="15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1"/>
        <v/>
      </c>
      <c r="N153" s="82" t="str">
        <f t="shared" si="12"/>
        <v/>
      </c>
      <c r="O153" s="82">
        <f t="shared" si="14"/>
        <v>0</v>
      </c>
      <c r="P153" s="82" t="str">
        <f t="shared" si="13"/>
        <v/>
      </c>
      <c r="Q153" s="82" t="str">
        <f t="shared" si="15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1"/>
        <v/>
      </c>
      <c r="N154" s="82" t="str">
        <f t="shared" si="12"/>
        <v/>
      </c>
      <c r="O154" s="82">
        <f t="shared" si="14"/>
        <v>0</v>
      </c>
      <c r="P154" s="82" t="str">
        <f t="shared" si="13"/>
        <v/>
      </c>
      <c r="Q154" s="82" t="str">
        <f t="shared" si="15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1"/>
        <v/>
      </c>
      <c r="N155" s="82" t="str">
        <f t="shared" si="12"/>
        <v/>
      </c>
      <c r="O155" s="82">
        <f t="shared" si="14"/>
        <v>0</v>
      </c>
      <c r="P155" s="82" t="str">
        <f t="shared" si="13"/>
        <v/>
      </c>
      <c r="Q155" s="82" t="str">
        <f t="shared" si="15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1"/>
        <v/>
      </c>
      <c r="N156" s="82" t="str">
        <f t="shared" si="12"/>
        <v/>
      </c>
      <c r="O156" s="82">
        <f t="shared" si="14"/>
        <v>0</v>
      </c>
      <c r="P156" s="82" t="str">
        <f t="shared" si="13"/>
        <v/>
      </c>
      <c r="Q156" s="82" t="str">
        <f t="shared" si="15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1"/>
        <v/>
      </c>
      <c r="N157" s="82" t="str">
        <f t="shared" si="12"/>
        <v/>
      </c>
      <c r="O157" s="82">
        <f t="shared" si="14"/>
        <v>0</v>
      </c>
      <c r="P157" s="82" t="str">
        <f t="shared" si="13"/>
        <v/>
      </c>
      <c r="Q157" s="82" t="str">
        <f t="shared" si="15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1"/>
        <v/>
      </c>
      <c r="N158" s="82" t="str">
        <f t="shared" si="12"/>
        <v/>
      </c>
      <c r="O158" s="82">
        <f t="shared" si="14"/>
        <v>0</v>
      </c>
      <c r="P158" s="82" t="str">
        <f t="shared" si="13"/>
        <v/>
      </c>
      <c r="Q158" s="82" t="str">
        <f t="shared" si="15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1"/>
        <v/>
      </c>
      <c r="N159" s="82" t="str">
        <f t="shared" si="12"/>
        <v/>
      </c>
      <c r="O159" s="82">
        <f t="shared" si="14"/>
        <v>0</v>
      </c>
      <c r="P159" s="82" t="str">
        <f t="shared" si="13"/>
        <v/>
      </c>
      <c r="Q159" s="82" t="str">
        <f t="shared" si="15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1"/>
        <v/>
      </c>
      <c r="N160" s="82" t="str">
        <f t="shared" si="12"/>
        <v/>
      </c>
      <c r="O160" s="82">
        <f t="shared" si="14"/>
        <v>0</v>
      </c>
      <c r="P160" s="82" t="str">
        <f t="shared" si="13"/>
        <v/>
      </c>
      <c r="Q160" s="82" t="str">
        <f t="shared" si="15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1"/>
        <v/>
      </c>
      <c r="N161" s="82" t="str">
        <f t="shared" si="12"/>
        <v/>
      </c>
      <c r="O161" s="82">
        <f t="shared" si="14"/>
        <v>0</v>
      </c>
      <c r="P161" s="82" t="str">
        <f t="shared" si="13"/>
        <v/>
      </c>
      <c r="Q161" s="82" t="str">
        <f t="shared" si="15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1"/>
        <v/>
      </c>
      <c r="N162" s="82" t="str">
        <f t="shared" si="12"/>
        <v/>
      </c>
      <c r="O162" s="82">
        <f t="shared" si="14"/>
        <v>0</v>
      </c>
      <c r="P162" s="82" t="str">
        <f t="shared" si="13"/>
        <v/>
      </c>
      <c r="Q162" s="82" t="str">
        <f t="shared" si="15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1"/>
        <v/>
      </c>
      <c r="N163" s="82" t="str">
        <f t="shared" si="12"/>
        <v/>
      </c>
      <c r="O163" s="82">
        <f t="shared" si="14"/>
        <v>0</v>
      </c>
      <c r="P163" s="82" t="str">
        <f t="shared" si="13"/>
        <v/>
      </c>
      <c r="Q163" s="82" t="str">
        <f t="shared" si="15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1"/>
        <v/>
      </c>
      <c r="N164" s="82" t="str">
        <f t="shared" si="12"/>
        <v/>
      </c>
      <c r="O164" s="82">
        <f t="shared" si="14"/>
        <v>0</v>
      </c>
      <c r="P164" s="82" t="str">
        <f t="shared" si="13"/>
        <v/>
      </c>
      <c r="Q164" s="82" t="str">
        <f t="shared" si="15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1"/>
        <v/>
      </c>
      <c r="N165" s="82" t="str">
        <f t="shared" si="12"/>
        <v/>
      </c>
      <c r="O165" s="82">
        <f t="shared" si="14"/>
        <v>0</v>
      </c>
      <c r="P165" s="82" t="str">
        <f t="shared" si="13"/>
        <v/>
      </c>
      <c r="Q165" s="82" t="str">
        <f t="shared" si="15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1"/>
        <v/>
      </c>
      <c r="N166" s="82" t="str">
        <f t="shared" si="12"/>
        <v/>
      </c>
      <c r="O166" s="82">
        <f t="shared" si="14"/>
        <v>0</v>
      </c>
      <c r="P166" s="82" t="str">
        <f t="shared" si="13"/>
        <v/>
      </c>
      <c r="Q166" s="82" t="str">
        <f t="shared" si="15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1"/>
        <v/>
      </c>
      <c r="N167" s="82" t="str">
        <f t="shared" si="12"/>
        <v/>
      </c>
      <c r="O167" s="82">
        <f t="shared" si="14"/>
        <v>0</v>
      </c>
      <c r="P167" s="82" t="str">
        <f t="shared" si="13"/>
        <v/>
      </c>
      <c r="Q167" s="82" t="str">
        <f t="shared" si="15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1"/>
        <v/>
      </c>
      <c r="N168" s="82" t="str">
        <f t="shared" si="12"/>
        <v/>
      </c>
      <c r="O168" s="82">
        <f t="shared" si="14"/>
        <v>0</v>
      </c>
      <c r="P168" s="82" t="str">
        <f t="shared" si="13"/>
        <v/>
      </c>
      <c r="Q168" s="82" t="str">
        <f t="shared" si="15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1"/>
        <v/>
      </c>
      <c r="N169" s="82" t="str">
        <f t="shared" si="12"/>
        <v/>
      </c>
      <c r="O169" s="82">
        <f t="shared" si="14"/>
        <v>0</v>
      </c>
      <c r="P169" s="82" t="str">
        <f t="shared" si="13"/>
        <v/>
      </c>
      <c r="Q169" s="82" t="str">
        <f t="shared" si="15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1"/>
        <v/>
      </c>
      <c r="N170" s="82" t="str">
        <f t="shared" si="12"/>
        <v/>
      </c>
      <c r="O170" s="82">
        <f t="shared" si="14"/>
        <v>0</v>
      </c>
      <c r="P170" s="82" t="str">
        <f t="shared" si="13"/>
        <v/>
      </c>
      <c r="Q170" s="82" t="str">
        <f t="shared" si="15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1"/>
        <v/>
      </c>
      <c r="N171" s="82" t="str">
        <f t="shared" si="12"/>
        <v/>
      </c>
      <c r="O171" s="82">
        <f t="shared" si="14"/>
        <v>0</v>
      </c>
      <c r="P171" s="82" t="str">
        <f t="shared" si="13"/>
        <v/>
      </c>
      <c r="Q171" s="82" t="str">
        <f t="shared" si="15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1"/>
        <v/>
      </c>
      <c r="N172" s="82" t="str">
        <f t="shared" si="12"/>
        <v/>
      </c>
      <c r="O172" s="82">
        <f t="shared" si="14"/>
        <v>0</v>
      </c>
      <c r="P172" s="82" t="str">
        <f t="shared" si="13"/>
        <v/>
      </c>
      <c r="Q172" s="82" t="str">
        <f t="shared" si="15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1"/>
        <v/>
      </c>
      <c r="N173" s="82" t="str">
        <f t="shared" si="12"/>
        <v/>
      </c>
      <c r="O173" s="82">
        <f t="shared" si="14"/>
        <v>0</v>
      </c>
      <c r="P173" s="82" t="str">
        <f t="shared" si="13"/>
        <v/>
      </c>
      <c r="Q173" s="82" t="str">
        <f t="shared" si="15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1"/>
        <v/>
      </c>
      <c r="N174" s="82" t="str">
        <f t="shared" si="12"/>
        <v/>
      </c>
      <c r="O174" s="82">
        <f t="shared" si="14"/>
        <v>0</v>
      </c>
      <c r="P174" s="82" t="str">
        <f t="shared" si="13"/>
        <v/>
      </c>
      <c r="Q174" s="82" t="str">
        <f t="shared" si="15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1"/>
        <v/>
      </c>
      <c r="N175" s="82" t="str">
        <f t="shared" si="12"/>
        <v/>
      </c>
      <c r="O175" s="82">
        <f t="shared" si="14"/>
        <v>0</v>
      </c>
      <c r="P175" s="82" t="str">
        <f t="shared" si="13"/>
        <v/>
      </c>
      <c r="Q175" s="82" t="str">
        <f t="shared" si="15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1"/>
        <v/>
      </c>
      <c r="N176" s="82" t="str">
        <f t="shared" si="12"/>
        <v/>
      </c>
      <c r="O176" s="82">
        <f t="shared" si="14"/>
        <v>0</v>
      </c>
      <c r="P176" s="82" t="str">
        <f t="shared" si="13"/>
        <v/>
      </c>
      <c r="Q176" s="82" t="str">
        <f t="shared" si="15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1"/>
        <v/>
      </c>
      <c r="N177" s="82" t="str">
        <f t="shared" si="12"/>
        <v/>
      </c>
      <c r="O177" s="82">
        <f t="shared" si="14"/>
        <v>0</v>
      </c>
      <c r="P177" s="82" t="str">
        <f t="shared" si="13"/>
        <v/>
      </c>
      <c r="Q177" s="82" t="str">
        <f t="shared" si="15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1"/>
        <v/>
      </c>
      <c r="N178" s="82" t="str">
        <f t="shared" si="12"/>
        <v/>
      </c>
      <c r="O178" s="82">
        <f t="shared" si="14"/>
        <v>0</v>
      </c>
      <c r="P178" s="82" t="str">
        <f t="shared" si="13"/>
        <v/>
      </c>
      <c r="Q178" s="82" t="str">
        <f t="shared" si="15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1"/>
        <v/>
      </c>
      <c r="N179" s="82" t="str">
        <f t="shared" si="12"/>
        <v/>
      </c>
      <c r="O179" s="82">
        <f t="shared" si="14"/>
        <v>0</v>
      </c>
      <c r="P179" s="82" t="str">
        <f t="shared" si="13"/>
        <v/>
      </c>
      <c r="Q179" s="82" t="str">
        <f t="shared" si="15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1"/>
        <v/>
      </c>
      <c r="N180" s="82" t="str">
        <f t="shared" si="12"/>
        <v/>
      </c>
      <c r="O180" s="82">
        <f t="shared" si="14"/>
        <v>0</v>
      </c>
      <c r="P180" s="82" t="str">
        <f t="shared" si="13"/>
        <v/>
      </c>
      <c r="Q180" s="82" t="str">
        <f t="shared" si="15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1"/>
        <v/>
      </c>
      <c r="N181" s="82" t="str">
        <f t="shared" si="12"/>
        <v/>
      </c>
      <c r="O181" s="82">
        <f t="shared" si="14"/>
        <v>0</v>
      </c>
      <c r="P181" s="82" t="str">
        <f t="shared" si="13"/>
        <v/>
      </c>
      <c r="Q181" s="82" t="str">
        <f t="shared" si="15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1"/>
        <v/>
      </c>
      <c r="N182" s="82" t="str">
        <f t="shared" si="12"/>
        <v/>
      </c>
      <c r="O182" s="82">
        <f t="shared" si="14"/>
        <v>0</v>
      </c>
      <c r="P182" s="82" t="str">
        <f t="shared" si="13"/>
        <v/>
      </c>
      <c r="Q182" s="82" t="str">
        <f t="shared" si="15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1"/>
        <v/>
      </c>
      <c r="N183" s="82" t="str">
        <f t="shared" si="12"/>
        <v/>
      </c>
      <c r="O183" s="82">
        <f t="shared" si="14"/>
        <v>0</v>
      </c>
      <c r="P183" s="82" t="str">
        <f t="shared" si="13"/>
        <v/>
      </c>
      <c r="Q183" s="82" t="str">
        <f t="shared" si="15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1"/>
        <v/>
      </c>
      <c r="N184" s="82" t="str">
        <f t="shared" si="12"/>
        <v/>
      </c>
      <c r="O184" s="82">
        <f t="shared" si="14"/>
        <v>0</v>
      </c>
      <c r="P184" s="82" t="str">
        <f t="shared" si="13"/>
        <v/>
      </c>
      <c r="Q184" s="82" t="str">
        <f t="shared" si="15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1"/>
        <v/>
      </c>
      <c r="N185" s="82" t="str">
        <f t="shared" si="12"/>
        <v/>
      </c>
      <c r="O185" s="82">
        <f t="shared" si="14"/>
        <v>0</v>
      </c>
      <c r="P185" s="82" t="str">
        <f t="shared" si="13"/>
        <v/>
      </c>
      <c r="Q185" s="82" t="str">
        <f t="shared" si="15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1"/>
        <v/>
      </c>
      <c r="N186" s="82" t="str">
        <f t="shared" si="12"/>
        <v/>
      </c>
      <c r="O186" s="82">
        <f t="shared" si="14"/>
        <v>0</v>
      </c>
      <c r="P186" s="82" t="str">
        <f t="shared" si="13"/>
        <v/>
      </c>
      <c r="Q186" s="82" t="str">
        <f t="shared" si="15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1"/>
        <v/>
      </c>
      <c r="N187" s="82" t="str">
        <f t="shared" si="12"/>
        <v/>
      </c>
      <c r="O187" s="82">
        <f t="shared" si="14"/>
        <v>0</v>
      </c>
      <c r="P187" s="82" t="str">
        <f t="shared" si="13"/>
        <v/>
      </c>
      <c r="Q187" s="82" t="str">
        <f t="shared" si="15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1"/>
        <v/>
      </c>
      <c r="N188" s="82" t="str">
        <f t="shared" si="12"/>
        <v/>
      </c>
      <c r="O188" s="82">
        <f t="shared" si="14"/>
        <v>0</v>
      </c>
      <c r="P188" s="82" t="str">
        <f t="shared" si="13"/>
        <v/>
      </c>
      <c r="Q188" s="82" t="str">
        <f t="shared" si="15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1"/>
        <v/>
      </c>
      <c r="N189" s="82" t="str">
        <f t="shared" si="12"/>
        <v/>
      </c>
      <c r="O189" s="82">
        <f t="shared" si="14"/>
        <v>0</v>
      </c>
      <c r="P189" s="82" t="str">
        <f t="shared" si="13"/>
        <v/>
      </c>
      <c r="Q189" s="82" t="str">
        <f t="shared" si="15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1"/>
        <v/>
      </c>
      <c r="N190" s="82" t="str">
        <f t="shared" si="12"/>
        <v/>
      </c>
      <c r="O190" s="82">
        <f t="shared" si="14"/>
        <v>0</v>
      </c>
      <c r="P190" s="82" t="str">
        <f t="shared" si="13"/>
        <v/>
      </c>
      <c r="Q190" s="82" t="str">
        <f t="shared" si="15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1"/>
        <v/>
      </c>
      <c r="N191" s="82" t="str">
        <f t="shared" si="12"/>
        <v/>
      </c>
      <c r="O191" s="82">
        <f t="shared" si="14"/>
        <v>0</v>
      </c>
      <c r="P191" s="82" t="str">
        <f t="shared" si="13"/>
        <v/>
      </c>
      <c r="Q191" s="82" t="str">
        <f t="shared" si="15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1"/>
        <v/>
      </c>
      <c r="N192" s="82" t="str">
        <f t="shared" si="12"/>
        <v/>
      </c>
      <c r="O192" s="82">
        <f t="shared" si="14"/>
        <v>0</v>
      </c>
      <c r="P192" s="82" t="str">
        <f t="shared" si="13"/>
        <v/>
      </c>
      <c r="Q192" s="82" t="str">
        <f t="shared" si="15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1"/>
        <v/>
      </c>
      <c r="N193" s="82" t="str">
        <f t="shared" si="12"/>
        <v/>
      </c>
      <c r="O193" s="82">
        <f t="shared" si="14"/>
        <v>0</v>
      </c>
      <c r="P193" s="82" t="str">
        <f t="shared" si="13"/>
        <v/>
      </c>
      <c r="Q193" s="82" t="str">
        <f t="shared" si="15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1"/>
        <v/>
      </c>
      <c r="N194" s="82" t="str">
        <f t="shared" si="12"/>
        <v/>
      </c>
      <c r="O194" s="82">
        <f t="shared" si="14"/>
        <v>0</v>
      </c>
      <c r="P194" s="82" t="str">
        <f t="shared" si="13"/>
        <v/>
      </c>
      <c r="Q194" s="82" t="str">
        <f t="shared" si="15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1"/>
        <v/>
      </c>
      <c r="N195" s="82" t="str">
        <f t="shared" si="12"/>
        <v/>
      </c>
      <c r="O195" s="82">
        <f t="shared" si="14"/>
        <v>0</v>
      </c>
      <c r="P195" s="82" t="str">
        <f t="shared" si="13"/>
        <v/>
      </c>
      <c r="Q195" s="82" t="str">
        <f t="shared" si="15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1"/>
        <v/>
      </c>
      <c r="N196" s="82" t="str">
        <f t="shared" si="12"/>
        <v/>
      </c>
      <c r="O196" s="82">
        <f t="shared" si="14"/>
        <v>0</v>
      </c>
      <c r="P196" s="82" t="str">
        <f t="shared" si="13"/>
        <v/>
      </c>
      <c r="Q196" s="82" t="str">
        <f t="shared" si="15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1"/>
        <v/>
      </c>
      <c r="N197" s="82" t="str">
        <f t="shared" si="12"/>
        <v/>
      </c>
      <c r="O197" s="82">
        <f t="shared" si="14"/>
        <v>0</v>
      </c>
      <c r="P197" s="82" t="str">
        <f t="shared" si="13"/>
        <v/>
      </c>
      <c r="Q197" s="82" t="str">
        <f t="shared" si="15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1"/>
        <v/>
      </c>
      <c r="N198" s="82" t="str">
        <f t="shared" si="12"/>
        <v/>
      </c>
      <c r="O198" s="82">
        <f t="shared" si="14"/>
        <v>0</v>
      </c>
      <c r="P198" s="82" t="str">
        <f t="shared" si="13"/>
        <v/>
      </c>
      <c r="Q198" s="82" t="str">
        <f t="shared" si="15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1"/>
        <v/>
      </c>
      <c r="N199" s="82" t="str">
        <f t="shared" si="12"/>
        <v/>
      </c>
      <c r="O199" s="82">
        <f t="shared" si="14"/>
        <v>0</v>
      </c>
      <c r="P199" s="82" t="str">
        <f t="shared" si="13"/>
        <v/>
      </c>
      <c r="Q199" s="82" t="str">
        <f t="shared" si="15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1"/>
        <v/>
      </c>
      <c r="N200" s="82" t="str">
        <f t="shared" si="12"/>
        <v/>
      </c>
      <c r="O200" s="82">
        <f t="shared" si="14"/>
        <v>0</v>
      </c>
      <c r="P200" s="82" t="str">
        <f t="shared" si="13"/>
        <v/>
      </c>
      <c r="Q200" s="82" t="str">
        <f t="shared" si="15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1"/>
        <v/>
      </c>
      <c r="N201" s="82" t="str">
        <f t="shared" si="12"/>
        <v/>
      </c>
      <c r="O201" s="82">
        <f t="shared" si="14"/>
        <v>0</v>
      </c>
      <c r="P201" s="82" t="str">
        <f t="shared" si="13"/>
        <v/>
      </c>
      <c r="Q201" s="82" t="str">
        <f t="shared" si="15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1"/>
        <v/>
      </c>
      <c r="N202" s="82" t="str">
        <f t="shared" si="12"/>
        <v/>
      </c>
      <c r="O202" s="82">
        <f t="shared" si="14"/>
        <v>0</v>
      </c>
      <c r="P202" s="82" t="str">
        <f t="shared" si="13"/>
        <v/>
      </c>
      <c r="Q202" s="82" t="str">
        <f t="shared" si="15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1"/>
        <v/>
      </c>
      <c r="N203" s="82" t="str">
        <f t="shared" si="12"/>
        <v/>
      </c>
      <c r="O203" s="82">
        <f t="shared" si="14"/>
        <v>0</v>
      </c>
      <c r="P203" s="82" t="str">
        <f t="shared" si="13"/>
        <v/>
      </c>
      <c r="Q203" s="82" t="str">
        <f t="shared" si="15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1"/>
        <v/>
      </c>
      <c r="N204" s="82" t="str">
        <f t="shared" si="12"/>
        <v/>
      </c>
      <c r="O204" s="82">
        <f t="shared" si="14"/>
        <v>0</v>
      </c>
      <c r="P204" s="82" t="str">
        <f t="shared" si="13"/>
        <v/>
      </c>
      <c r="Q204" s="82" t="str">
        <f t="shared" si="15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1"/>
        <v/>
      </c>
      <c r="N205" s="82" t="str">
        <f t="shared" si="12"/>
        <v/>
      </c>
      <c r="O205" s="82">
        <f t="shared" si="14"/>
        <v>0</v>
      </c>
      <c r="P205" s="82" t="str">
        <f t="shared" si="13"/>
        <v/>
      </c>
      <c r="Q205" s="82" t="str">
        <f t="shared" si="15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1"/>
        <v/>
      </c>
      <c r="N206" s="82" t="str">
        <f t="shared" si="12"/>
        <v/>
      </c>
      <c r="O206" s="82">
        <f t="shared" si="14"/>
        <v>0</v>
      </c>
      <c r="P206" s="82" t="str">
        <f t="shared" si="13"/>
        <v/>
      </c>
      <c r="Q206" s="82" t="str">
        <f t="shared" si="15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1"/>
        <v/>
      </c>
      <c r="N207" s="82" t="str">
        <f t="shared" si="12"/>
        <v/>
      </c>
      <c r="O207" s="82">
        <f t="shared" si="14"/>
        <v>0</v>
      </c>
      <c r="P207" s="82" t="str">
        <f t="shared" si="13"/>
        <v/>
      </c>
      <c r="Q207" s="82" t="str">
        <f t="shared" si="15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6">IF(F208&amp;H208&amp;I208&amp;J208&amp;K208="","",F208+H208+I208-J208-K208)</f>
        <v/>
      </c>
      <c r="N208" s="82" t="str">
        <f t="shared" ref="N208:N271" si="17">IF($G208="E",F208,"")</f>
        <v/>
      </c>
      <c r="O208" s="82">
        <f t="shared" si="14"/>
        <v>0</v>
      </c>
      <c r="P208" s="82" t="str">
        <f t="shared" ref="P208:P271" si="18">IF(OR($G208=8%,$G208=11%),$H208/$G208,"")</f>
        <v/>
      </c>
      <c r="Q208" s="82" t="str">
        <f t="shared" si="15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6"/>
        <v/>
      </c>
      <c r="N209" s="82" t="str">
        <f t="shared" si="17"/>
        <v/>
      </c>
      <c r="O209" s="82">
        <f t="shared" ref="O209:O272" si="19">IF($G209=0%,F209,"")</f>
        <v>0</v>
      </c>
      <c r="P209" s="82" t="str">
        <f t="shared" si="18"/>
        <v/>
      </c>
      <c r="Q209" s="82" t="str">
        <f t="shared" ref="Q209:Q272" si="20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6"/>
        <v/>
      </c>
      <c r="N210" s="82" t="str">
        <f t="shared" si="17"/>
        <v/>
      </c>
      <c r="O210" s="82">
        <f t="shared" si="19"/>
        <v>0</v>
      </c>
      <c r="P210" s="82" t="str">
        <f t="shared" si="18"/>
        <v/>
      </c>
      <c r="Q210" s="82" t="str">
        <f t="shared" si="20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6"/>
        <v/>
      </c>
      <c r="N211" s="82" t="str">
        <f t="shared" si="17"/>
        <v/>
      </c>
      <c r="O211" s="82">
        <f t="shared" si="19"/>
        <v>0</v>
      </c>
      <c r="P211" s="82" t="str">
        <f t="shared" si="18"/>
        <v/>
      </c>
      <c r="Q211" s="82" t="str">
        <f t="shared" si="20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6"/>
        <v/>
      </c>
      <c r="N212" s="82" t="str">
        <f t="shared" si="17"/>
        <v/>
      </c>
      <c r="O212" s="82">
        <f t="shared" si="19"/>
        <v>0</v>
      </c>
      <c r="P212" s="82" t="str">
        <f t="shared" si="18"/>
        <v/>
      </c>
      <c r="Q212" s="82" t="str">
        <f t="shared" si="20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6"/>
        <v/>
      </c>
      <c r="N213" s="82" t="str">
        <f t="shared" si="17"/>
        <v/>
      </c>
      <c r="O213" s="82">
        <f t="shared" si="19"/>
        <v>0</v>
      </c>
      <c r="P213" s="82" t="str">
        <f t="shared" si="18"/>
        <v/>
      </c>
      <c r="Q213" s="82" t="str">
        <f t="shared" si="20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6"/>
        <v/>
      </c>
      <c r="N214" s="82" t="str">
        <f t="shared" si="17"/>
        <v/>
      </c>
      <c r="O214" s="82">
        <f t="shared" si="19"/>
        <v>0</v>
      </c>
      <c r="P214" s="82" t="str">
        <f t="shared" si="18"/>
        <v/>
      </c>
      <c r="Q214" s="82" t="str">
        <f t="shared" si="20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6"/>
        <v/>
      </c>
      <c r="N215" s="82" t="str">
        <f t="shared" si="17"/>
        <v/>
      </c>
      <c r="O215" s="82">
        <f t="shared" si="19"/>
        <v>0</v>
      </c>
      <c r="P215" s="82" t="str">
        <f t="shared" si="18"/>
        <v/>
      </c>
      <c r="Q215" s="82" t="str">
        <f t="shared" si="20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6"/>
        <v/>
      </c>
      <c r="N216" s="82" t="str">
        <f t="shared" si="17"/>
        <v/>
      </c>
      <c r="O216" s="82">
        <f t="shared" si="19"/>
        <v>0</v>
      </c>
      <c r="P216" s="82" t="str">
        <f t="shared" si="18"/>
        <v/>
      </c>
      <c r="Q216" s="82" t="str">
        <f t="shared" si="20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6"/>
        <v/>
      </c>
      <c r="N217" s="82" t="str">
        <f t="shared" si="17"/>
        <v/>
      </c>
      <c r="O217" s="82">
        <f t="shared" si="19"/>
        <v>0</v>
      </c>
      <c r="P217" s="82" t="str">
        <f t="shared" si="18"/>
        <v/>
      </c>
      <c r="Q217" s="82" t="str">
        <f t="shared" si="20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6"/>
        <v/>
      </c>
      <c r="N218" s="82" t="str">
        <f t="shared" si="17"/>
        <v/>
      </c>
      <c r="O218" s="82">
        <f t="shared" si="19"/>
        <v>0</v>
      </c>
      <c r="P218" s="82" t="str">
        <f t="shared" si="18"/>
        <v/>
      </c>
      <c r="Q218" s="82" t="str">
        <f t="shared" si="20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6"/>
        <v/>
      </c>
      <c r="N219" s="82" t="str">
        <f t="shared" si="17"/>
        <v/>
      </c>
      <c r="O219" s="82">
        <f t="shared" si="19"/>
        <v>0</v>
      </c>
      <c r="P219" s="82" t="str">
        <f t="shared" si="18"/>
        <v/>
      </c>
      <c r="Q219" s="82" t="str">
        <f t="shared" si="20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6"/>
        <v/>
      </c>
      <c r="N220" s="82" t="str">
        <f t="shared" si="17"/>
        <v/>
      </c>
      <c r="O220" s="82">
        <f t="shared" si="19"/>
        <v>0</v>
      </c>
      <c r="P220" s="82" t="str">
        <f t="shared" si="18"/>
        <v/>
      </c>
      <c r="Q220" s="82" t="str">
        <f t="shared" si="20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6"/>
        <v/>
      </c>
      <c r="N221" s="82" t="str">
        <f t="shared" si="17"/>
        <v/>
      </c>
      <c r="O221" s="82">
        <f t="shared" si="19"/>
        <v>0</v>
      </c>
      <c r="P221" s="82" t="str">
        <f t="shared" si="18"/>
        <v/>
      </c>
      <c r="Q221" s="82" t="str">
        <f t="shared" si="20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6"/>
        <v/>
      </c>
      <c r="N222" s="82" t="str">
        <f t="shared" si="17"/>
        <v/>
      </c>
      <c r="O222" s="82">
        <f t="shared" si="19"/>
        <v>0</v>
      </c>
      <c r="P222" s="82" t="str">
        <f t="shared" si="18"/>
        <v/>
      </c>
      <c r="Q222" s="82" t="str">
        <f t="shared" si="20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6"/>
        <v/>
      </c>
      <c r="N223" s="82" t="str">
        <f t="shared" si="17"/>
        <v/>
      </c>
      <c r="O223" s="82">
        <f t="shared" si="19"/>
        <v>0</v>
      </c>
      <c r="P223" s="82" t="str">
        <f t="shared" si="18"/>
        <v/>
      </c>
      <c r="Q223" s="82" t="str">
        <f t="shared" si="20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6"/>
        <v/>
      </c>
      <c r="N224" s="82" t="str">
        <f t="shared" si="17"/>
        <v/>
      </c>
      <c r="O224" s="82">
        <f t="shared" si="19"/>
        <v>0</v>
      </c>
      <c r="P224" s="82" t="str">
        <f t="shared" si="18"/>
        <v/>
      </c>
      <c r="Q224" s="82" t="str">
        <f t="shared" si="20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6"/>
        <v/>
      </c>
      <c r="N225" s="82" t="str">
        <f t="shared" si="17"/>
        <v/>
      </c>
      <c r="O225" s="82">
        <f t="shared" si="19"/>
        <v>0</v>
      </c>
      <c r="P225" s="82" t="str">
        <f t="shared" si="18"/>
        <v/>
      </c>
      <c r="Q225" s="82" t="str">
        <f t="shared" si="20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6"/>
        <v/>
      </c>
      <c r="N226" s="82" t="str">
        <f t="shared" si="17"/>
        <v/>
      </c>
      <c r="O226" s="82">
        <f t="shared" si="19"/>
        <v>0</v>
      </c>
      <c r="P226" s="82" t="str">
        <f t="shared" si="18"/>
        <v/>
      </c>
      <c r="Q226" s="82" t="str">
        <f t="shared" si="20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6"/>
        <v/>
      </c>
      <c r="N227" s="82" t="str">
        <f t="shared" si="17"/>
        <v/>
      </c>
      <c r="O227" s="82">
        <f t="shared" si="19"/>
        <v>0</v>
      </c>
      <c r="P227" s="82" t="str">
        <f t="shared" si="18"/>
        <v/>
      </c>
      <c r="Q227" s="82" t="str">
        <f t="shared" si="20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6"/>
        <v/>
      </c>
      <c r="N228" s="82" t="str">
        <f t="shared" si="17"/>
        <v/>
      </c>
      <c r="O228" s="82">
        <f t="shared" si="19"/>
        <v>0</v>
      </c>
      <c r="P228" s="82" t="str">
        <f t="shared" si="18"/>
        <v/>
      </c>
      <c r="Q228" s="82" t="str">
        <f t="shared" si="20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6"/>
        <v/>
      </c>
      <c r="N229" s="82" t="str">
        <f t="shared" si="17"/>
        <v/>
      </c>
      <c r="O229" s="82">
        <f t="shared" si="19"/>
        <v>0</v>
      </c>
      <c r="P229" s="82" t="str">
        <f t="shared" si="18"/>
        <v/>
      </c>
      <c r="Q229" s="82" t="str">
        <f t="shared" si="20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6"/>
        <v/>
      </c>
      <c r="N230" s="82" t="str">
        <f t="shared" si="17"/>
        <v/>
      </c>
      <c r="O230" s="82">
        <f t="shared" si="19"/>
        <v>0</v>
      </c>
      <c r="P230" s="82" t="str">
        <f t="shared" si="18"/>
        <v/>
      </c>
      <c r="Q230" s="82" t="str">
        <f t="shared" si="20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6"/>
        <v/>
      </c>
      <c r="N231" s="82" t="str">
        <f t="shared" si="17"/>
        <v/>
      </c>
      <c r="O231" s="82">
        <f t="shared" si="19"/>
        <v>0</v>
      </c>
      <c r="P231" s="82" t="str">
        <f t="shared" si="18"/>
        <v/>
      </c>
      <c r="Q231" s="82" t="str">
        <f t="shared" si="20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6"/>
        <v/>
      </c>
      <c r="N232" s="82" t="str">
        <f t="shared" si="17"/>
        <v/>
      </c>
      <c r="O232" s="82">
        <f t="shared" si="19"/>
        <v>0</v>
      </c>
      <c r="P232" s="82" t="str">
        <f t="shared" si="18"/>
        <v/>
      </c>
      <c r="Q232" s="82" t="str">
        <f t="shared" si="20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6"/>
        <v/>
      </c>
      <c r="N233" s="82" t="str">
        <f t="shared" si="17"/>
        <v/>
      </c>
      <c r="O233" s="82">
        <f t="shared" si="19"/>
        <v>0</v>
      </c>
      <c r="P233" s="82" t="str">
        <f t="shared" si="18"/>
        <v/>
      </c>
      <c r="Q233" s="82" t="str">
        <f t="shared" si="20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6"/>
        <v/>
      </c>
      <c r="N234" s="82" t="str">
        <f t="shared" si="17"/>
        <v/>
      </c>
      <c r="O234" s="82">
        <f t="shared" si="19"/>
        <v>0</v>
      </c>
      <c r="P234" s="82" t="str">
        <f t="shared" si="18"/>
        <v/>
      </c>
      <c r="Q234" s="82" t="str">
        <f t="shared" si="20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6"/>
        <v/>
      </c>
      <c r="N235" s="82" t="str">
        <f t="shared" si="17"/>
        <v/>
      </c>
      <c r="O235" s="82">
        <f t="shared" si="19"/>
        <v>0</v>
      </c>
      <c r="P235" s="82" t="str">
        <f t="shared" si="18"/>
        <v/>
      </c>
      <c r="Q235" s="82" t="str">
        <f t="shared" si="20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6"/>
        <v/>
      </c>
      <c r="N236" s="82" t="str">
        <f t="shared" si="17"/>
        <v/>
      </c>
      <c r="O236" s="82">
        <f t="shared" si="19"/>
        <v>0</v>
      </c>
      <c r="P236" s="82" t="str">
        <f t="shared" si="18"/>
        <v/>
      </c>
      <c r="Q236" s="82" t="str">
        <f t="shared" si="20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6"/>
        <v/>
      </c>
      <c r="N237" s="82" t="str">
        <f t="shared" si="17"/>
        <v/>
      </c>
      <c r="O237" s="82">
        <f t="shared" si="19"/>
        <v>0</v>
      </c>
      <c r="P237" s="82" t="str">
        <f t="shared" si="18"/>
        <v/>
      </c>
      <c r="Q237" s="82" t="str">
        <f t="shared" si="20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6"/>
        <v/>
      </c>
      <c r="N238" s="82" t="str">
        <f t="shared" si="17"/>
        <v/>
      </c>
      <c r="O238" s="82">
        <f t="shared" si="19"/>
        <v>0</v>
      </c>
      <c r="P238" s="82" t="str">
        <f t="shared" si="18"/>
        <v/>
      </c>
      <c r="Q238" s="82" t="str">
        <f t="shared" si="20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6"/>
        <v/>
      </c>
      <c r="N239" s="82" t="str">
        <f t="shared" si="17"/>
        <v/>
      </c>
      <c r="O239" s="82">
        <f t="shared" si="19"/>
        <v>0</v>
      </c>
      <c r="P239" s="82" t="str">
        <f t="shared" si="18"/>
        <v/>
      </c>
      <c r="Q239" s="82" t="str">
        <f t="shared" si="20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6"/>
        <v/>
      </c>
      <c r="N240" s="82" t="str">
        <f t="shared" si="17"/>
        <v/>
      </c>
      <c r="O240" s="82">
        <f t="shared" si="19"/>
        <v>0</v>
      </c>
      <c r="P240" s="82" t="str">
        <f t="shared" si="18"/>
        <v/>
      </c>
      <c r="Q240" s="82" t="str">
        <f t="shared" si="20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6"/>
        <v/>
      </c>
      <c r="N241" s="82" t="str">
        <f t="shared" si="17"/>
        <v/>
      </c>
      <c r="O241" s="82">
        <f t="shared" si="19"/>
        <v>0</v>
      </c>
      <c r="P241" s="82" t="str">
        <f t="shared" si="18"/>
        <v/>
      </c>
      <c r="Q241" s="82" t="str">
        <f t="shared" si="20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6"/>
        <v/>
      </c>
      <c r="N242" s="82" t="str">
        <f t="shared" si="17"/>
        <v/>
      </c>
      <c r="O242" s="82">
        <f t="shared" si="19"/>
        <v>0</v>
      </c>
      <c r="P242" s="82" t="str">
        <f t="shared" si="18"/>
        <v/>
      </c>
      <c r="Q242" s="82" t="str">
        <f t="shared" si="20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6"/>
        <v/>
      </c>
      <c r="N243" s="82" t="str">
        <f t="shared" si="17"/>
        <v/>
      </c>
      <c r="O243" s="82">
        <f t="shared" si="19"/>
        <v>0</v>
      </c>
      <c r="P243" s="82" t="str">
        <f t="shared" si="18"/>
        <v/>
      </c>
      <c r="Q243" s="82" t="str">
        <f t="shared" si="20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6"/>
        <v/>
      </c>
      <c r="N244" s="82" t="str">
        <f t="shared" si="17"/>
        <v/>
      </c>
      <c r="O244" s="82">
        <f t="shared" si="19"/>
        <v>0</v>
      </c>
      <c r="P244" s="82" t="str">
        <f t="shared" si="18"/>
        <v/>
      </c>
      <c r="Q244" s="82" t="str">
        <f t="shared" si="20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6"/>
        <v/>
      </c>
      <c r="N245" s="82" t="str">
        <f t="shared" si="17"/>
        <v/>
      </c>
      <c r="O245" s="82">
        <f t="shared" si="19"/>
        <v>0</v>
      </c>
      <c r="P245" s="82" t="str">
        <f t="shared" si="18"/>
        <v/>
      </c>
      <c r="Q245" s="82" t="str">
        <f t="shared" si="20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6"/>
        <v/>
      </c>
      <c r="N246" s="82" t="str">
        <f t="shared" si="17"/>
        <v/>
      </c>
      <c r="O246" s="82">
        <f t="shared" si="19"/>
        <v>0</v>
      </c>
      <c r="P246" s="82" t="str">
        <f t="shared" si="18"/>
        <v/>
      </c>
      <c r="Q246" s="82" t="str">
        <f t="shared" si="20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6"/>
        <v/>
      </c>
      <c r="N247" s="82" t="str">
        <f t="shared" si="17"/>
        <v/>
      </c>
      <c r="O247" s="82">
        <f t="shared" si="19"/>
        <v>0</v>
      </c>
      <c r="P247" s="82" t="str">
        <f t="shared" si="18"/>
        <v/>
      </c>
      <c r="Q247" s="82" t="str">
        <f t="shared" si="20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6"/>
        <v/>
      </c>
      <c r="N248" s="82" t="str">
        <f t="shared" si="17"/>
        <v/>
      </c>
      <c r="O248" s="82">
        <f t="shared" si="19"/>
        <v>0</v>
      </c>
      <c r="P248" s="82" t="str">
        <f t="shared" si="18"/>
        <v/>
      </c>
      <c r="Q248" s="82" t="str">
        <f t="shared" si="20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6"/>
        <v/>
      </c>
      <c r="N249" s="82" t="str">
        <f t="shared" si="17"/>
        <v/>
      </c>
      <c r="O249" s="82">
        <f t="shared" si="19"/>
        <v>0</v>
      </c>
      <c r="P249" s="82" t="str">
        <f t="shared" si="18"/>
        <v/>
      </c>
      <c r="Q249" s="82" t="str">
        <f t="shared" si="20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6"/>
        <v/>
      </c>
      <c r="N250" s="82" t="str">
        <f t="shared" si="17"/>
        <v/>
      </c>
      <c r="O250" s="82">
        <f t="shared" si="19"/>
        <v>0</v>
      </c>
      <c r="P250" s="82" t="str">
        <f t="shared" si="18"/>
        <v/>
      </c>
      <c r="Q250" s="82" t="str">
        <f t="shared" si="20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6"/>
        <v/>
      </c>
      <c r="N251" s="82" t="str">
        <f t="shared" si="17"/>
        <v/>
      </c>
      <c r="O251" s="82">
        <f t="shared" si="19"/>
        <v>0</v>
      </c>
      <c r="P251" s="82" t="str">
        <f t="shared" si="18"/>
        <v/>
      </c>
      <c r="Q251" s="82" t="str">
        <f t="shared" si="20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6"/>
        <v/>
      </c>
      <c r="N252" s="82" t="str">
        <f t="shared" si="17"/>
        <v/>
      </c>
      <c r="O252" s="82">
        <f t="shared" si="19"/>
        <v>0</v>
      </c>
      <c r="P252" s="82" t="str">
        <f t="shared" si="18"/>
        <v/>
      </c>
      <c r="Q252" s="82" t="str">
        <f t="shared" si="20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6"/>
        <v/>
      </c>
      <c r="N253" s="82" t="str">
        <f t="shared" si="17"/>
        <v/>
      </c>
      <c r="O253" s="82">
        <f t="shared" si="19"/>
        <v>0</v>
      </c>
      <c r="P253" s="82" t="str">
        <f t="shared" si="18"/>
        <v/>
      </c>
      <c r="Q253" s="82" t="str">
        <f t="shared" si="20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6"/>
        <v/>
      </c>
      <c r="N254" s="82" t="str">
        <f t="shared" si="17"/>
        <v/>
      </c>
      <c r="O254" s="82">
        <f t="shared" si="19"/>
        <v>0</v>
      </c>
      <c r="P254" s="82" t="str">
        <f t="shared" si="18"/>
        <v/>
      </c>
      <c r="Q254" s="82" t="str">
        <f t="shared" si="20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6"/>
        <v/>
      </c>
      <c r="N255" s="82" t="str">
        <f t="shared" si="17"/>
        <v/>
      </c>
      <c r="O255" s="82">
        <f t="shared" si="19"/>
        <v>0</v>
      </c>
      <c r="P255" s="82" t="str">
        <f t="shared" si="18"/>
        <v/>
      </c>
      <c r="Q255" s="82" t="str">
        <f t="shared" si="20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6"/>
        <v/>
      </c>
      <c r="N256" s="82" t="str">
        <f t="shared" si="17"/>
        <v/>
      </c>
      <c r="O256" s="82">
        <f t="shared" si="19"/>
        <v>0</v>
      </c>
      <c r="P256" s="82" t="str">
        <f t="shared" si="18"/>
        <v/>
      </c>
      <c r="Q256" s="82" t="str">
        <f t="shared" si="20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6"/>
        <v/>
      </c>
      <c r="N257" s="82" t="str">
        <f t="shared" si="17"/>
        <v/>
      </c>
      <c r="O257" s="82">
        <f t="shared" si="19"/>
        <v>0</v>
      </c>
      <c r="P257" s="82" t="str">
        <f t="shared" si="18"/>
        <v/>
      </c>
      <c r="Q257" s="82" t="str">
        <f t="shared" si="20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6"/>
        <v/>
      </c>
      <c r="N258" s="82" t="str">
        <f t="shared" si="17"/>
        <v/>
      </c>
      <c r="O258" s="82">
        <f t="shared" si="19"/>
        <v>0</v>
      </c>
      <c r="P258" s="82" t="str">
        <f t="shared" si="18"/>
        <v/>
      </c>
      <c r="Q258" s="82" t="str">
        <f t="shared" si="20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6"/>
        <v/>
      </c>
      <c r="N259" s="82" t="str">
        <f t="shared" si="17"/>
        <v/>
      </c>
      <c r="O259" s="82">
        <f t="shared" si="19"/>
        <v>0</v>
      </c>
      <c r="P259" s="82" t="str">
        <f t="shared" si="18"/>
        <v/>
      </c>
      <c r="Q259" s="82" t="str">
        <f t="shared" si="20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6"/>
        <v/>
      </c>
      <c r="N260" s="82" t="str">
        <f t="shared" si="17"/>
        <v/>
      </c>
      <c r="O260" s="82">
        <f t="shared" si="19"/>
        <v>0</v>
      </c>
      <c r="P260" s="82" t="str">
        <f t="shared" si="18"/>
        <v/>
      </c>
      <c r="Q260" s="82" t="str">
        <f t="shared" si="20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6"/>
        <v/>
      </c>
      <c r="N261" s="82" t="str">
        <f t="shared" si="17"/>
        <v/>
      </c>
      <c r="O261" s="82">
        <f t="shared" si="19"/>
        <v>0</v>
      </c>
      <c r="P261" s="82" t="str">
        <f t="shared" si="18"/>
        <v/>
      </c>
      <c r="Q261" s="82" t="str">
        <f t="shared" si="20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6"/>
        <v/>
      </c>
      <c r="N262" s="82" t="str">
        <f t="shared" si="17"/>
        <v/>
      </c>
      <c r="O262" s="82">
        <f t="shared" si="19"/>
        <v>0</v>
      </c>
      <c r="P262" s="82" t="str">
        <f t="shared" si="18"/>
        <v/>
      </c>
      <c r="Q262" s="82" t="str">
        <f t="shared" si="20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6"/>
        <v/>
      </c>
      <c r="N263" s="82" t="str">
        <f t="shared" si="17"/>
        <v/>
      </c>
      <c r="O263" s="82">
        <f t="shared" si="19"/>
        <v>0</v>
      </c>
      <c r="P263" s="82" t="str">
        <f t="shared" si="18"/>
        <v/>
      </c>
      <c r="Q263" s="82" t="str">
        <f t="shared" si="20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6"/>
        <v/>
      </c>
      <c r="N264" s="82" t="str">
        <f t="shared" si="17"/>
        <v/>
      </c>
      <c r="O264" s="82">
        <f t="shared" si="19"/>
        <v>0</v>
      </c>
      <c r="P264" s="82" t="str">
        <f t="shared" si="18"/>
        <v/>
      </c>
      <c r="Q264" s="82" t="str">
        <f t="shared" si="20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6"/>
        <v/>
      </c>
      <c r="N265" s="82" t="str">
        <f t="shared" si="17"/>
        <v/>
      </c>
      <c r="O265" s="82">
        <f t="shared" si="19"/>
        <v>0</v>
      </c>
      <c r="P265" s="82" t="str">
        <f t="shared" si="18"/>
        <v/>
      </c>
      <c r="Q265" s="82" t="str">
        <f t="shared" si="20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6"/>
        <v/>
      </c>
      <c r="N266" s="82" t="str">
        <f t="shared" si="17"/>
        <v/>
      </c>
      <c r="O266" s="82">
        <f t="shared" si="19"/>
        <v>0</v>
      </c>
      <c r="P266" s="82" t="str">
        <f t="shared" si="18"/>
        <v/>
      </c>
      <c r="Q266" s="82" t="str">
        <f t="shared" si="20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6"/>
        <v/>
      </c>
      <c r="N267" s="82" t="str">
        <f t="shared" si="17"/>
        <v/>
      </c>
      <c r="O267" s="82">
        <f t="shared" si="19"/>
        <v>0</v>
      </c>
      <c r="P267" s="82" t="str">
        <f t="shared" si="18"/>
        <v/>
      </c>
      <c r="Q267" s="82" t="str">
        <f t="shared" si="20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6"/>
        <v/>
      </c>
      <c r="N268" s="82" t="str">
        <f t="shared" si="17"/>
        <v/>
      </c>
      <c r="O268" s="82">
        <f t="shared" si="19"/>
        <v>0</v>
      </c>
      <c r="P268" s="82" t="str">
        <f t="shared" si="18"/>
        <v/>
      </c>
      <c r="Q268" s="82" t="str">
        <f t="shared" si="20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6"/>
        <v/>
      </c>
      <c r="N269" s="82" t="str">
        <f t="shared" si="17"/>
        <v/>
      </c>
      <c r="O269" s="82">
        <f t="shared" si="19"/>
        <v>0</v>
      </c>
      <c r="P269" s="82" t="str">
        <f t="shared" si="18"/>
        <v/>
      </c>
      <c r="Q269" s="82" t="str">
        <f t="shared" si="20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6"/>
        <v/>
      </c>
      <c r="N270" s="82" t="str">
        <f t="shared" si="17"/>
        <v/>
      </c>
      <c r="O270" s="82">
        <f t="shared" si="19"/>
        <v>0</v>
      </c>
      <c r="P270" s="82" t="str">
        <f t="shared" si="18"/>
        <v/>
      </c>
      <c r="Q270" s="82" t="str">
        <f t="shared" si="20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6"/>
        <v/>
      </c>
      <c r="N271" s="82" t="str">
        <f t="shared" si="17"/>
        <v/>
      </c>
      <c r="O271" s="82">
        <f t="shared" si="19"/>
        <v>0</v>
      </c>
      <c r="P271" s="82" t="str">
        <f t="shared" si="18"/>
        <v/>
      </c>
      <c r="Q271" s="82" t="str">
        <f t="shared" si="20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1">IF(F272&amp;H272&amp;I272&amp;J272&amp;K272="","",F272+H272+I272-J272-K272)</f>
        <v/>
      </c>
      <c r="N272" s="82" t="str">
        <f t="shared" ref="N272:N335" si="22">IF($G272="E",F272,"")</f>
        <v/>
      </c>
      <c r="O272" s="82">
        <f t="shared" si="19"/>
        <v>0</v>
      </c>
      <c r="P272" s="82" t="str">
        <f t="shared" ref="P272:P335" si="23">IF(OR($G272=8%,$G272=11%),$H272/$G272,"")</f>
        <v/>
      </c>
      <c r="Q272" s="82" t="str">
        <f t="shared" si="20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1"/>
        <v/>
      </c>
      <c r="N273" s="82" t="str">
        <f t="shared" si="22"/>
        <v/>
      </c>
      <c r="O273" s="82">
        <f t="shared" ref="O273:O336" si="24">IF($G273=0%,F273,"")</f>
        <v>0</v>
      </c>
      <c r="P273" s="82" t="str">
        <f t="shared" si="23"/>
        <v/>
      </c>
      <c r="Q273" s="82" t="str">
        <f t="shared" ref="Q273:Q336" si="25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1"/>
        <v/>
      </c>
      <c r="N274" s="82" t="str">
        <f t="shared" si="22"/>
        <v/>
      </c>
      <c r="O274" s="82">
        <f t="shared" si="24"/>
        <v>0</v>
      </c>
      <c r="P274" s="82" t="str">
        <f t="shared" si="23"/>
        <v/>
      </c>
      <c r="Q274" s="82" t="str">
        <f t="shared" si="25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1"/>
        <v/>
      </c>
      <c r="N275" s="82" t="str">
        <f t="shared" si="22"/>
        <v/>
      </c>
      <c r="O275" s="82">
        <f t="shared" si="24"/>
        <v>0</v>
      </c>
      <c r="P275" s="82" t="str">
        <f t="shared" si="23"/>
        <v/>
      </c>
      <c r="Q275" s="82" t="str">
        <f t="shared" si="25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1"/>
        <v/>
      </c>
      <c r="N276" s="82" t="str">
        <f t="shared" si="22"/>
        <v/>
      </c>
      <c r="O276" s="82">
        <f t="shared" si="24"/>
        <v>0</v>
      </c>
      <c r="P276" s="82" t="str">
        <f t="shared" si="23"/>
        <v/>
      </c>
      <c r="Q276" s="82" t="str">
        <f t="shared" si="25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1"/>
        <v/>
      </c>
      <c r="N277" s="82" t="str">
        <f t="shared" si="22"/>
        <v/>
      </c>
      <c r="O277" s="82">
        <f t="shared" si="24"/>
        <v>0</v>
      </c>
      <c r="P277" s="82" t="str">
        <f t="shared" si="23"/>
        <v/>
      </c>
      <c r="Q277" s="82" t="str">
        <f t="shared" si="25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1"/>
        <v/>
      </c>
      <c r="N278" s="82" t="str">
        <f t="shared" si="22"/>
        <v/>
      </c>
      <c r="O278" s="82">
        <f t="shared" si="24"/>
        <v>0</v>
      </c>
      <c r="P278" s="82" t="str">
        <f t="shared" si="23"/>
        <v/>
      </c>
      <c r="Q278" s="82" t="str">
        <f t="shared" si="25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1"/>
        <v/>
      </c>
      <c r="N279" s="82" t="str">
        <f t="shared" si="22"/>
        <v/>
      </c>
      <c r="O279" s="82">
        <f t="shared" si="24"/>
        <v>0</v>
      </c>
      <c r="P279" s="82" t="str">
        <f t="shared" si="23"/>
        <v/>
      </c>
      <c r="Q279" s="82" t="str">
        <f t="shared" si="25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1"/>
        <v/>
      </c>
      <c r="N280" s="82" t="str">
        <f t="shared" si="22"/>
        <v/>
      </c>
      <c r="O280" s="82">
        <f t="shared" si="24"/>
        <v>0</v>
      </c>
      <c r="P280" s="82" t="str">
        <f t="shared" si="23"/>
        <v/>
      </c>
      <c r="Q280" s="82" t="str">
        <f t="shared" si="25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1"/>
        <v/>
      </c>
      <c r="N281" s="82" t="str">
        <f t="shared" si="22"/>
        <v/>
      </c>
      <c r="O281" s="82">
        <f t="shared" si="24"/>
        <v>0</v>
      </c>
      <c r="P281" s="82" t="str">
        <f t="shared" si="23"/>
        <v/>
      </c>
      <c r="Q281" s="82" t="str">
        <f t="shared" si="25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1"/>
        <v/>
      </c>
      <c r="N282" s="82" t="str">
        <f t="shared" si="22"/>
        <v/>
      </c>
      <c r="O282" s="82">
        <f t="shared" si="24"/>
        <v>0</v>
      </c>
      <c r="P282" s="82" t="str">
        <f t="shared" si="23"/>
        <v/>
      </c>
      <c r="Q282" s="82" t="str">
        <f t="shared" si="25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1"/>
        <v/>
      </c>
      <c r="N283" s="82" t="str">
        <f t="shared" si="22"/>
        <v/>
      </c>
      <c r="O283" s="82">
        <f t="shared" si="24"/>
        <v>0</v>
      </c>
      <c r="P283" s="82" t="str">
        <f t="shared" si="23"/>
        <v/>
      </c>
      <c r="Q283" s="82" t="str">
        <f t="shared" si="25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1"/>
        <v/>
      </c>
      <c r="N284" s="82" t="str">
        <f t="shared" si="22"/>
        <v/>
      </c>
      <c r="O284" s="82">
        <f t="shared" si="24"/>
        <v>0</v>
      </c>
      <c r="P284" s="82" t="str">
        <f t="shared" si="23"/>
        <v/>
      </c>
      <c r="Q284" s="82" t="str">
        <f t="shared" si="25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1"/>
        <v/>
      </c>
      <c r="N285" s="82" t="str">
        <f t="shared" si="22"/>
        <v/>
      </c>
      <c r="O285" s="82">
        <f t="shared" si="24"/>
        <v>0</v>
      </c>
      <c r="P285" s="82" t="str">
        <f t="shared" si="23"/>
        <v/>
      </c>
      <c r="Q285" s="82" t="str">
        <f t="shared" si="25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1"/>
        <v/>
      </c>
      <c r="N286" s="82" t="str">
        <f t="shared" si="22"/>
        <v/>
      </c>
      <c r="O286" s="82">
        <f t="shared" si="24"/>
        <v>0</v>
      </c>
      <c r="P286" s="82" t="str">
        <f t="shared" si="23"/>
        <v/>
      </c>
      <c r="Q286" s="82" t="str">
        <f t="shared" si="25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1"/>
        <v/>
      </c>
      <c r="N287" s="82" t="str">
        <f t="shared" si="22"/>
        <v/>
      </c>
      <c r="O287" s="82">
        <f t="shared" si="24"/>
        <v>0</v>
      </c>
      <c r="P287" s="82" t="str">
        <f t="shared" si="23"/>
        <v/>
      </c>
      <c r="Q287" s="82" t="str">
        <f t="shared" si="25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1"/>
        <v/>
      </c>
      <c r="N288" s="82" t="str">
        <f t="shared" si="22"/>
        <v/>
      </c>
      <c r="O288" s="82">
        <f t="shared" si="24"/>
        <v>0</v>
      </c>
      <c r="P288" s="82" t="str">
        <f t="shared" si="23"/>
        <v/>
      </c>
      <c r="Q288" s="82" t="str">
        <f t="shared" si="25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1"/>
        <v/>
      </c>
      <c r="N289" s="82" t="str">
        <f t="shared" si="22"/>
        <v/>
      </c>
      <c r="O289" s="82">
        <f t="shared" si="24"/>
        <v>0</v>
      </c>
      <c r="P289" s="82" t="str">
        <f t="shared" si="23"/>
        <v/>
      </c>
      <c r="Q289" s="82" t="str">
        <f t="shared" si="25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1"/>
        <v/>
      </c>
      <c r="N290" s="82" t="str">
        <f t="shared" si="22"/>
        <v/>
      </c>
      <c r="O290" s="82">
        <f t="shared" si="24"/>
        <v>0</v>
      </c>
      <c r="P290" s="82" t="str">
        <f t="shared" si="23"/>
        <v/>
      </c>
      <c r="Q290" s="82" t="str">
        <f t="shared" si="25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1"/>
        <v/>
      </c>
      <c r="N291" s="82" t="str">
        <f t="shared" si="22"/>
        <v/>
      </c>
      <c r="O291" s="82">
        <f t="shared" si="24"/>
        <v>0</v>
      </c>
      <c r="P291" s="82" t="str">
        <f t="shared" si="23"/>
        <v/>
      </c>
      <c r="Q291" s="82" t="str">
        <f t="shared" si="25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1"/>
        <v/>
      </c>
      <c r="N292" s="82" t="str">
        <f t="shared" si="22"/>
        <v/>
      </c>
      <c r="O292" s="82">
        <f t="shared" si="24"/>
        <v>0</v>
      </c>
      <c r="P292" s="82" t="str">
        <f t="shared" si="23"/>
        <v/>
      </c>
      <c r="Q292" s="82" t="str">
        <f t="shared" si="25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1"/>
        <v/>
      </c>
      <c r="N293" s="82" t="str">
        <f t="shared" si="22"/>
        <v/>
      </c>
      <c r="O293" s="82">
        <f t="shared" si="24"/>
        <v>0</v>
      </c>
      <c r="P293" s="82" t="str">
        <f t="shared" si="23"/>
        <v/>
      </c>
      <c r="Q293" s="82" t="str">
        <f t="shared" si="25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1"/>
        <v/>
      </c>
      <c r="N294" s="82" t="str">
        <f t="shared" si="22"/>
        <v/>
      </c>
      <c r="O294" s="82">
        <f t="shared" si="24"/>
        <v>0</v>
      </c>
      <c r="P294" s="82" t="str">
        <f t="shared" si="23"/>
        <v/>
      </c>
      <c r="Q294" s="82" t="str">
        <f t="shared" si="25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1"/>
        <v/>
      </c>
      <c r="N295" s="82" t="str">
        <f t="shared" si="22"/>
        <v/>
      </c>
      <c r="O295" s="82">
        <f t="shared" si="24"/>
        <v>0</v>
      </c>
      <c r="P295" s="82" t="str">
        <f t="shared" si="23"/>
        <v/>
      </c>
      <c r="Q295" s="82" t="str">
        <f t="shared" si="25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1"/>
        <v/>
      </c>
      <c r="N296" s="82" t="str">
        <f t="shared" si="22"/>
        <v/>
      </c>
      <c r="O296" s="82">
        <f t="shared" si="24"/>
        <v>0</v>
      </c>
      <c r="P296" s="82" t="str">
        <f t="shared" si="23"/>
        <v/>
      </c>
      <c r="Q296" s="82" t="str">
        <f t="shared" si="25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1"/>
        <v/>
      </c>
      <c r="N297" s="82" t="str">
        <f t="shared" si="22"/>
        <v/>
      </c>
      <c r="O297" s="82">
        <f t="shared" si="24"/>
        <v>0</v>
      </c>
      <c r="P297" s="82" t="str">
        <f t="shared" si="23"/>
        <v/>
      </c>
      <c r="Q297" s="82" t="str">
        <f t="shared" si="25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1"/>
        <v/>
      </c>
      <c r="N298" s="82" t="str">
        <f t="shared" si="22"/>
        <v/>
      </c>
      <c r="O298" s="82">
        <f t="shared" si="24"/>
        <v>0</v>
      </c>
      <c r="P298" s="82" t="str">
        <f t="shared" si="23"/>
        <v/>
      </c>
      <c r="Q298" s="82" t="str">
        <f t="shared" si="25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1"/>
        <v/>
      </c>
      <c r="N299" s="82" t="str">
        <f t="shared" si="22"/>
        <v/>
      </c>
      <c r="O299" s="82">
        <f t="shared" si="24"/>
        <v>0</v>
      </c>
      <c r="P299" s="82" t="str">
        <f t="shared" si="23"/>
        <v/>
      </c>
      <c r="Q299" s="82" t="str">
        <f t="shared" si="25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1"/>
        <v/>
      </c>
      <c r="N300" s="82" t="str">
        <f t="shared" si="22"/>
        <v/>
      </c>
      <c r="O300" s="82">
        <f t="shared" si="24"/>
        <v>0</v>
      </c>
      <c r="P300" s="82" t="str">
        <f t="shared" si="23"/>
        <v/>
      </c>
      <c r="Q300" s="82" t="str">
        <f t="shared" si="25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1"/>
        <v/>
      </c>
      <c r="N301" s="82" t="str">
        <f t="shared" si="22"/>
        <v/>
      </c>
      <c r="O301" s="82">
        <f t="shared" si="24"/>
        <v>0</v>
      </c>
      <c r="P301" s="82" t="str">
        <f t="shared" si="23"/>
        <v/>
      </c>
      <c r="Q301" s="82" t="str">
        <f t="shared" si="25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1"/>
        <v/>
      </c>
      <c r="N302" s="82" t="str">
        <f t="shared" si="22"/>
        <v/>
      </c>
      <c r="O302" s="82">
        <f t="shared" si="24"/>
        <v>0</v>
      </c>
      <c r="P302" s="82" t="str">
        <f t="shared" si="23"/>
        <v/>
      </c>
      <c r="Q302" s="82" t="str">
        <f t="shared" si="25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1"/>
        <v/>
      </c>
      <c r="N303" s="82" t="str">
        <f t="shared" si="22"/>
        <v/>
      </c>
      <c r="O303" s="82">
        <f t="shared" si="24"/>
        <v>0</v>
      </c>
      <c r="P303" s="82" t="str">
        <f t="shared" si="23"/>
        <v/>
      </c>
      <c r="Q303" s="82" t="str">
        <f t="shared" si="25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1"/>
        <v/>
      </c>
      <c r="N304" s="82" t="str">
        <f t="shared" si="22"/>
        <v/>
      </c>
      <c r="O304" s="82">
        <f t="shared" si="24"/>
        <v>0</v>
      </c>
      <c r="P304" s="82" t="str">
        <f t="shared" si="23"/>
        <v/>
      </c>
      <c r="Q304" s="82" t="str">
        <f t="shared" si="25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1"/>
        <v/>
      </c>
      <c r="N305" s="82" t="str">
        <f t="shared" si="22"/>
        <v/>
      </c>
      <c r="O305" s="82">
        <f t="shared" si="24"/>
        <v>0</v>
      </c>
      <c r="P305" s="82" t="str">
        <f t="shared" si="23"/>
        <v/>
      </c>
      <c r="Q305" s="82" t="str">
        <f t="shared" si="25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1"/>
        <v/>
      </c>
      <c r="N306" s="82" t="str">
        <f t="shared" si="22"/>
        <v/>
      </c>
      <c r="O306" s="82">
        <f t="shared" si="24"/>
        <v>0</v>
      </c>
      <c r="P306" s="82" t="str">
        <f t="shared" si="23"/>
        <v/>
      </c>
      <c r="Q306" s="82" t="str">
        <f t="shared" si="25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1"/>
        <v/>
      </c>
      <c r="N307" s="82" t="str">
        <f t="shared" si="22"/>
        <v/>
      </c>
      <c r="O307" s="82">
        <f t="shared" si="24"/>
        <v>0</v>
      </c>
      <c r="P307" s="82" t="str">
        <f t="shared" si="23"/>
        <v/>
      </c>
      <c r="Q307" s="82" t="str">
        <f t="shared" si="25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1"/>
        <v/>
      </c>
      <c r="N308" s="82" t="str">
        <f t="shared" si="22"/>
        <v/>
      </c>
      <c r="O308" s="82">
        <f t="shared" si="24"/>
        <v>0</v>
      </c>
      <c r="P308" s="82" t="str">
        <f t="shared" si="23"/>
        <v/>
      </c>
      <c r="Q308" s="82" t="str">
        <f t="shared" si="25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1"/>
        <v/>
      </c>
      <c r="N309" s="82" t="str">
        <f t="shared" si="22"/>
        <v/>
      </c>
      <c r="O309" s="82">
        <f t="shared" si="24"/>
        <v>0</v>
      </c>
      <c r="P309" s="82" t="str">
        <f t="shared" si="23"/>
        <v/>
      </c>
      <c r="Q309" s="82" t="str">
        <f t="shared" si="25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1"/>
        <v/>
      </c>
      <c r="N310" s="82" t="str">
        <f t="shared" si="22"/>
        <v/>
      </c>
      <c r="O310" s="82">
        <f t="shared" si="24"/>
        <v>0</v>
      </c>
      <c r="P310" s="82" t="str">
        <f t="shared" si="23"/>
        <v/>
      </c>
      <c r="Q310" s="82" t="str">
        <f t="shared" si="25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1"/>
        <v/>
      </c>
      <c r="N311" s="82" t="str">
        <f t="shared" si="22"/>
        <v/>
      </c>
      <c r="O311" s="82">
        <f t="shared" si="24"/>
        <v>0</v>
      </c>
      <c r="P311" s="82" t="str">
        <f t="shared" si="23"/>
        <v/>
      </c>
      <c r="Q311" s="82" t="str">
        <f t="shared" si="25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1"/>
        <v/>
      </c>
      <c r="N312" s="82" t="str">
        <f t="shared" si="22"/>
        <v/>
      </c>
      <c r="O312" s="82">
        <f t="shared" si="24"/>
        <v>0</v>
      </c>
      <c r="P312" s="82" t="str">
        <f t="shared" si="23"/>
        <v/>
      </c>
      <c r="Q312" s="82" t="str">
        <f t="shared" si="25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1"/>
        <v/>
      </c>
      <c r="N313" s="82" t="str">
        <f t="shared" si="22"/>
        <v/>
      </c>
      <c r="O313" s="82">
        <f t="shared" si="24"/>
        <v>0</v>
      </c>
      <c r="P313" s="82" t="str">
        <f t="shared" si="23"/>
        <v/>
      </c>
      <c r="Q313" s="82" t="str">
        <f t="shared" si="25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1"/>
        <v/>
      </c>
      <c r="N314" s="82" t="str">
        <f t="shared" si="22"/>
        <v/>
      </c>
      <c r="O314" s="82">
        <f t="shared" si="24"/>
        <v>0</v>
      </c>
      <c r="P314" s="82" t="str">
        <f t="shared" si="23"/>
        <v/>
      </c>
      <c r="Q314" s="82" t="str">
        <f t="shared" si="25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1"/>
        <v/>
      </c>
      <c r="N315" s="82" t="str">
        <f t="shared" si="22"/>
        <v/>
      </c>
      <c r="O315" s="82">
        <f t="shared" si="24"/>
        <v>0</v>
      </c>
      <c r="P315" s="82" t="str">
        <f t="shared" si="23"/>
        <v/>
      </c>
      <c r="Q315" s="82" t="str">
        <f t="shared" si="25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1"/>
        <v/>
      </c>
      <c r="N316" s="82" t="str">
        <f t="shared" si="22"/>
        <v/>
      </c>
      <c r="O316" s="82">
        <f t="shared" si="24"/>
        <v>0</v>
      </c>
      <c r="P316" s="82" t="str">
        <f t="shared" si="23"/>
        <v/>
      </c>
      <c r="Q316" s="82" t="str">
        <f t="shared" si="25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1"/>
        <v/>
      </c>
      <c r="N317" s="82" t="str">
        <f t="shared" si="22"/>
        <v/>
      </c>
      <c r="O317" s="82">
        <f t="shared" si="24"/>
        <v>0</v>
      </c>
      <c r="P317" s="82" t="str">
        <f t="shared" si="23"/>
        <v/>
      </c>
      <c r="Q317" s="82" t="str">
        <f t="shared" si="25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1"/>
        <v/>
      </c>
      <c r="N318" s="82" t="str">
        <f t="shared" si="22"/>
        <v/>
      </c>
      <c r="O318" s="82">
        <f t="shared" si="24"/>
        <v>0</v>
      </c>
      <c r="P318" s="82" t="str">
        <f t="shared" si="23"/>
        <v/>
      </c>
      <c r="Q318" s="82" t="str">
        <f t="shared" si="25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1"/>
        <v/>
      </c>
      <c r="N319" s="82" t="str">
        <f t="shared" si="22"/>
        <v/>
      </c>
      <c r="O319" s="82">
        <f t="shared" si="24"/>
        <v>0</v>
      </c>
      <c r="P319" s="82" t="str">
        <f t="shared" si="23"/>
        <v/>
      </c>
      <c r="Q319" s="82" t="str">
        <f t="shared" si="25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1"/>
        <v/>
      </c>
      <c r="N320" s="82" t="str">
        <f t="shared" si="22"/>
        <v/>
      </c>
      <c r="O320" s="82">
        <f t="shared" si="24"/>
        <v>0</v>
      </c>
      <c r="P320" s="82" t="str">
        <f t="shared" si="23"/>
        <v/>
      </c>
      <c r="Q320" s="82" t="str">
        <f t="shared" si="25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1"/>
        <v/>
      </c>
      <c r="N321" s="82" t="str">
        <f t="shared" si="22"/>
        <v/>
      </c>
      <c r="O321" s="82">
        <f t="shared" si="24"/>
        <v>0</v>
      </c>
      <c r="P321" s="82" t="str">
        <f t="shared" si="23"/>
        <v/>
      </c>
      <c r="Q321" s="82" t="str">
        <f t="shared" si="25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1"/>
        <v/>
      </c>
      <c r="N322" s="82" t="str">
        <f t="shared" si="22"/>
        <v/>
      </c>
      <c r="O322" s="82">
        <f t="shared" si="24"/>
        <v>0</v>
      </c>
      <c r="P322" s="82" t="str">
        <f t="shared" si="23"/>
        <v/>
      </c>
      <c r="Q322" s="82" t="str">
        <f t="shared" si="25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1"/>
        <v/>
      </c>
      <c r="N323" s="82" t="str">
        <f t="shared" si="22"/>
        <v/>
      </c>
      <c r="O323" s="82">
        <f t="shared" si="24"/>
        <v>0</v>
      </c>
      <c r="P323" s="82" t="str">
        <f t="shared" si="23"/>
        <v/>
      </c>
      <c r="Q323" s="82" t="str">
        <f t="shared" si="25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1"/>
        <v/>
      </c>
      <c r="N324" s="82" t="str">
        <f t="shared" si="22"/>
        <v/>
      </c>
      <c r="O324" s="82">
        <f t="shared" si="24"/>
        <v>0</v>
      </c>
      <c r="P324" s="82" t="str">
        <f t="shared" si="23"/>
        <v/>
      </c>
      <c r="Q324" s="82" t="str">
        <f t="shared" si="25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1"/>
        <v/>
      </c>
      <c r="N325" s="82" t="str">
        <f t="shared" si="22"/>
        <v/>
      </c>
      <c r="O325" s="82">
        <f t="shared" si="24"/>
        <v>0</v>
      </c>
      <c r="P325" s="82" t="str">
        <f t="shared" si="23"/>
        <v/>
      </c>
      <c r="Q325" s="82" t="str">
        <f t="shared" si="25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1"/>
        <v/>
      </c>
      <c r="N326" s="82" t="str">
        <f t="shared" si="22"/>
        <v/>
      </c>
      <c r="O326" s="82">
        <f t="shared" si="24"/>
        <v>0</v>
      </c>
      <c r="P326" s="82" t="str">
        <f t="shared" si="23"/>
        <v/>
      </c>
      <c r="Q326" s="82" t="str">
        <f t="shared" si="25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1"/>
        <v/>
      </c>
      <c r="N327" s="82" t="str">
        <f t="shared" si="22"/>
        <v/>
      </c>
      <c r="O327" s="82">
        <f t="shared" si="24"/>
        <v>0</v>
      </c>
      <c r="P327" s="82" t="str">
        <f t="shared" si="23"/>
        <v/>
      </c>
      <c r="Q327" s="82" t="str">
        <f t="shared" si="25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1"/>
        <v/>
      </c>
      <c r="N328" s="82" t="str">
        <f t="shared" si="22"/>
        <v/>
      </c>
      <c r="O328" s="82">
        <f t="shared" si="24"/>
        <v>0</v>
      </c>
      <c r="P328" s="82" t="str">
        <f t="shared" si="23"/>
        <v/>
      </c>
      <c r="Q328" s="82" t="str">
        <f t="shared" si="25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1"/>
        <v/>
      </c>
      <c r="N329" s="82" t="str">
        <f t="shared" si="22"/>
        <v/>
      </c>
      <c r="O329" s="82">
        <f t="shared" si="24"/>
        <v>0</v>
      </c>
      <c r="P329" s="82" t="str">
        <f t="shared" si="23"/>
        <v/>
      </c>
      <c r="Q329" s="82" t="str">
        <f t="shared" si="25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1"/>
        <v/>
      </c>
      <c r="N330" s="82" t="str">
        <f t="shared" si="22"/>
        <v/>
      </c>
      <c r="O330" s="82">
        <f t="shared" si="24"/>
        <v>0</v>
      </c>
      <c r="P330" s="82" t="str">
        <f t="shared" si="23"/>
        <v/>
      </c>
      <c r="Q330" s="82" t="str">
        <f t="shared" si="25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1"/>
        <v/>
      </c>
      <c r="N331" s="82" t="str">
        <f t="shared" si="22"/>
        <v/>
      </c>
      <c r="O331" s="82">
        <f t="shared" si="24"/>
        <v>0</v>
      </c>
      <c r="P331" s="82" t="str">
        <f t="shared" si="23"/>
        <v/>
      </c>
      <c r="Q331" s="82" t="str">
        <f t="shared" si="25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1"/>
        <v/>
      </c>
      <c r="N332" s="82" t="str">
        <f t="shared" si="22"/>
        <v/>
      </c>
      <c r="O332" s="82">
        <f t="shared" si="24"/>
        <v>0</v>
      </c>
      <c r="P332" s="82" t="str">
        <f t="shared" si="23"/>
        <v/>
      </c>
      <c r="Q332" s="82" t="str">
        <f t="shared" si="25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1"/>
        <v/>
      </c>
      <c r="N333" s="82" t="str">
        <f t="shared" si="22"/>
        <v/>
      </c>
      <c r="O333" s="82">
        <f t="shared" si="24"/>
        <v>0</v>
      </c>
      <c r="P333" s="82" t="str">
        <f t="shared" si="23"/>
        <v/>
      </c>
      <c r="Q333" s="82" t="str">
        <f t="shared" si="25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1"/>
        <v/>
      </c>
      <c r="N334" s="82" t="str">
        <f t="shared" si="22"/>
        <v/>
      </c>
      <c r="O334" s="82">
        <f t="shared" si="24"/>
        <v>0</v>
      </c>
      <c r="P334" s="82" t="str">
        <f t="shared" si="23"/>
        <v/>
      </c>
      <c r="Q334" s="82" t="str">
        <f t="shared" si="25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1"/>
        <v/>
      </c>
      <c r="N335" s="82" t="str">
        <f t="shared" si="22"/>
        <v/>
      </c>
      <c r="O335" s="82">
        <f t="shared" si="24"/>
        <v>0</v>
      </c>
      <c r="P335" s="82" t="str">
        <f t="shared" si="23"/>
        <v/>
      </c>
      <c r="Q335" s="82" t="str">
        <f t="shared" si="25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6">IF(F336&amp;H336&amp;I336&amp;J336&amp;K336="","",F336+H336+I336-J336-K336)</f>
        <v/>
      </c>
      <c r="N336" s="82" t="str">
        <f t="shared" ref="N336:N399" si="27">IF($G336="E",F336,"")</f>
        <v/>
      </c>
      <c r="O336" s="82">
        <f t="shared" si="24"/>
        <v>0</v>
      </c>
      <c r="P336" s="82" t="str">
        <f t="shared" ref="P336:P399" si="28">IF(OR($G336=8%,$G336=11%),$H336/$G336,"")</f>
        <v/>
      </c>
      <c r="Q336" s="82" t="str">
        <f t="shared" si="25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6"/>
        <v/>
      </c>
      <c r="N337" s="82" t="str">
        <f t="shared" si="27"/>
        <v/>
      </c>
      <c r="O337" s="82">
        <f t="shared" ref="O337:O400" si="29">IF($G337=0%,F337,"")</f>
        <v>0</v>
      </c>
      <c r="P337" s="82" t="str">
        <f t="shared" si="28"/>
        <v/>
      </c>
      <c r="Q337" s="82" t="str">
        <f t="shared" ref="Q337:Q400" si="30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6"/>
        <v/>
      </c>
      <c r="N338" s="82" t="str">
        <f t="shared" si="27"/>
        <v/>
      </c>
      <c r="O338" s="82">
        <f t="shared" si="29"/>
        <v>0</v>
      </c>
      <c r="P338" s="82" t="str">
        <f t="shared" si="28"/>
        <v/>
      </c>
      <c r="Q338" s="82" t="str">
        <f t="shared" si="30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6"/>
        <v/>
      </c>
      <c r="N339" s="82" t="str">
        <f t="shared" si="27"/>
        <v/>
      </c>
      <c r="O339" s="82">
        <f t="shared" si="29"/>
        <v>0</v>
      </c>
      <c r="P339" s="82" t="str">
        <f t="shared" si="28"/>
        <v/>
      </c>
      <c r="Q339" s="82" t="str">
        <f t="shared" si="30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6"/>
        <v/>
      </c>
      <c r="N340" s="82" t="str">
        <f t="shared" si="27"/>
        <v/>
      </c>
      <c r="O340" s="82">
        <f t="shared" si="29"/>
        <v>0</v>
      </c>
      <c r="P340" s="82" t="str">
        <f t="shared" si="28"/>
        <v/>
      </c>
      <c r="Q340" s="82" t="str">
        <f t="shared" si="30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6"/>
        <v/>
      </c>
      <c r="N341" s="82" t="str">
        <f t="shared" si="27"/>
        <v/>
      </c>
      <c r="O341" s="82">
        <f t="shared" si="29"/>
        <v>0</v>
      </c>
      <c r="P341" s="82" t="str">
        <f t="shared" si="28"/>
        <v/>
      </c>
      <c r="Q341" s="82" t="str">
        <f t="shared" si="30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6"/>
        <v/>
      </c>
      <c r="N342" s="82" t="str">
        <f t="shared" si="27"/>
        <v/>
      </c>
      <c r="O342" s="82">
        <f t="shared" si="29"/>
        <v>0</v>
      </c>
      <c r="P342" s="82" t="str">
        <f t="shared" si="28"/>
        <v/>
      </c>
      <c r="Q342" s="82" t="str">
        <f t="shared" si="30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6"/>
        <v/>
      </c>
      <c r="N343" s="82" t="str">
        <f t="shared" si="27"/>
        <v/>
      </c>
      <c r="O343" s="82">
        <f t="shared" si="29"/>
        <v>0</v>
      </c>
      <c r="P343" s="82" t="str">
        <f t="shared" si="28"/>
        <v/>
      </c>
      <c r="Q343" s="82" t="str">
        <f t="shared" si="30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6"/>
        <v/>
      </c>
      <c r="N344" s="82" t="str">
        <f t="shared" si="27"/>
        <v/>
      </c>
      <c r="O344" s="82">
        <f t="shared" si="29"/>
        <v>0</v>
      </c>
      <c r="P344" s="82" t="str">
        <f t="shared" si="28"/>
        <v/>
      </c>
      <c r="Q344" s="82" t="str">
        <f t="shared" si="30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6"/>
        <v/>
      </c>
      <c r="N345" s="82" t="str">
        <f t="shared" si="27"/>
        <v/>
      </c>
      <c r="O345" s="82">
        <f t="shared" si="29"/>
        <v>0</v>
      </c>
      <c r="P345" s="82" t="str">
        <f t="shared" si="28"/>
        <v/>
      </c>
      <c r="Q345" s="82" t="str">
        <f t="shared" si="30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6"/>
        <v/>
      </c>
      <c r="N346" s="82" t="str">
        <f t="shared" si="27"/>
        <v/>
      </c>
      <c r="O346" s="82">
        <f t="shared" si="29"/>
        <v>0</v>
      </c>
      <c r="P346" s="82" t="str">
        <f t="shared" si="28"/>
        <v/>
      </c>
      <c r="Q346" s="82" t="str">
        <f t="shared" si="30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6"/>
        <v/>
      </c>
      <c r="N347" s="82" t="str">
        <f t="shared" si="27"/>
        <v/>
      </c>
      <c r="O347" s="82">
        <f t="shared" si="29"/>
        <v>0</v>
      </c>
      <c r="P347" s="82" t="str">
        <f t="shared" si="28"/>
        <v/>
      </c>
      <c r="Q347" s="82" t="str">
        <f t="shared" si="30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6"/>
        <v/>
      </c>
      <c r="N348" s="82" t="str">
        <f t="shared" si="27"/>
        <v/>
      </c>
      <c r="O348" s="82">
        <f t="shared" si="29"/>
        <v>0</v>
      </c>
      <c r="P348" s="82" t="str">
        <f t="shared" si="28"/>
        <v/>
      </c>
      <c r="Q348" s="82" t="str">
        <f t="shared" si="30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6"/>
        <v/>
      </c>
      <c r="N349" s="82" t="str">
        <f t="shared" si="27"/>
        <v/>
      </c>
      <c r="O349" s="82">
        <f t="shared" si="29"/>
        <v>0</v>
      </c>
      <c r="P349" s="82" t="str">
        <f t="shared" si="28"/>
        <v/>
      </c>
      <c r="Q349" s="82" t="str">
        <f t="shared" si="30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6"/>
        <v/>
      </c>
      <c r="N350" s="82" t="str">
        <f t="shared" si="27"/>
        <v/>
      </c>
      <c r="O350" s="82">
        <f t="shared" si="29"/>
        <v>0</v>
      </c>
      <c r="P350" s="82" t="str">
        <f t="shared" si="28"/>
        <v/>
      </c>
      <c r="Q350" s="82" t="str">
        <f t="shared" si="30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6"/>
        <v/>
      </c>
      <c r="N351" s="82" t="str">
        <f t="shared" si="27"/>
        <v/>
      </c>
      <c r="O351" s="82">
        <f t="shared" si="29"/>
        <v>0</v>
      </c>
      <c r="P351" s="82" t="str">
        <f t="shared" si="28"/>
        <v/>
      </c>
      <c r="Q351" s="82" t="str">
        <f t="shared" si="30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6"/>
        <v/>
      </c>
      <c r="N352" s="82" t="str">
        <f t="shared" si="27"/>
        <v/>
      </c>
      <c r="O352" s="82">
        <f t="shared" si="29"/>
        <v>0</v>
      </c>
      <c r="P352" s="82" t="str">
        <f t="shared" si="28"/>
        <v/>
      </c>
      <c r="Q352" s="82" t="str">
        <f t="shared" si="30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6"/>
        <v/>
      </c>
      <c r="N353" s="82" t="str">
        <f t="shared" si="27"/>
        <v/>
      </c>
      <c r="O353" s="82">
        <f t="shared" si="29"/>
        <v>0</v>
      </c>
      <c r="P353" s="82" t="str">
        <f t="shared" si="28"/>
        <v/>
      </c>
      <c r="Q353" s="82" t="str">
        <f t="shared" si="30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6"/>
        <v/>
      </c>
      <c r="N354" s="82" t="str">
        <f t="shared" si="27"/>
        <v/>
      </c>
      <c r="O354" s="82">
        <f t="shared" si="29"/>
        <v>0</v>
      </c>
      <c r="P354" s="82" t="str">
        <f t="shared" si="28"/>
        <v/>
      </c>
      <c r="Q354" s="82" t="str">
        <f t="shared" si="30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6"/>
        <v/>
      </c>
      <c r="N355" s="82" t="str">
        <f t="shared" si="27"/>
        <v/>
      </c>
      <c r="O355" s="82">
        <f t="shared" si="29"/>
        <v>0</v>
      </c>
      <c r="P355" s="82" t="str">
        <f t="shared" si="28"/>
        <v/>
      </c>
      <c r="Q355" s="82" t="str">
        <f t="shared" si="30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6"/>
        <v/>
      </c>
      <c r="N356" s="82" t="str">
        <f t="shared" si="27"/>
        <v/>
      </c>
      <c r="O356" s="82">
        <f t="shared" si="29"/>
        <v>0</v>
      </c>
      <c r="P356" s="82" t="str">
        <f t="shared" si="28"/>
        <v/>
      </c>
      <c r="Q356" s="82" t="str">
        <f t="shared" si="30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6"/>
        <v/>
      </c>
      <c r="N357" s="82" t="str">
        <f t="shared" si="27"/>
        <v/>
      </c>
      <c r="O357" s="82">
        <f t="shared" si="29"/>
        <v>0</v>
      </c>
      <c r="P357" s="82" t="str">
        <f t="shared" si="28"/>
        <v/>
      </c>
      <c r="Q357" s="82" t="str">
        <f t="shared" si="30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6"/>
        <v/>
      </c>
      <c r="N358" s="82" t="str">
        <f t="shared" si="27"/>
        <v/>
      </c>
      <c r="O358" s="82">
        <f t="shared" si="29"/>
        <v>0</v>
      </c>
      <c r="P358" s="82" t="str">
        <f t="shared" si="28"/>
        <v/>
      </c>
      <c r="Q358" s="82" t="str">
        <f t="shared" si="30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6"/>
        <v/>
      </c>
      <c r="N359" s="82" t="str">
        <f t="shared" si="27"/>
        <v/>
      </c>
      <c r="O359" s="82">
        <f t="shared" si="29"/>
        <v>0</v>
      </c>
      <c r="P359" s="82" t="str">
        <f t="shared" si="28"/>
        <v/>
      </c>
      <c r="Q359" s="82" t="str">
        <f t="shared" si="30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6"/>
        <v/>
      </c>
      <c r="N360" s="82" t="str">
        <f t="shared" si="27"/>
        <v/>
      </c>
      <c r="O360" s="82">
        <f t="shared" si="29"/>
        <v>0</v>
      </c>
      <c r="P360" s="82" t="str">
        <f t="shared" si="28"/>
        <v/>
      </c>
      <c r="Q360" s="82" t="str">
        <f t="shared" si="30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6"/>
        <v/>
      </c>
      <c r="N361" s="82" t="str">
        <f t="shared" si="27"/>
        <v/>
      </c>
      <c r="O361" s="82">
        <f t="shared" si="29"/>
        <v>0</v>
      </c>
      <c r="P361" s="82" t="str">
        <f t="shared" si="28"/>
        <v/>
      </c>
      <c r="Q361" s="82" t="str">
        <f t="shared" si="30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6"/>
        <v/>
      </c>
      <c r="N362" s="82" t="str">
        <f t="shared" si="27"/>
        <v/>
      </c>
      <c r="O362" s="82">
        <f t="shared" si="29"/>
        <v>0</v>
      </c>
      <c r="P362" s="82" t="str">
        <f t="shared" si="28"/>
        <v/>
      </c>
      <c r="Q362" s="82" t="str">
        <f t="shared" si="30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6"/>
        <v/>
      </c>
      <c r="N363" s="82" t="str">
        <f t="shared" si="27"/>
        <v/>
      </c>
      <c r="O363" s="82">
        <f t="shared" si="29"/>
        <v>0</v>
      </c>
      <c r="P363" s="82" t="str">
        <f t="shared" si="28"/>
        <v/>
      </c>
      <c r="Q363" s="82" t="str">
        <f t="shared" si="30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6"/>
        <v/>
      </c>
      <c r="N364" s="82" t="str">
        <f t="shared" si="27"/>
        <v/>
      </c>
      <c r="O364" s="82">
        <f t="shared" si="29"/>
        <v>0</v>
      </c>
      <c r="P364" s="82" t="str">
        <f t="shared" si="28"/>
        <v/>
      </c>
      <c r="Q364" s="82" t="str">
        <f t="shared" si="30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6"/>
        <v/>
      </c>
      <c r="N365" s="82" t="str">
        <f t="shared" si="27"/>
        <v/>
      </c>
      <c r="O365" s="82">
        <f t="shared" si="29"/>
        <v>0</v>
      </c>
      <c r="P365" s="82" t="str">
        <f t="shared" si="28"/>
        <v/>
      </c>
      <c r="Q365" s="82" t="str">
        <f t="shared" si="30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6"/>
        <v/>
      </c>
      <c r="N366" s="82" t="str">
        <f t="shared" si="27"/>
        <v/>
      </c>
      <c r="O366" s="82">
        <f t="shared" si="29"/>
        <v>0</v>
      </c>
      <c r="P366" s="82" t="str">
        <f t="shared" si="28"/>
        <v/>
      </c>
      <c r="Q366" s="82" t="str">
        <f t="shared" si="30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6"/>
        <v/>
      </c>
      <c r="N367" s="82" t="str">
        <f t="shared" si="27"/>
        <v/>
      </c>
      <c r="O367" s="82">
        <f t="shared" si="29"/>
        <v>0</v>
      </c>
      <c r="P367" s="82" t="str">
        <f t="shared" si="28"/>
        <v/>
      </c>
      <c r="Q367" s="82" t="str">
        <f t="shared" si="30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6"/>
        <v/>
      </c>
      <c r="N368" s="82" t="str">
        <f t="shared" si="27"/>
        <v/>
      </c>
      <c r="O368" s="82">
        <f t="shared" si="29"/>
        <v>0</v>
      </c>
      <c r="P368" s="82" t="str">
        <f t="shared" si="28"/>
        <v/>
      </c>
      <c r="Q368" s="82" t="str">
        <f t="shared" si="30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6"/>
        <v/>
      </c>
      <c r="N369" s="82" t="str">
        <f t="shared" si="27"/>
        <v/>
      </c>
      <c r="O369" s="82">
        <f t="shared" si="29"/>
        <v>0</v>
      </c>
      <c r="P369" s="82" t="str">
        <f t="shared" si="28"/>
        <v/>
      </c>
      <c r="Q369" s="82" t="str">
        <f t="shared" si="30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6"/>
        <v/>
      </c>
      <c r="N370" s="82" t="str">
        <f t="shared" si="27"/>
        <v/>
      </c>
      <c r="O370" s="82">
        <f t="shared" si="29"/>
        <v>0</v>
      </c>
      <c r="P370" s="82" t="str">
        <f t="shared" si="28"/>
        <v/>
      </c>
      <c r="Q370" s="82" t="str">
        <f t="shared" si="30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6"/>
        <v/>
      </c>
      <c r="N371" s="82" t="str">
        <f t="shared" si="27"/>
        <v/>
      </c>
      <c r="O371" s="82">
        <f t="shared" si="29"/>
        <v>0</v>
      </c>
      <c r="P371" s="82" t="str">
        <f t="shared" si="28"/>
        <v/>
      </c>
      <c r="Q371" s="82" t="str">
        <f t="shared" si="30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6"/>
        <v/>
      </c>
      <c r="N372" s="82" t="str">
        <f t="shared" si="27"/>
        <v/>
      </c>
      <c r="O372" s="82">
        <f t="shared" si="29"/>
        <v>0</v>
      </c>
      <c r="P372" s="82" t="str">
        <f t="shared" si="28"/>
        <v/>
      </c>
      <c r="Q372" s="82" t="str">
        <f t="shared" si="30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6"/>
        <v/>
      </c>
      <c r="N373" s="82" t="str">
        <f t="shared" si="27"/>
        <v/>
      </c>
      <c r="O373" s="82">
        <f t="shared" si="29"/>
        <v>0</v>
      </c>
      <c r="P373" s="82" t="str">
        <f t="shared" si="28"/>
        <v/>
      </c>
      <c r="Q373" s="82" t="str">
        <f t="shared" si="30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6"/>
        <v/>
      </c>
      <c r="N374" s="82" t="str">
        <f t="shared" si="27"/>
        <v/>
      </c>
      <c r="O374" s="82">
        <f t="shared" si="29"/>
        <v>0</v>
      </c>
      <c r="P374" s="82" t="str">
        <f t="shared" si="28"/>
        <v/>
      </c>
      <c r="Q374" s="82" t="str">
        <f t="shared" si="30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6"/>
        <v/>
      </c>
      <c r="N375" s="82" t="str">
        <f t="shared" si="27"/>
        <v/>
      </c>
      <c r="O375" s="82">
        <f t="shared" si="29"/>
        <v>0</v>
      </c>
      <c r="P375" s="82" t="str">
        <f t="shared" si="28"/>
        <v/>
      </c>
      <c r="Q375" s="82" t="str">
        <f t="shared" si="30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6"/>
        <v/>
      </c>
      <c r="N376" s="82" t="str">
        <f t="shared" si="27"/>
        <v/>
      </c>
      <c r="O376" s="82">
        <f t="shared" si="29"/>
        <v>0</v>
      </c>
      <c r="P376" s="82" t="str">
        <f t="shared" si="28"/>
        <v/>
      </c>
      <c r="Q376" s="82" t="str">
        <f t="shared" si="30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6"/>
        <v/>
      </c>
      <c r="N377" s="82" t="str">
        <f t="shared" si="27"/>
        <v/>
      </c>
      <c r="O377" s="82">
        <f t="shared" si="29"/>
        <v>0</v>
      </c>
      <c r="P377" s="82" t="str">
        <f t="shared" si="28"/>
        <v/>
      </c>
      <c r="Q377" s="82" t="str">
        <f t="shared" si="30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6"/>
        <v/>
      </c>
      <c r="N378" s="82" t="str">
        <f t="shared" si="27"/>
        <v/>
      </c>
      <c r="O378" s="82">
        <f t="shared" si="29"/>
        <v>0</v>
      </c>
      <c r="P378" s="82" t="str">
        <f t="shared" si="28"/>
        <v/>
      </c>
      <c r="Q378" s="82" t="str">
        <f t="shared" si="30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6"/>
        <v/>
      </c>
      <c r="N379" s="82" t="str">
        <f t="shared" si="27"/>
        <v/>
      </c>
      <c r="O379" s="82">
        <f t="shared" si="29"/>
        <v>0</v>
      </c>
      <c r="P379" s="82" t="str">
        <f t="shared" si="28"/>
        <v/>
      </c>
      <c r="Q379" s="82" t="str">
        <f t="shared" si="30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6"/>
        <v/>
      </c>
      <c r="N380" s="82" t="str">
        <f t="shared" si="27"/>
        <v/>
      </c>
      <c r="O380" s="82">
        <f t="shared" si="29"/>
        <v>0</v>
      </c>
      <c r="P380" s="82" t="str">
        <f t="shared" si="28"/>
        <v/>
      </c>
      <c r="Q380" s="82" t="str">
        <f t="shared" si="30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6"/>
        <v/>
      </c>
      <c r="N381" s="82" t="str">
        <f t="shared" si="27"/>
        <v/>
      </c>
      <c r="O381" s="82">
        <f t="shared" si="29"/>
        <v>0</v>
      </c>
      <c r="P381" s="82" t="str">
        <f t="shared" si="28"/>
        <v/>
      </c>
      <c r="Q381" s="82" t="str">
        <f t="shared" si="30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6"/>
        <v/>
      </c>
      <c r="N382" s="82" t="str">
        <f t="shared" si="27"/>
        <v/>
      </c>
      <c r="O382" s="82">
        <f t="shared" si="29"/>
        <v>0</v>
      </c>
      <c r="P382" s="82" t="str">
        <f t="shared" si="28"/>
        <v/>
      </c>
      <c r="Q382" s="82" t="str">
        <f t="shared" si="30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6"/>
        <v/>
      </c>
      <c r="N383" s="82" t="str">
        <f t="shared" si="27"/>
        <v/>
      </c>
      <c r="O383" s="82">
        <f t="shared" si="29"/>
        <v>0</v>
      </c>
      <c r="P383" s="82" t="str">
        <f t="shared" si="28"/>
        <v/>
      </c>
      <c r="Q383" s="82" t="str">
        <f t="shared" si="30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6"/>
        <v/>
      </c>
      <c r="N384" s="82" t="str">
        <f t="shared" si="27"/>
        <v/>
      </c>
      <c r="O384" s="82">
        <f t="shared" si="29"/>
        <v>0</v>
      </c>
      <c r="P384" s="82" t="str">
        <f t="shared" si="28"/>
        <v/>
      </c>
      <c r="Q384" s="82" t="str">
        <f t="shared" si="30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6"/>
        <v/>
      </c>
      <c r="N385" s="82" t="str">
        <f t="shared" si="27"/>
        <v/>
      </c>
      <c r="O385" s="82">
        <f t="shared" si="29"/>
        <v>0</v>
      </c>
      <c r="P385" s="82" t="str">
        <f t="shared" si="28"/>
        <v/>
      </c>
      <c r="Q385" s="82" t="str">
        <f t="shared" si="30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6"/>
        <v/>
      </c>
      <c r="N386" s="82" t="str">
        <f t="shared" si="27"/>
        <v/>
      </c>
      <c r="O386" s="82">
        <f t="shared" si="29"/>
        <v>0</v>
      </c>
      <c r="P386" s="82" t="str">
        <f t="shared" si="28"/>
        <v/>
      </c>
      <c r="Q386" s="82" t="str">
        <f t="shared" si="30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6"/>
        <v/>
      </c>
      <c r="N387" s="82" t="str">
        <f t="shared" si="27"/>
        <v/>
      </c>
      <c r="O387" s="82">
        <f t="shared" si="29"/>
        <v>0</v>
      </c>
      <c r="P387" s="82" t="str">
        <f t="shared" si="28"/>
        <v/>
      </c>
      <c r="Q387" s="82" t="str">
        <f t="shared" si="30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6"/>
        <v/>
      </c>
      <c r="N388" s="82" t="str">
        <f t="shared" si="27"/>
        <v/>
      </c>
      <c r="O388" s="82">
        <f t="shared" si="29"/>
        <v>0</v>
      </c>
      <c r="P388" s="82" t="str">
        <f t="shared" si="28"/>
        <v/>
      </c>
      <c r="Q388" s="82" t="str">
        <f t="shared" si="30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6"/>
        <v/>
      </c>
      <c r="N389" s="82" t="str">
        <f t="shared" si="27"/>
        <v/>
      </c>
      <c r="O389" s="82">
        <f t="shared" si="29"/>
        <v>0</v>
      </c>
      <c r="P389" s="82" t="str">
        <f t="shared" si="28"/>
        <v/>
      </c>
      <c r="Q389" s="82" t="str">
        <f t="shared" si="30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6"/>
        <v/>
      </c>
      <c r="N390" s="82" t="str">
        <f t="shared" si="27"/>
        <v/>
      </c>
      <c r="O390" s="82">
        <f t="shared" si="29"/>
        <v>0</v>
      </c>
      <c r="P390" s="82" t="str">
        <f t="shared" si="28"/>
        <v/>
      </c>
      <c r="Q390" s="82" t="str">
        <f t="shared" si="30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6"/>
        <v/>
      </c>
      <c r="N391" s="82" t="str">
        <f t="shared" si="27"/>
        <v/>
      </c>
      <c r="O391" s="82">
        <f t="shared" si="29"/>
        <v>0</v>
      </c>
      <c r="P391" s="82" t="str">
        <f t="shared" si="28"/>
        <v/>
      </c>
      <c r="Q391" s="82" t="str">
        <f t="shared" si="30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6"/>
        <v/>
      </c>
      <c r="N392" s="82" t="str">
        <f t="shared" si="27"/>
        <v/>
      </c>
      <c r="O392" s="82">
        <f t="shared" si="29"/>
        <v>0</v>
      </c>
      <c r="P392" s="82" t="str">
        <f t="shared" si="28"/>
        <v/>
      </c>
      <c r="Q392" s="82" t="str">
        <f t="shared" si="30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6"/>
        <v/>
      </c>
      <c r="N393" s="82" t="str">
        <f t="shared" si="27"/>
        <v/>
      </c>
      <c r="O393" s="82">
        <f t="shared" si="29"/>
        <v>0</v>
      </c>
      <c r="P393" s="82" t="str">
        <f t="shared" si="28"/>
        <v/>
      </c>
      <c r="Q393" s="82" t="str">
        <f t="shared" si="30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6"/>
        <v/>
      </c>
      <c r="N394" s="82" t="str">
        <f t="shared" si="27"/>
        <v/>
      </c>
      <c r="O394" s="82">
        <f t="shared" si="29"/>
        <v>0</v>
      </c>
      <c r="P394" s="82" t="str">
        <f t="shared" si="28"/>
        <v/>
      </c>
      <c r="Q394" s="82" t="str">
        <f t="shared" si="30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6"/>
        <v/>
      </c>
      <c r="N395" s="82" t="str">
        <f t="shared" si="27"/>
        <v/>
      </c>
      <c r="O395" s="82">
        <f t="shared" si="29"/>
        <v>0</v>
      </c>
      <c r="P395" s="82" t="str">
        <f t="shared" si="28"/>
        <v/>
      </c>
      <c r="Q395" s="82" t="str">
        <f t="shared" si="30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6"/>
        <v/>
      </c>
      <c r="N396" s="82" t="str">
        <f t="shared" si="27"/>
        <v/>
      </c>
      <c r="O396" s="82">
        <f t="shared" si="29"/>
        <v>0</v>
      </c>
      <c r="P396" s="82" t="str">
        <f t="shared" si="28"/>
        <v/>
      </c>
      <c r="Q396" s="82" t="str">
        <f t="shared" si="30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6"/>
        <v/>
      </c>
      <c r="N397" s="82" t="str">
        <f t="shared" si="27"/>
        <v/>
      </c>
      <c r="O397" s="82">
        <f t="shared" si="29"/>
        <v>0</v>
      </c>
      <c r="P397" s="82" t="str">
        <f t="shared" si="28"/>
        <v/>
      </c>
      <c r="Q397" s="82" t="str">
        <f t="shared" si="30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6"/>
        <v/>
      </c>
      <c r="N398" s="82" t="str">
        <f t="shared" si="27"/>
        <v/>
      </c>
      <c r="O398" s="82">
        <f t="shared" si="29"/>
        <v>0</v>
      </c>
      <c r="P398" s="82" t="str">
        <f t="shared" si="28"/>
        <v/>
      </c>
      <c r="Q398" s="82" t="str">
        <f t="shared" si="30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6"/>
        <v/>
      </c>
      <c r="N399" s="82" t="str">
        <f t="shared" si="27"/>
        <v/>
      </c>
      <c r="O399" s="82">
        <f t="shared" si="29"/>
        <v>0</v>
      </c>
      <c r="P399" s="82" t="str">
        <f t="shared" si="28"/>
        <v/>
      </c>
      <c r="Q399" s="82" t="str">
        <f t="shared" si="30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1">IF(F400&amp;H400&amp;I400&amp;J400&amp;K400="","",F400+H400+I400-J400-K400)</f>
        <v/>
      </c>
      <c r="N400" s="82" t="str">
        <f t="shared" ref="N400:N463" si="32">IF($G400="E",F400,"")</f>
        <v/>
      </c>
      <c r="O400" s="82">
        <f t="shared" si="29"/>
        <v>0</v>
      </c>
      <c r="P400" s="82" t="str">
        <f t="shared" ref="P400:P463" si="33">IF(OR($G400=8%,$G400=11%),$H400/$G400,"")</f>
        <v/>
      </c>
      <c r="Q400" s="82" t="str">
        <f t="shared" si="30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1"/>
        <v/>
      </c>
      <c r="N401" s="82" t="str">
        <f t="shared" si="32"/>
        <v/>
      </c>
      <c r="O401" s="82">
        <f t="shared" ref="O401:O464" si="34">IF($G401=0%,F401,"")</f>
        <v>0</v>
      </c>
      <c r="P401" s="82" t="str">
        <f t="shared" si="33"/>
        <v/>
      </c>
      <c r="Q401" s="82" t="str">
        <f t="shared" ref="Q401:Q464" si="35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1"/>
        <v/>
      </c>
      <c r="N402" s="82" t="str">
        <f t="shared" si="32"/>
        <v/>
      </c>
      <c r="O402" s="82">
        <f t="shared" si="34"/>
        <v>0</v>
      </c>
      <c r="P402" s="82" t="str">
        <f t="shared" si="33"/>
        <v/>
      </c>
      <c r="Q402" s="82" t="str">
        <f t="shared" si="35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1"/>
        <v/>
      </c>
      <c r="N403" s="82" t="str">
        <f t="shared" si="32"/>
        <v/>
      </c>
      <c r="O403" s="82">
        <f t="shared" si="34"/>
        <v>0</v>
      </c>
      <c r="P403" s="82" t="str">
        <f t="shared" si="33"/>
        <v/>
      </c>
      <c r="Q403" s="82" t="str">
        <f t="shared" si="35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1"/>
        <v/>
      </c>
      <c r="N404" s="82" t="str">
        <f t="shared" si="32"/>
        <v/>
      </c>
      <c r="O404" s="82">
        <f t="shared" si="34"/>
        <v>0</v>
      </c>
      <c r="P404" s="82" t="str">
        <f t="shared" si="33"/>
        <v/>
      </c>
      <c r="Q404" s="82" t="str">
        <f t="shared" si="35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1"/>
        <v/>
      </c>
      <c r="N405" s="82" t="str">
        <f t="shared" si="32"/>
        <v/>
      </c>
      <c r="O405" s="82">
        <f t="shared" si="34"/>
        <v>0</v>
      </c>
      <c r="P405" s="82" t="str">
        <f t="shared" si="33"/>
        <v/>
      </c>
      <c r="Q405" s="82" t="str">
        <f t="shared" si="35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1"/>
        <v/>
      </c>
      <c r="N406" s="82" t="str">
        <f t="shared" si="32"/>
        <v/>
      </c>
      <c r="O406" s="82">
        <f t="shared" si="34"/>
        <v>0</v>
      </c>
      <c r="P406" s="82" t="str">
        <f t="shared" si="33"/>
        <v/>
      </c>
      <c r="Q406" s="82" t="str">
        <f t="shared" si="35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1"/>
        <v/>
      </c>
      <c r="N407" s="82" t="str">
        <f t="shared" si="32"/>
        <v/>
      </c>
      <c r="O407" s="82">
        <f t="shared" si="34"/>
        <v>0</v>
      </c>
      <c r="P407" s="82" t="str">
        <f t="shared" si="33"/>
        <v/>
      </c>
      <c r="Q407" s="82" t="str">
        <f t="shared" si="35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1"/>
        <v/>
      </c>
      <c r="N408" s="82" t="str">
        <f t="shared" si="32"/>
        <v/>
      </c>
      <c r="O408" s="82">
        <f t="shared" si="34"/>
        <v>0</v>
      </c>
      <c r="P408" s="82" t="str">
        <f t="shared" si="33"/>
        <v/>
      </c>
      <c r="Q408" s="82" t="str">
        <f t="shared" si="35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1"/>
        <v/>
      </c>
      <c r="N409" s="82" t="str">
        <f t="shared" si="32"/>
        <v/>
      </c>
      <c r="O409" s="82">
        <f t="shared" si="34"/>
        <v>0</v>
      </c>
      <c r="P409" s="82" t="str">
        <f t="shared" si="33"/>
        <v/>
      </c>
      <c r="Q409" s="82" t="str">
        <f t="shared" si="35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1"/>
        <v/>
      </c>
      <c r="N410" s="82" t="str">
        <f t="shared" si="32"/>
        <v/>
      </c>
      <c r="O410" s="82">
        <f t="shared" si="34"/>
        <v>0</v>
      </c>
      <c r="P410" s="82" t="str">
        <f t="shared" si="33"/>
        <v/>
      </c>
      <c r="Q410" s="82" t="str">
        <f t="shared" si="35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1"/>
        <v/>
      </c>
      <c r="N411" s="82" t="str">
        <f t="shared" si="32"/>
        <v/>
      </c>
      <c r="O411" s="82">
        <f t="shared" si="34"/>
        <v>0</v>
      </c>
      <c r="P411" s="82" t="str">
        <f t="shared" si="33"/>
        <v/>
      </c>
      <c r="Q411" s="82" t="str">
        <f t="shared" si="35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1"/>
        <v/>
      </c>
      <c r="N412" s="82" t="str">
        <f t="shared" si="32"/>
        <v/>
      </c>
      <c r="O412" s="82">
        <f t="shared" si="34"/>
        <v>0</v>
      </c>
      <c r="P412" s="82" t="str">
        <f t="shared" si="33"/>
        <v/>
      </c>
      <c r="Q412" s="82" t="str">
        <f t="shared" si="35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1"/>
        <v/>
      </c>
      <c r="N413" s="82" t="str">
        <f t="shared" si="32"/>
        <v/>
      </c>
      <c r="O413" s="82">
        <f t="shared" si="34"/>
        <v>0</v>
      </c>
      <c r="P413" s="82" t="str">
        <f t="shared" si="33"/>
        <v/>
      </c>
      <c r="Q413" s="82" t="str">
        <f t="shared" si="35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1"/>
        <v/>
      </c>
      <c r="N414" s="82" t="str">
        <f t="shared" si="32"/>
        <v/>
      </c>
      <c r="O414" s="82">
        <f t="shared" si="34"/>
        <v>0</v>
      </c>
      <c r="P414" s="82" t="str">
        <f t="shared" si="33"/>
        <v/>
      </c>
      <c r="Q414" s="82" t="str">
        <f t="shared" si="35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1"/>
        <v/>
      </c>
      <c r="N415" s="82" t="str">
        <f t="shared" si="32"/>
        <v/>
      </c>
      <c r="O415" s="82">
        <f t="shared" si="34"/>
        <v>0</v>
      </c>
      <c r="P415" s="82" t="str">
        <f t="shared" si="33"/>
        <v/>
      </c>
      <c r="Q415" s="82" t="str">
        <f t="shared" si="35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1"/>
        <v/>
      </c>
      <c r="N416" s="82" t="str">
        <f t="shared" si="32"/>
        <v/>
      </c>
      <c r="O416" s="82">
        <f t="shared" si="34"/>
        <v>0</v>
      </c>
      <c r="P416" s="82" t="str">
        <f t="shared" si="33"/>
        <v/>
      </c>
      <c r="Q416" s="82" t="str">
        <f t="shared" si="35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1"/>
        <v/>
      </c>
      <c r="N417" s="82" t="str">
        <f t="shared" si="32"/>
        <v/>
      </c>
      <c r="O417" s="82">
        <f t="shared" si="34"/>
        <v>0</v>
      </c>
      <c r="P417" s="82" t="str">
        <f t="shared" si="33"/>
        <v/>
      </c>
      <c r="Q417" s="82" t="str">
        <f t="shared" si="35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1"/>
        <v/>
      </c>
      <c r="N418" s="82" t="str">
        <f t="shared" si="32"/>
        <v/>
      </c>
      <c r="O418" s="82">
        <f t="shared" si="34"/>
        <v>0</v>
      </c>
      <c r="P418" s="82" t="str">
        <f t="shared" si="33"/>
        <v/>
      </c>
      <c r="Q418" s="82" t="str">
        <f t="shared" si="35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1"/>
        <v/>
      </c>
      <c r="N419" s="82" t="str">
        <f t="shared" si="32"/>
        <v/>
      </c>
      <c r="O419" s="82">
        <f t="shared" si="34"/>
        <v>0</v>
      </c>
      <c r="P419" s="82" t="str">
        <f t="shared" si="33"/>
        <v/>
      </c>
      <c r="Q419" s="82" t="str">
        <f t="shared" si="35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1"/>
        <v/>
      </c>
      <c r="N420" s="82" t="str">
        <f t="shared" si="32"/>
        <v/>
      </c>
      <c r="O420" s="82">
        <f t="shared" si="34"/>
        <v>0</v>
      </c>
      <c r="P420" s="82" t="str">
        <f t="shared" si="33"/>
        <v/>
      </c>
      <c r="Q420" s="82" t="str">
        <f t="shared" si="35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1"/>
        <v/>
      </c>
      <c r="N421" s="82" t="str">
        <f t="shared" si="32"/>
        <v/>
      </c>
      <c r="O421" s="82">
        <f t="shared" si="34"/>
        <v>0</v>
      </c>
      <c r="P421" s="82" t="str">
        <f t="shared" si="33"/>
        <v/>
      </c>
      <c r="Q421" s="82" t="str">
        <f t="shared" si="35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1"/>
        <v/>
      </c>
      <c r="N422" s="82" t="str">
        <f t="shared" si="32"/>
        <v/>
      </c>
      <c r="O422" s="82">
        <f t="shared" si="34"/>
        <v>0</v>
      </c>
      <c r="P422" s="82" t="str">
        <f t="shared" si="33"/>
        <v/>
      </c>
      <c r="Q422" s="82" t="str">
        <f t="shared" si="35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1"/>
        <v/>
      </c>
      <c r="N423" s="82" t="str">
        <f t="shared" si="32"/>
        <v/>
      </c>
      <c r="O423" s="82">
        <f t="shared" si="34"/>
        <v>0</v>
      </c>
      <c r="P423" s="82" t="str">
        <f t="shared" si="33"/>
        <v/>
      </c>
      <c r="Q423" s="82" t="str">
        <f t="shared" si="35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1"/>
        <v/>
      </c>
      <c r="N424" s="82" t="str">
        <f t="shared" si="32"/>
        <v/>
      </c>
      <c r="O424" s="82">
        <f t="shared" si="34"/>
        <v>0</v>
      </c>
      <c r="P424" s="82" t="str">
        <f t="shared" si="33"/>
        <v/>
      </c>
      <c r="Q424" s="82" t="str">
        <f t="shared" si="35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1"/>
        <v/>
      </c>
      <c r="N425" s="82" t="str">
        <f t="shared" si="32"/>
        <v/>
      </c>
      <c r="O425" s="82">
        <f t="shared" si="34"/>
        <v>0</v>
      </c>
      <c r="P425" s="82" t="str">
        <f t="shared" si="33"/>
        <v/>
      </c>
      <c r="Q425" s="82" t="str">
        <f t="shared" si="35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1"/>
        <v/>
      </c>
      <c r="N426" s="82" t="str">
        <f t="shared" si="32"/>
        <v/>
      </c>
      <c r="O426" s="82">
        <f t="shared" si="34"/>
        <v>0</v>
      </c>
      <c r="P426" s="82" t="str">
        <f t="shared" si="33"/>
        <v/>
      </c>
      <c r="Q426" s="82" t="str">
        <f t="shared" si="35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1"/>
        <v/>
      </c>
      <c r="N427" s="82" t="str">
        <f t="shared" si="32"/>
        <v/>
      </c>
      <c r="O427" s="82">
        <f t="shared" si="34"/>
        <v>0</v>
      </c>
      <c r="P427" s="82" t="str">
        <f t="shared" si="33"/>
        <v/>
      </c>
      <c r="Q427" s="82" t="str">
        <f t="shared" si="35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1"/>
        <v/>
      </c>
      <c r="N428" s="82" t="str">
        <f t="shared" si="32"/>
        <v/>
      </c>
      <c r="O428" s="82">
        <f t="shared" si="34"/>
        <v>0</v>
      </c>
      <c r="P428" s="82" t="str">
        <f t="shared" si="33"/>
        <v/>
      </c>
      <c r="Q428" s="82" t="str">
        <f t="shared" si="35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1"/>
        <v/>
      </c>
      <c r="N429" s="82" t="str">
        <f t="shared" si="32"/>
        <v/>
      </c>
      <c r="O429" s="82">
        <f t="shared" si="34"/>
        <v>0</v>
      </c>
      <c r="P429" s="82" t="str">
        <f t="shared" si="33"/>
        <v/>
      </c>
      <c r="Q429" s="82" t="str">
        <f t="shared" si="35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1"/>
        <v/>
      </c>
      <c r="N430" s="82" t="str">
        <f t="shared" si="32"/>
        <v/>
      </c>
      <c r="O430" s="82">
        <f t="shared" si="34"/>
        <v>0</v>
      </c>
      <c r="P430" s="82" t="str">
        <f t="shared" si="33"/>
        <v/>
      </c>
      <c r="Q430" s="82" t="str">
        <f t="shared" si="35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1"/>
        <v/>
      </c>
      <c r="N431" s="82" t="str">
        <f t="shared" si="32"/>
        <v/>
      </c>
      <c r="O431" s="82">
        <f t="shared" si="34"/>
        <v>0</v>
      </c>
      <c r="P431" s="82" t="str">
        <f t="shared" si="33"/>
        <v/>
      </c>
      <c r="Q431" s="82" t="str">
        <f t="shared" si="35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1"/>
        <v/>
      </c>
      <c r="N432" s="82" t="str">
        <f t="shared" si="32"/>
        <v/>
      </c>
      <c r="O432" s="82">
        <f t="shared" si="34"/>
        <v>0</v>
      </c>
      <c r="P432" s="82" t="str">
        <f t="shared" si="33"/>
        <v/>
      </c>
      <c r="Q432" s="82" t="str">
        <f t="shared" si="35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1"/>
        <v/>
      </c>
      <c r="N433" s="82" t="str">
        <f t="shared" si="32"/>
        <v/>
      </c>
      <c r="O433" s="82">
        <f t="shared" si="34"/>
        <v>0</v>
      </c>
      <c r="P433" s="82" t="str">
        <f t="shared" si="33"/>
        <v/>
      </c>
      <c r="Q433" s="82" t="str">
        <f t="shared" si="35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1"/>
        <v/>
      </c>
      <c r="N434" s="82" t="str">
        <f t="shared" si="32"/>
        <v/>
      </c>
      <c r="O434" s="82">
        <f t="shared" si="34"/>
        <v>0</v>
      </c>
      <c r="P434" s="82" t="str">
        <f t="shared" si="33"/>
        <v/>
      </c>
      <c r="Q434" s="82" t="str">
        <f t="shared" si="35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1"/>
        <v/>
      </c>
      <c r="N435" s="82" t="str">
        <f t="shared" si="32"/>
        <v/>
      </c>
      <c r="O435" s="82">
        <f t="shared" si="34"/>
        <v>0</v>
      </c>
      <c r="P435" s="82" t="str">
        <f t="shared" si="33"/>
        <v/>
      </c>
      <c r="Q435" s="82" t="str">
        <f t="shared" si="35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1"/>
        <v/>
      </c>
      <c r="N436" s="82" t="str">
        <f t="shared" si="32"/>
        <v/>
      </c>
      <c r="O436" s="82">
        <f t="shared" si="34"/>
        <v>0</v>
      </c>
      <c r="P436" s="82" t="str">
        <f t="shared" si="33"/>
        <v/>
      </c>
      <c r="Q436" s="82" t="str">
        <f t="shared" si="35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1"/>
        <v/>
      </c>
      <c r="N437" s="82" t="str">
        <f t="shared" si="32"/>
        <v/>
      </c>
      <c r="O437" s="82">
        <f t="shared" si="34"/>
        <v>0</v>
      </c>
      <c r="P437" s="82" t="str">
        <f t="shared" si="33"/>
        <v/>
      </c>
      <c r="Q437" s="82" t="str">
        <f t="shared" si="35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1"/>
        <v/>
      </c>
      <c r="N438" s="82" t="str">
        <f t="shared" si="32"/>
        <v/>
      </c>
      <c r="O438" s="82">
        <f t="shared" si="34"/>
        <v>0</v>
      </c>
      <c r="P438" s="82" t="str">
        <f t="shared" si="33"/>
        <v/>
      </c>
      <c r="Q438" s="82" t="str">
        <f t="shared" si="35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1"/>
        <v/>
      </c>
      <c r="N439" s="82" t="str">
        <f t="shared" si="32"/>
        <v/>
      </c>
      <c r="O439" s="82">
        <f t="shared" si="34"/>
        <v>0</v>
      </c>
      <c r="P439" s="82" t="str">
        <f t="shared" si="33"/>
        <v/>
      </c>
      <c r="Q439" s="82" t="str">
        <f t="shared" si="35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1"/>
        <v/>
      </c>
      <c r="N440" s="82" t="str">
        <f t="shared" si="32"/>
        <v/>
      </c>
      <c r="O440" s="82">
        <f t="shared" si="34"/>
        <v>0</v>
      </c>
      <c r="P440" s="82" t="str">
        <f t="shared" si="33"/>
        <v/>
      </c>
      <c r="Q440" s="82" t="str">
        <f t="shared" si="35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1"/>
        <v/>
      </c>
      <c r="N441" s="82" t="str">
        <f t="shared" si="32"/>
        <v/>
      </c>
      <c r="O441" s="82">
        <f t="shared" si="34"/>
        <v>0</v>
      </c>
      <c r="P441" s="82" t="str">
        <f t="shared" si="33"/>
        <v/>
      </c>
      <c r="Q441" s="82" t="str">
        <f t="shared" si="35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1"/>
        <v/>
      </c>
      <c r="N442" s="82" t="str">
        <f t="shared" si="32"/>
        <v/>
      </c>
      <c r="O442" s="82">
        <f t="shared" si="34"/>
        <v>0</v>
      </c>
      <c r="P442" s="82" t="str">
        <f t="shared" si="33"/>
        <v/>
      </c>
      <c r="Q442" s="82" t="str">
        <f t="shared" si="35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1"/>
        <v/>
      </c>
      <c r="N443" s="82" t="str">
        <f t="shared" si="32"/>
        <v/>
      </c>
      <c r="O443" s="82">
        <f t="shared" si="34"/>
        <v>0</v>
      </c>
      <c r="P443" s="82" t="str">
        <f t="shared" si="33"/>
        <v/>
      </c>
      <c r="Q443" s="82" t="str">
        <f t="shared" si="35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1"/>
        <v/>
      </c>
      <c r="N444" s="82" t="str">
        <f t="shared" si="32"/>
        <v/>
      </c>
      <c r="O444" s="82">
        <f t="shared" si="34"/>
        <v>0</v>
      </c>
      <c r="P444" s="82" t="str">
        <f t="shared" si="33"/>
        <v/>
      </c>
      <c r="Q444" s="82" t="str">
        <f t="shared" si="35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1"/>
        <v/>
      </c>
      <c r="N445" s="82" t="str">
        <f t="shared" si="32"/>
        <v/>
      </c>
      <c r="O445" s="82">
        <f t="shared" si="34"/>
        <v>0</v>
      </c>
      <c r="P445" s="82" t="str">
        <f t="shared" si="33"/>
        <v/>
      </c>
      <c r="Q445" s="82" t="str">
        <f t="shared" si="35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1"/>
        <v/>
      </c>
      <c r="N446" s="82" t="str">
        <f t="shared" si="32"/>
        <v/>
      </c>
      <c r="O446" s="82">
        <f t="shared" si="34"/>
        <v>0</v>
      </c>
      <c r="P446" s="82" t="str">
        <f t="shared" si="33"/>
        <v/>
      </c>
      <c r="Q446" s="82" t="str">
        <f t="shared" si="35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1"/>
        <v/>
      </c>
      <c r="N447" s="82" t="str">
        <f t="shared" si="32"/>
        <v/>
      </c>
      <c r="O447" s="82">
        <f t="shared" si="34"/>
        <v>0</v>
      </c>
      <c r="P447" s="82" t="str">
        <f t="shared" si="33"/>
        <v/>
      </c>
      <c r="Q447" s="82" t="str">
        <f t="shared" si="35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1"/>
        <v/>
      </c>
      <c r="N448" s="82" t="str">
        <f t="shared" si="32"/>
        <v/>
      </c>
      <c r="O448" s="82">
        <f t="shared" si="34"/>
        <v>0</v>
      </c>
      <c r="P448" s="82" t="str">
        <f t="shared" si="33"/>
        <v/>
      </c>
      <c r="Q448" s="82" t="str">
        <f t="shared" si="35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1"/>
        <v/>
      </c>
      <c r="N449" s="82" t="str">
        <f t="shared" si="32"/>
        <v/>
      </c>
      <c r="O449" s="82">
        <f t="shared" si="34"/>
        <v>0</v>
      </c>
      <c r="P449" s="82" t="str">
        <f t="shared" si="33"/>
        <v/>
      </c>
      <c r="Q449" s="82" t="str">
        <f t="shared" si="35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1"/>
        <v/>
      </c>
      <c r="N450" s="82" t="str">
        <f t="shared" si="32"/>
        <v/>
      </c>
      <c r="O450" s="82">
        <f t="shared" si="34"/>
        <v>0</v>
      </c>
      <c r="P450" s="82" t="str">
        <f t="shared" si="33"/>
        <v/>
      </c>
      <c r="Q450" s="82" t="str">
        <f t="shared" si="35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1"/>
        <v/>
      </c>
      <c r="N451" s="82" t="str">
        <f t="shared" si="32"/>
        <v/>
      </c>
      <c r="O451" s="82">
        <f t="shared" si="34"/>
        <v>0</v>
      </c>
      <c r="P451" s="82" t="str">
        <f t="shared" si="33"/>
        <v/>
      </c>
      <c r="Q451" s="82" t="str">
        <f t="shared" si="35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1"/>
        <v/>
      </c>
      <c r="N452" s="82" t="str">
        <f t="shared" si="32"/>
        <v/>
      </c>
      <c r="O452" s="82">
        <f t="shared" si="34"/>
        <v>0</v>
      </c>
      <c r="P452" s="82" t="str">
        <f t="shared" si="33"/>
        <v/>
      </c>
      <c r="Q452" s="82" t="str">
        <f t="shared" si="35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1"/>
        <v/>
      </c>
      <c r="N453" s="82" t="str">
        <f t="shared" si="32"/>
        <v/>
      </c>
      <c r="O453" s="82">
        <f t="shared" si="34"/>
        <v>0</v>
      </c>
      <c r="P453" s="82" t="str">
        <f t="shared" si="33"/>
        <v/>
      </c>
      <c r="Q453" s="82" t="str">
        <f t="shared" si="35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1"/>
        <v/>
      </c>
      <c r="N454" s="82" t="str">
        <f t="shared" si="32"/>
        <v/>
      </c>
      <c r="O454" s="82">
        <f t="shared" si="34"/>
        <v>0</v>
      </c>
      <c r="P454" s="82" t="str">
        <f t="shared" si="33"/>
        <v/>
      </c>
      <c r="Q454" s="82" t="str">
        <f t="shared" si="35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1"/>
        <v/>
      </c>
      <c r="N455" s="82" t="str">
        <f t="shared" si="32"/>
        <v/>
      </c>
      <c r="O455" s="82">
        <f t="shared" si="34"/>
        <v>0</v>
      </c>
      <c r="P455" s="82" t="str">
        <f t="shared" si="33"/>
        <v/>
      </c>
      <c r="Q455" s="82" t="str">
        <f t="shared" si="35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1"/>
        <v/>
      </c>
      <c r="N456" s="82" t="str">
        <f t="shared" si="32"/>
        <v/>
      </c>
      <c r="O456" s="82">
        <f t="shared" si="34"/>
        <v>0</v>
      </c>
      <c r="P456" s="82" t="str">
        <f t="shared" si="33"/>
        <v/>
      </c>
      <c r="Q456" s="82" t="str">
        <f t="shared" si="35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1"/>
        <v/>
      </c>
      <c r="N457" s="82" t="str">
        <f t="shared" si="32"/>
        <v/>
      </c>
      <c r="O457" s="82">
        <f t="shared" si="34"/>
        <v>0</v>
      </c>
      <c r="P457" s="82" t="str">
        <f t="shared" si="33"/>
        <v/>
      </c>
      <c r="Q457" s="82" t="str">
        <f t="shared" si="35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1"/>
        <v/>
      </c>
      <c r="N458" s="82" t="str">
        <f t="shared" si="32"/>
        <v/>
      </c>
      <c r="O458" s="82">
        <f t="shared" si="34"/>
        <v>0</v>
      </c>
      <c r="P458" s="82" t="str">
        <f t="shared" si="33"/>
        <v/>
      </c>
      <c r="Q458" s="82" t="str">
        <f t="shared" si="35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1"/>
        <v/>
      </c>
      <c r="N459" s="82" t="str">
        <f t="shared" si="32"/>
        <v/>
      </c>
      <c r="O459" s="82">
        <f t="shared" si="34"/>
        <v>0</v>
      </c>
      <c r="P459" s="82" t="str">
        <f t="shared" si="33"/>
        <v/>
      </c>
      <c r="Q459" s="82" t="str">
        <f t="shared" si="35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1"/>
        <v/>
      </c>
      <c r="N460" s="82" t="str">
        <f t="shared" si="32"/>
        <v/>
      </c>
      <c r="O460" s="82">
        <f t="shared" si="34"/>
        <v>0</v>
      </c>
      <c r="P460" s="82" t="str">
        <f t="shared" si="33"/>
        <v/>
      </c>
      <c r="Q460" s="82" t="str">
        <f t="shared" si="35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1"/>
        <v/>
      </c>
      <c r="N461" s="82" t="str">
        <f t="shared" si="32"/>
        <v/>
      </c>
      <c r="O461" s="82">
        <f t="shared" si="34"/>
        <v>0</v>
      </c>
      <c r="P461" s="82" t="str">
        <f t="shared" si="33"/>
        <v/>
      </c>
      <c r="Q461" s="82" t="str">
        <f t="shared" si="35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1"/>
        <v/>
      </c>
      <c r="N462" s="82" t="str">
        <f t="shared" si="32"/>
        <v/>
      </c>
      <c r="O462" s="82">
        <f t="shared" si="34"/>
        <v>0</v>
      </c>
      <c r="P462" s="82" t="str">
        <f t="shared" si="33"/>
        <v/>
      </c>
      <c r="Q462" s="82" t="str">
        <f t="shared" si="35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1"/>
        <v/>
      </c>
      <c r="N463" s="82" t="str">
        <f t="shared" si="32"/>
        <v/>
      </c>
      <c r="O463" s="82">
        <f t="shared" si="34"/>
        <v>0</v>
      </c>
      <c r="P463" s="82" t="str">
        <f t="shared" si="33"/>
        <v/>
      </c>
      <c r="Q463" s="82" t="str">
        <f t="shared" si="35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6">IF(F464&amp;H464&amp;I464&amp;J464&amp;K464="","",F464+H464+I464-J464-K464)</f>
        <v/>
      </c>
      <c r="N464" s="82" t="str">
        <f t="shared" ref="N464:N514" si="37">IF($G464="E",F464,"")</f>
        <v/>
      </c>
      <c r="O464" s="82">
        <f t="shared" si="34"/>
        <v>0</v>
      </c>
      <c r="P464" s="82" t="str">
        <f t="shared" ref="P464:P514" si="38">IF(OR($G464=8%,$G464=11%),$H464/$G464,"")</f>
        <v/>
      </c>
      <c r="Q464" s="82" t="str">
        <f t="shared" si="35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6"/>
        <v/>
      </c>
      <c r="N465" s="82" t="str">
        <f t="shared" si="37"/>
        <v/>
      </c>
      <c r="O465" s="82">
        <f t="shared" ref="O465:O514" si="39">IF($G465=0%,F465,"")</f>
        <v>0</v>
      </c>
      <c r="P465" s="82" t="str">
        <f t="shared" si="38"/>
        <v/>
      </c>
      <c r="Q465" s="82" t="str">
        <f t="shared" ref="Q465:Q514" si="40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6"/>
        <v/>
      </c>
      <c r="N466" s="82" t="str">
        <f t="shared" si="37"/>
        <v/>
      </c>
      <c r="O466" s="82">
        <f t="shared" si="39"/>
        <v>0</v>
      </c>
      <c r="P466" s="82" t="str">
        <f t="shared" si="38"/>
        <v/>
      </c>
      <c r="Q466" s="82" t="str">
        <f t="shared" si="40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6"/>
        <v/>
      </c>
      <c r="N467" s="82" t="str">
        <f t="shared" si="37"/>
        <v/>
      </c>
      <c r="O467" s="82">
        <f t="shared" si="39"/>
        <v>0</v>
      </c>
      <c r="P467" s="82" t="str">
        <f t="shared" si="38"/>
        <v/>
      </c>
      <c r="Q467" s="82" t="str">
        <f t="shared" si="40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6"/>
        <v/>
      </c>
      <c r="N468" s="82" t="str">
        <f t="shared" si="37"/>
        <v/>
      </c>
      <c r="O468" s="82">
        <f t="shared" si="39"/>
        <v>0</v>
      </c>
      <c r="P468" s="82" t="str">
        <f t="shared" si="38"/>
        <v/>
      </c>
      <c r="Q468" s="82" t="str">
        <f t="shared" si="40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6"/>
        <v/>
      </c>
      <c r="N469" s="82" t="str">
        <f t="shared" si="37"/>
        <v/>
      </c>
      <c r="O469" s="82">
        <f t="shared" si="39"/>
        <v>0</v>
      </c>
      <c r="P469" s="82" t="str">
        <f t="shared" si="38"/>
        <v/>
      </c>
      <c r="Q469" s="82" t="str">
        <f t="shared" si="40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6"/>
        <v/>
      </c>
      <c r="N470" s="82" t="str">
        <f t="shared" si="37"/>
        <v/>
      </c>
      <c r="O470" s="82">
        <f t="shared" si="39"/>
        <v>0</v>
      </c>
      <c r="P470" s="82" t="str">
        <f t="shared" si="38"/>
        <v/>
      </c>
      <c r="Q470" s="82" t="str">
        <f t="shared" si="40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6"/>
        <v/>
      </c>
      <c r="N471" s="82" t="str">
        <f t="shared" si="37"/>
        <v/>
      </c>
      <c r="O471" s="82">
        <f t="shared" si="39"/>
        <v>0</v>
      </c>
      <c r="P471" s="82" t="str">
        <f t="shared" si="38"/>
        <v/>
      </c>
      <c r="Q471" s="82" t="str">
        <f t="shared" si="40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6"/>
        <v/>
      </c>
      <c r="N472" s="82" t="str">
        <f t="shared" si="37"/>
        <v/>
      </c>
      <c r="O472" s="82">
        <f t="shared" si="39"/>
        <v>0</v>
      </c>
      <c r="P472" s="82" t="str">
        <f t="shared" si="38"/>
        <v/>
      </c>
      <c r="Q472" s="82" t="str">
        <f t="shared" si="40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6"/>
        <v/>
      </c>
      <c r="N473" s="82" t="str">
        <f t="shared" si="37"/>
        <v/>
      </c>
      <c r="O473" s="82">
        <f t="shared" si="39"/>
        <v>0</v>
      </c>
      <c r="P473" s="82" t="str">
        <f t="shared" si="38"/>
        <v/>
      </c>
      <c r="Q473" s="82" t="str">
        <f t="shared" si="40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6"/>
        <v/>
      </c>
      <c r="N474" s="82" t="str">
        <f t="shared" si="37"/>
        <v/>
      </c>
      <c r="O474" s="82">
        <f t="shared" si="39"/>
        <v>0</v>
      </c>
      <c r="P474" s="82" t="str">
        <f t="shared" si="38"/>
        <v/>
      </c>
      <c r="Q474" s="82" t="str">
        <f t="shared" si="40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6"/>
        <v/>
      </c>
      <c r="N475" s="82" t="str">
        <f t="shared" si="37"/>
        <v/>
      </c>
      <c r="O475" s="82">
        <f t="shared" si="39"/>
        <v>0</v>
      </c>
      <c r="P475" s="82" t="str">
        <f t="shared" si="38"/>
        <v/>
      </c>
      <c r="Q475" s="82" t="str">
        <f t="shared" si="40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6"/>
        <v/>
      </c>
      <c r="N476" s="82" t="str">
        <f t="shared" si="37"/>
        <v/>
      </c>
      <c r="O476" s="82">
        <f t="shared" si="39"/>
        <v>0</v>
      </c>
      <c r="P476" s="82" t="str">
        <f t="shared" si="38"/>
        <v/>
      </c>
      <c r="Q476" s="82" t="str">
        <f t="shared" si="40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6"/>
        <v/>
      </c>
      <c r="N477" s="82" t="str">
        <f t="shared" si="37"/>
        <v/>
      </c>
      <c r="O477" s="82">
        <f t="shared" si="39"/>
        <v>0</v>
      </c>
      <c r="P477" s="82" t="str">
        <f t="shared" si="38"/>
        <v/>
      </c>
      <c r="Q477" s="82" t="str">
        <f t="shared" si="40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6"/>
        <v/>
      </c>
      <c r="N478" s="82" t="str">
        <f t="shared" si="37"/>
        <v/>
      </c>
      <c r="O478" s="82">
        <f t="shared" si="39"/>
        <v>0</v>
      </c>
      <c r="P478" s="82" t="str">
        <f t="shared" si="38"/>
        <v/>
      </c>
      <c r="Q478" s="82" t="str">
        <f t="shared" si="40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6"/>
        <v/>
      </c>
      <c r="N479" s="82" t="str">
        <f t="shared" si="37"/>
        <v/>
      </c>
      <c r="O479" s="82">
        <f t="shared" si="39"/>
        <v>0</v>
      </c>
      <c r="P479" s="82" t="str">
        <f t="shared" si="38"/>
        <v/>
      </c>
      <c r="Q479" s="82" t="str">
        <f t="shared" si="40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6"/>
        <v/>
      </c>
      <c r="N480" s="82" t="str">
        <f t="shared" si="37"/>
        <v/>
      </c>
      <c r="O480" s="82">
        <f t="shared" si="39"/>
        <v>0</v>
      </c>
      <c r="P480" s="82" t="str">
        <f t="shared" si="38"/>
        <v/>
      </c>
      <c r="Q480" s="82" t="str">
        <f t="shared" si="40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6"/>
        <v/>
      </c>
      <c r="N481" s="82" t="str">
        <f t="shared" si="37"/>
        <v/>
      </c>
      <c r="O481" s="82">
        <f t="shared" si="39"/>
        <v>0</v>
      </c>
      <c r="P481" s="82" t="str">
        <f t="shared" si="38"/>
        <v/>
      </c>
      <c r="Q481" s="82" t="str">
        <f t="shared" si="40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6"/>
        <v/>
      </c>
      <c r="N482" s="82" t="str">
        <f t="shared" si="37"/>
        <v/>
      </c>
      <c r="O482" s="82">
        <f t="shared" si="39"/>
        <v>0</v>
      </c>
      <c r="P482" s="82" t="str">
        <f t="shared" si="38"/>
        <v/>
      </c>
      <c r="Q482" s="82" t="str">
        <f t="shared" si="40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6"/>
        <v/>
      </c>
      <c r="N483" s="82" t="str">
        <f t="shared" si="37"/>
        <v/>
      </c>
      <c r="O483" s="82">
        <f t="shared" si="39"/>
        <v>0</v>
      </c>
      <c r="P483" s="82" t="str">
        <f t="shared" si="38"/>
        <v/>
      </c>
      <c r="Q483" s="82" t="str">
        <f t="shared" si="40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6"/>
        <v/>
      </c>
      <c r="N484" s="82" t="str">
        <f t="shared" si="37"/>
        <v/>
      </c>
      <c r="O484" s="82">
        <f t="shared" si="39"/>
        <v>0</v>
      </c>
      <c r="P484" s="82" t="str">
        <f t="shared" si="38"/>
        <v/>
      </c>
      <c r="Q484" s="82" t="str">
        <f t="shared" si="40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6"/>
        <v/>
      </c>
      <c r="N485" s="82" t="str">
        <f t="shared" si="37"/>
        <v/>
      </c>
      <c r="O485" s="82">
        <f t="shared" si="39"/>
        <v>0</v>
      </c>
      <c r="P485" s="82" t="str">
        <f t="shared" si="38"/>
        <v/>
      </c>
      <c r="Q485" s="82" t="str">
        <f t="shared" si="40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6"/>
        <v/>
      </c>
      <c r="N486" s="82" t="str">
        <f t="shared" si="37"/>
        <v/>
      </c>
      <c r="O486" s="82">
        <f t="shared" si="39"/>
        <v>0</v>
      </c>
      <c r="P486" s="82" t="str">
        <f t="shared" si="38"/>
        <v/>
      </c>
      <c r="Q486" s="82" t="str">
        <f t="shared" si="40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6"/>
        <v/>
      </c>
      <c r="N487" s="82" t="str">
        <f t="shared" si="37"/>
        <v/>
      </c>
      <c r="O487" s="82">
        <f t="shared" si="39"/>
        <v>0</v>
      </c>
      <c r="P487" s="82" t="str">
        <f t="shared" si="38"/>
        <v/>
      </c>
      <c r="Q487" s="82" t="str">
        <f t="shared" si="40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6"/>
        <v/>
      </c>
      <c r="N488" s="82" t="str">
        <f t="shared" si="37"/>
        <v/>
      </c>
      <c r="O488" s="82">
        <f t="shared" si="39"/>
        <v>0</v>
      </c>
      <c r="P488" s="82" t="str">
        <f t="shared" si="38"/>
        <v/>
      </c>
      <c r="Q488" s="82" t="str">
        <f t="shared" si="40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6"/>
        <v/>
      </c>
      <c r="N489" s="82" t="str">
        <f t="shared" si="37"/>
        <v/>
      </c>
      <c r="O489" s="82">
        <f t="shared" si="39"/>
        <v>0</v>
      </c>
      <c r="P489" s="82" t="str">
        <f t="shared" si="38"/>
        <v/>
      </c>
      <c r="Q489" s="82" t="str">
        <f t="shared" si="40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6"/>
        <v/>
      </c>
      <c r="N490" s="82" t="str">
        <f t="shared" si="37"/>
        <v/>
      </c>
      <c r="O490" s="82">
        <f t="shared" si="39"/>
        <v>0</v>
      </c>
      <c r="P490" s="82" t="str">
        <f t="shared" si="38"/>
        <v/>
      </c>
      <c r="Q490" s="82" t="str">
        <f t="shared" si="40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6"/>
        <v/>
      </c>
      <c r="N491" s="82" t="str">
        <f t="shared" si="37"/>
        <v/>
      </c>
      <c r="O491" s="82">
        <f t="shared" si="39"/>
        <v>0</v>
      </c>
      <c r="P491" s="82" t="str">
        <f t="shared" si="38"/>
        <v/>
      </c>
      <c r="Q491" s="82" t="str">
        <f t="shared" si="40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6"/>
        <v/>
      </c>
      <c r="N492" s="82" t="str">
        <f t="shared" si="37"/>
        <v/>
      </c>
      <c r="O492" s="82">
        <f t="shared" si="39"/>
        <v>0</v>
      </c>
      <c r="P492" s="82" t="str">
        <f t="shared" si="38"/>
        <v/>
      </c>
      <c r="Q492" s="82" t="str">
        <f t="shared" si="40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6"/>
        <v/>
      </c>
      <c r="N493" s="82" t="str">
        <f t="shared" si="37"/>
        <v/>
      </c>
      <c r="O493" s="82">
        <f t="shared" si="39"/>
        <v>0</v>
      </c>
      <c r="P493" s="82" t="str">
        <f t="shared" si="38"/>
        <v/>
      </c>
      <c r="Q493" s="82" t="str">
        <f t="shared" si="40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6"/>
        <v/>
      </c>
      <c r="N494" s="82" t="str">
        <f t="shared" si="37"/>
        <v/>
      </c>
      <c r="O494" s="82">
        <f t="shared" si="39"/>
        <v>0</v>
      </c>
      <c r="P494" s="82" t="str">
        <f t="shared" si="38"/>
        <v/>
      </c>
      <c r="Q494" s="82" t="str">
        <f t="shared" si="40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6"/>
        <v/>
      </c>
      <c r="N495" s="82" t="str">
        <f t="shared" si="37"/>
        <v/>
      </c>
      <c r="O495" s="82">
        <f t="shared" si="39"/>
        <v>0</v>
      </c>
      <c r="P495" s="82" t="str">
        <f t="shared" si="38"/>
        <v/>
      </c>
      <c r="Q495" s="82" t="str">
        <f t="shared" si="40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6"/>
        <v/>
      </c>
      <c r="N496" s="82" t="str">
        <f t="shared" si="37"/>
        <v/>
      </c>
      <c r="O496" s="82">
        <f t="shared" si="39"/>
        <v>0</v>
      </c>
      <c r="P496" s="82" t="str">
        <f t="shared" si="38"/>
        <v/>
      </c>
      <c r="Q496" s="82" t="str">
        <f t="shared" si="40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6"/>
        <v/>
      </c>
      <c r="N497" s="82" t="str">
        <f t="shared" si="37"/>
        <v/>
      </c>
      <c r="O497" s="82">
        <f t="shared" si="39"/>
        <v>0</v>
      </c>
      <c r="P497" s="82" t="str">
        <f t="shared" si="38"/>
        <v/>
      </c>
      <c r="Q497" s="82" t="str">
        <f t="shared" si="40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6"/>
        <v/>
      </c>
      <c r="N498" s="82" t="str">
        <f t="shared" si="37"/>
        <v/>
      </c>
      <c r="O498" s="82">
        <f t="shared" si="39"/>
        <v>0</v>
      </c>
      <c r="P498" s="82" t="str">
        <f t="shared" si="38"/>
        <v/>
      </c>
      <c r="Q498" s="82" t="str">
        <f t="shared" si="40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6"/>
        <v/>
      </c>
      <c r="N499" s="82" t="str">
        <f t="shared" si="37"/>
        <v/>
      </c>
      <c r="O499" s="82">
        <f t="shared" si="39"/>
        <v>0</v>
      </c>
      <c r="P499" s="82" t="str">
        <f t="shared" si="38"/>
        <v/>
      </c>
      <c r="Q499" s="82" t="str">
        <f t="shared" si="40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6"/>
        <v/>
      </c>
      <c r="N500" s="82" t="str">
        <f t="shared" si="37"/>
        <v/>
      </c>
      <c r="O500" s="82">
        <f t="shared" si="39"/>
        <v>0</v>
      </c>
      <c r="P500" s="82" t="str">
        <f t="shared" si="38"/>
        <v/>
      </c>
      <c r="Q500" s="82" t="str">
        <f t="shared" si="40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6"/>
        <v/>
      </c>
      <c r="N501" s="82" t="str">
        <f t="shared" si="37"/>
        <v/>
      </c>
      <c r="O501" s="82">
        <f t="shared" si="39"/>
        <v>0</v>
      </c>
      <c r="P501" s="82" t="str">
        <f t="shared" si="38"/>
        <v/>
      </c>
      <c r="Q501" s="82" t="str">
        <f t="shared" si="40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6"/>
        <v/>
      </c>
      <c r="N502" s="82" t="str">
        <f t="shared" si="37"/>
        <v/>
      </c>
      <c r="O502" s="82">
        <f t="shared" si="39"/>
        <v>0</v>
      </c>
      <c r="P502" s="82" t="str">
        <f t="shared" si="38"/>
        <v/>
      </c>
      <c r="Q502" s="82" t="str">
        <f t="shared" si="40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6"/>
        <v/>
      </c>
      <c r="N503" s="82" t="str">
        <f t="shared" si="37"/>
        <v/>
      </c>
      <c r="O503" s="82">
        <f t="shared" si="39"/>
        <v>0</v>
      </c>
      <c r="P503" s="82" t="str">
        <f t="shared" si="38"/>
        <v/>
      </c>
      <c r="Q503" s="82" t="str">
        <f t="shared" si="40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6"/>
        <v/>
      </c>
      <c r="N504" s="82" t="str">
        <f t="shared" si="37"/>
        <v/>
      </c>
      <c r="O504" s="82">
        <f t="shared" si="39"/>
        <v>0</v>
      </c>
      <c r="P504" s="82" t="str">
        <f t="shared" si="38"/>
        <v/>
      </c>
      <c r="Q504" s="82" t="str">
        <f t="shared" si="40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6"/>
        <v/>
      </c>
      <c r="N505" s="82" t="str">
        <f t="shared" si="37"/>
        <v/>
      </c>
      <c r="O505" s="82">
        <f t="shared" si="39"/>
        <v>0</v>
      </c>
      <c r="P505" s="82" t="str">
        <f t="shared" si="38"/>
        <v/>
      </c>
      <c r="Q505" s="82" t="str">
        <f t="shared" si="40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6"/>
        <v/>
      </c>
      <c r="N506" s="82" t="str">
        <f t="shared" si="37"/>
        <v/>
      </c>
      <c r="O506" s="82">
        <f t="shared" si="39"/>
        <v>0</v>
      </c>
      <c r="P506" s="82" t="str">
        <f t="shared" si="38"/>
        <v/>
      </c>
      <c r="Q506" s="82" t="str">
        <f t="shared" si="40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6"/>
        <v/>
      </c>
      <c r="N507" s="82" t="str">
        <f t="shared" si="37"/>
        <v/>
      </c>
      <c r="O507" s="82">
        <f t="shared" si="39"/>
        <v>0</v>
      </c>
      <c r="P507" s="82" t="str">
        <f t="shared" si="38"/>
        <v/>
      </c>
      <c r="Q507" s="82" t="str">
        <f t="shared" si="40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6"/>
        <v/>
      </c>
      <c r="N508" s="82" t="str">
        <f t="shared" si="37"/>
        <v/>
      </c>
      <c r="O508" s="82">
        <f t="shared" si="39"/>
        <v>0</v>
      </c>
      <c r="P508" s="82" t="str">
        <f t="shared" si="38"/>
        <v/>
      </c>
      <c r="Q508" s="82" t="str">
        <f t="shared" si="40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6"/>
        <v/>
      </c>
      <c r="N509" s="82" t="str">
        <f t="shared" si="37"/>
        <v/>
      </c>
      <c r="O509" s="82">
        <f t="shared" si="39"/>
        <v>0</v>
      </c>
      <c r="P509" s="82" t="str">
        <f t="shared" si="38"/>
        <v/>
      </c>
      <c r="Q509" s="82" t="str">
        <f t="shared" si="40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6"/>
        <v/>
      </c>
      <c r="N510" s="82" t="str">
        <f t="shared" si="37"/>
        <v/>
      </c>
      <c r="O510" s="82">
        <f t="shared" si="39"/>
        <v>0</v>
      </c>
      <c r="P510" s="82" t="str">
        <f t="shared" si="38"/>
        <v/>
      </c>
      <c r="Q510" s="82" t="str">
        <f t="shared" si="40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6"/>
        <v/>
      </c>
      <c r="N511" s="82" t="str">
        <f t="shared" si="37"/>
        <v/>
      </c>
      <c r="O511" s="82">
        <f t="shared" si="39"/>
        <v>0</v>
      </c>
      <c r="P511" s="82" t="str">
        <f t="shared" si="38"/>
        <v/>
      </c>
      <c r="Q511" s="82" t="str">
        <f t="shared" si="40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6"/>
        <v/>
      </c>
      <c r="N512" s="82" t="str">
        <f t="shared" si="37"/>
        <v/>
      </c>
      <c r="O512" s="82">
        <f t="shared" si="39"/>
        <v>0</v>
      </c>
      <c r="P512" s="82" t="str">
        <f t="shared" si="38"/>
        <v/>
      </c>
      <c r="Q512" s="82" t="str">
        <f t="shared" si="40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6"/>
        <v/>
      </c>
      <c r="N513" s="82" t="str">
        <f t="shared" si="37"/>
        <v/>
      </c>
      <c r="O513" s="82">
        <f t="shared" si="39"/>
        <v>0</v>
      </c>
      <c r="P513" s="82" t="str">
        <f t="shared" si="38"/>
        <v/>
      </c>
      <c r="Q513" s="82" t="str">
        <f t="shared" si="40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6"/>
        <v/>
      </c>
      <c r="N514" s="82" t="str">
        <f t="shared" si="37"/>
        <v/>
      </c>
      <c r="O514" s="82">
        <f t="shared" si="39"/>
        <v>0</v>
      </c>
      <c r="P514" s="82" t="str">
        <f t="shared" si="38"/>
        <v/>
      </c>
      <c r="Q514" s="82" t="str">
        <f t="shared" si="40"/>
        <v/>
      </c>
    </row>
  </sheetData>
  <sheetProtection algorithmName="SHA-512" hashValue="qQbR3LNy/bFEZctwSho97aCSuBbyEEn7+btKnynRIy50qGOLDWFqYXYBh3vPzIoGe22WD9zVtlHlMAXww45yNA==" saltValue="rGs7lBshXNX2t+89MF7i0g==" spinCount="100000" sheet="1" formatColumns="0" formatRows="0" autoFilter="0"/>
  <autoFilter ref="K14:L514" xr:uid="{00000000-0009-0000-0000-000014000000}"/>
  <mergeCells count="19">
    <mergeCell ref="A15:A16"/>
    <mergeCell ref="A1:A4"/>
    <mergeCell ref="A5:A6"/>
    <mergeCell ref="K6:K7"/>
    <mergeCell ref="I6:I7"/>
    <mergeCell ref="J1:L1"/>
    <mergeCell ref="J4:L4"/>
    <mergeCell ref="F6:F7"/>
    <mergeCell ref="H6:H7"/>
    <mergeCell ref="E6:E7"/>
    <mergeCell ref="G6:G7"/>
    <mergeCell ref="L6:L7"/>
    <mergeCell ref="J6:J7"/>
    <mergeCell ref="N6:N7"/>
    <mergeCell ref="O6:O7"/>
    <mergeCell ref="P6:P7"/>
    <mergeCell ref="Q6:Q7"/>
    <mergeCell ref="C6:C7"/>
    <mergeCell ref="D6:D7"/>
  </mergeCells>
  <phoneticPr fontId="0" type="noConversion"/>
  <dataValidations count="1">
    <dataValidation type="list" allowBlank="1" showInputMessage="1" showErrorMessage="1" sqref="G15:G514" xr:uid="{FF56E596-C44E-4CFA-96EC-D7C314ADC4D2}">
      <formula1>"E, 0%, 8%, 16%"</formula1>
    </dataValidation>
  </dataValidations>
  <hyperlinks>
    <hyperlink ref="A15:A16" location="CONTACTO!A1" display="Contacto" xr:uid="{70F59525-4707-4364-861C-C92743473B55}"/>
    <hyperlink ref="A5:A6" location="MENU!A1" display="M e n ú" xr:uid="{3B16C87F-E00A-4E00-B08F-00B1AC0FB6DB}"/>
    <hyperlink ref="A8" location="'INGRESOS Y EGRESOS'!A1" display="Ingresos y Egresos" xr:uid="{252D28E1-D326-41C3-93AB-DCF062194B2A}"/>
    <hyperlink ref="A7" location="DATOS!A1" display="Datos de la Empresa" xr:uid="{4A501C24-4B6B-43ED-8463-5201E75EBE6C}"/>
    <hyperlink ref="A10" location="TARIFAS!A1" display="Tablas y Tarifas de ISR" xr:uid="{AF28D101-6454-47C6-9539-4DCA0ACAF604}"/>
    <hyperlink ref="A9" location="IMPUESTOS!A1" display="Impuestos" xr:uid="{29875F6D-76C0-4EFB-B09F-59D0DA441C70}"/>
    <hyperlink ref="A1:A4" location="MENU!A1" display="PROGRAMA REGIMEN SIMPLIFICADO DE CONFIANZA" xr:uid="{AAEC9DD2-3251-4B3C-B992-9A3BF3A61418}"/>
  </hyperlinks>
  <printOptions horizontalCentered="1"/>
  <pageMargins left="0.39370078740157483" right="0.39370078740157483" top="1.1811023622047245" bottom="1.1811023622047245" header="0" footer="0"/>
  <pageSetup paperSize="119"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11" customWidth="1"/>
    <col min="4" max="4" width="8.7109375" style="11" customWidth="1"/>
    <col min="5" max="5" width="40.7109375" style="11" customWidth="1"/>
    <col min="6" max="6" width="12.28515625" style="11" customWidth="1"/>
    <col min="7" max="7" width="4.7109375" style="11" customWidth="1"/>
    <col min="8" max="12" width="12.28515625" style="11" customWidth="1"/>
    <col min="13" max="13" width="0.85546875" style="11" customWidth="1"/>
    <col min="14" max="17" width="11.7109375" style="11" customWidth="1"/>
    <col min="18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03"/>
      <c r="F1" s="29"/>
      <c r="G1" s="17"/>
      <c r="H1" s="17"/>
      <c r="I1" s="17"/>
      <c r="J1" s="161" t="s">
        <v>86</v>
      </c>
      <c r="K1" s="161"/>
      <c r="L1" s="161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03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</row>
    <row r="3" spans="1:17" ht="17.45" customHeight="1" x14ac:dyDescent="0.2">
      <c r="A3" s="118"/>
      <c r="C3" s="104"/>
      <c r="D3" s="103"/>
      <c r="E3" s="103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</row>
    <row r="4" spans="1:17" ht="17.45" customHeight="1" x14ac:dyDescent="0.3">
      <c r="A4" s="119"/>
      <c r="C4" s="46" t="s">
        <v>87</v>
      </c>
      <c r="D4" s="103"/>
      <c r="E4" s="103"/>
      <c r="F4" s="17"/>
      <c r="G4" s="17"/>
      <c r="H4" s="17"/>
      <c r="I4" s="17"/>
      <c r="J4" s="162" t="str">
        <f>"ENERO "&amp;DATOS!$E$10</f>
        <v>ENERO 2023</v>
      </c>
      <c r="K4" s="162"/>
      <c r="L4" s="162"/>
      <c r="M4" s="35"/>
      <c r="N4" s="34"/>
      <c r="O4" s="34"/>
      <c r="P4" s="34"/>
      <c r="Q4" s="34"/>
    </row>
    <row r="5" spans="1:17" ht="17.45" customHeight="1" x14ac:dyDescent="0.4">
      <c r="A5" s="120" t="s">
        <v>1</v>
      </c>
      <c r="C5" s="1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</row>
    <row r="6" spans="1:17" ht="17.45" customHeight="1" x14ac:dyDescent="0.2">
      <c r="A6" s="120"/>
      <c r="C6" s="143" t="s">
        <v>69</v>
      </c>
      <c r="D6" s="143" t="s">
        <v>70</v>
      </c>
      <c r="E6" s="143" t="s">
        <v>71</v>
      </c>
      <c r="F6" s="158" t="s">
        <v>72</v>
      </c>
      <c r="G6" s="143" t="s">
        <v>73</v>
      </c>
      <c r="H6" s="143" t="s">
        <v>52</v>
      </c>
      <c r="I6" s="143" t="s">
        <v>74</v>
      </c>
      <c r="J6" s="158" t="s">
        <v>75</v>
      </c>
      <c r="K6" s="158" t="s">
        <v>76</v>
      </c>
      <c r="L6" s="143" t="s">
        <v>77</v>
      </c>
      <c r="M6" s="17"/>
      <c r="N6" s="158" t="s">
        <v>78</v>
      </c>
      <c r="O6" s="158" t="s">
        <v>79</v>
      </c>
      <c r="P6" s="158" t="s">
        <v>80</v>
      </c>
      <c r="Q6" s="158" t="s">
        <v>81</v>
      </c>
    </row>
    <row r="7" spans="1:17" ht="17.45" customHeight="1" x14ac:dyDescent="0.2">
      <c r="A7" s="53" t="s">
        <v>5</v>
      </c>
      <c r="C7" s="143"/>
      <c r="D7" s="143"/>
      <c r="E7" s="143"/>
      <c r="F7" s="158"/>
      <c r="G7" s="143"/>
      <c r="H7" s="143"/>
      <c r="I7" s="160"/>
      <c r="J7" s="158"/>
      <c r="K7" s="158"/>
      <c r="L7" s="143"/>
      <c r="M7" s="17"/>
      <c r="N7" s="159"/>
      <c r="O7" s="159"/>
      <c r="P7" s="159"/>
      <c r="Q7" s="159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17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166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M9" s="17"/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SUM(F9:F9)</f>
        <v>0</v>
      </c>
      <c r="G10" s="70"/>
      <c r="H10" s="70">
        <f>SUM(H9:H9)</f>
        <v>0</v>
      </c>
      <c r="I10" s="70">
        <f>SUM(I9:I9)</f>
        <v>0</v>
      </c>
      <c r="J10" s="70">
        <f>SUM(J9:J9)</f>
        <v>0</v>
      </c>
      <c r="K10" s="70">
        <f>SUM(K9:K9)</f>
        <v>0</v>
      </c>
      <c r="L10" s="70">
        <f>SUM(L9:L9)</f>
        <v>0</v>
      </c>
      <c r="M10" s="17"/>
      <c r="N10" s="70">
        <f>SUM(N9:N9)</f>
        <v>0</v>
      </c>
      <c r="O10" s="70">
        <f>SUM(O9:O9)</f>
        <v>0</v>
      </c>
      <c r="P10" s="70">
        <f>SUM(P9:P9)</f>
        <v>0</v>
      </c>
      <c r="Q10" s="70">
        <f>SUM(Q9:Q9)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F9</f>
        <v>0</v>
      </c>
      <c r="G11" s="69"/>
      <c r="H11" s="69">
        <f>H9</f>
        <v>0</v>
      </c>
      <c r="I11" s="69">
        <f>I9</f>
        <v>0</v>
      </c>
      <c r="J11" s="69">
        <f>J9</f>
        <v>0</v>
      </c>
      <c r="K11" s="69">
        <f>K9</f>
        <v>0</v>
      </c>
      <c r="L11" s="69">
        <f>F11+H11+I11-J11-K11</f>
        <v>0</v>
      </c>
      <c r="M11" s="17"/>
      <c r="N11" s="69">
        <f>N9</f>
        <v>0</v>
      </c>
      <c r="O11" s="69">
        <f>O9</f>
        <v>0</v>
      </c>
      <c r="P11" s="69">
        <f>P9</f>
        <v>0</v>
      </c>
      <c r="Q11" s="69">
        <f>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M12" s="17"/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17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17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102"/>
      <c r="D15" s="100"/>
      <c r="E15" s="90"/>
      <c r="F15" s="90"/>
      <c r="G15" s="101"/>
      <c r="H15" s="90"/>
      <c r="I15" s="90"/>
      <c r="J15" s="90"/>
      <c r="K15" s="90"/>
      <c r="L15" s="82" t="str">
        <f t="shared" ref="L15:L78" si="0">IF(F15&amp;H15&amp;I15&amp;J15&amp;K15="","",F15+H15+I15-J15-K15)</f>
        <v/>
      </c>
      <c r="M15" s="17"/>
      <c r="N15" s="82" t="str">
        <f t="shared" ref="N15:N19" si="1">IF($G15="E",F15,"")</f>
        <v/>
      </c>
      <c r="O15" s="82">
        <f t="shared" ref="O15:O19" si="2">IF($G15=0%,F15,"")</f>
        <v>0</v>
      </c>
      <c r="P15" s="82" t="str">
        <f t="shared" ref="P15:P80" si="3">IF(OR($G15=8%,$G15=11%),$H15/$G15,"")</f>
        <v/>
      </c>
      <c r="Q15" s="82" t="str">
        <f t="shared" ref="Q15:Q80" si="4">IF(OR($G15=15%,$G15=16%),$H15/$G15,"")</f>
        <v/>
      </c>
    </row>
    <row r="16" spans="1:17" ht="17.45" customHeight="1" x14ac:dyDescent="0.2">
      <c r="A16" s="117"/>
      <c r="C16" s="102"/>
      <c r="D16" s="100"/>
      <c r="E16" s="90"/>
      <c r="F16" s="90"/>
      <c r="G16" s="101"/>
      <c r="H16" s="90"/>
      <c r="I16" s="90"/>
      <c r="J16" s="90"/>
      <c r="K16" s="90"/>
      <c r="L16" s="82" t="str">
        <f t="shared" ref="L16" si="5">IF(F16&amp;H16&amp;I16&amp;J16&amp;K16="","",F16+H16+I16-J16-K16)</f>
        <v/>
      </c>
      <c r="M16" s="17"/>
      <c r="N16" s="82" t="str">
        <f t="shared" si="1"/>
        <v/>
      </c>
      <c r="O16" s="82">
        <f t="shared" si="2"/>
        <v>0</v>
      </c>
      <c r="P16" s="82" t="str">
        <f t="shared" si="3"/>
        <v/>
      </c>
      <c r="Q16" s="82" t="str">
        <f t="shared" si="4"/>
        <v/>
      </c>
    </row>
    <row r="17" spans="1:17" ht="17.45" customHeight="1" x14ac:dyDescent="0.2">
      <c r="A17" s="49"/>
      <c r="C17" s="102"/>
      <c r="D17" s="100"/>
      <c r="E17" s="90"/>
      <c r="F17" s="90"/>
      <c r="G17" s="101"/>
      <c r="H17" s="90"/>
      <c r="I17" s="90"/>
      <c r="J17" s="90"/>
      <c r="K17" s="90"/>
      <c r="L17" s="82" t="str">
        <f t="shared" ref="L17" si="6">IF(F17&amp;H17&amp;I17&amp;J17&amp;K17="","",F17+H17+I17-J17-K17)</f>
        <v/>
      </c>
      <c r="M17" s="17"/>
      <c r="N17" s="82" t="str">
        <f t="shared" si="1"/>
        <v/>
      </c>
      <c r="O17" s="82">
        <f t="shared" si="2"/>
        <v>0</v>
      </c>
      <c r="P17" s="82" t="str">
        <f t="shared" si="3"/>
        <v/>
      </c>
      <c r="Q17" s="82" t="str">
        <f t="shared" si="4"/>
        <v/>
      </c>
    </row>
    <row r="18" spans="1:17" ht="17.45" customHeight="1" x14ac:dyDescent="0.2">
      <c r="A18" s="49"/>
      <c r="C18" s="102"/>
      <c r="D18" s="100"/>
      <c r="E18" s="90"/>
      <c r="F18" s="90"/>
      <c r="G18" s="101"/>
      <c r="H18" s="90"/>
      <c r="I18" s="90"/>
      <c r="J18" s="90"/>
      <c r="K18" s="90"/>
      <c r="L18" s="82" t="str">
        <f t="shared" si="0"/>
        <v/>
      </c>
      <c r="M18" s="17"/>
      <c r="N18" s="82" t="str">
        <f t="shared" si="1"/>
        <v/>
      </c>
      <c r="O18" s="82">
        <f t="shared" si="2"/>
        <v>0</v>
      </c>
      <c r="P18" s="82" t="str">
        <f t="shared" si="3"/>
        <v/>
      </c>
      <c r="Q18" s="82" t="str">
        <f t="shared" si="4"/>
        <v/>
      </c>
    </row>
    <row r="19" spans="1:17" ht="17.45" customHeight="1" x14ac:dyDescent="0.2">
      <c r="A19" s="49"/>
      <c r="C19" s="102"/>
      <c r="D19" s="100"/>
      <c r="E19" s="90"/>
      <c r="F19" s="90"/>
      <c r="G19" s="101"/>
      <c r="H19" s="90"/>
      <c r="I19" s="90"/>
      <c r="J19" s="90"/>
      <c r="K19" s="90"/>
      <c r="L19" s="82" t="str">
        <f t="shared" si="0"/>
        <v/>
      </c>
      <c r="M19" s="17"/>
      <c r="N19" s="82" t="str">
        <f t="shared" si="1"/>
        <v/>
      </c>
      <c r="O19" s="82">
        <f t="shared" si="2"/>
        <v>0</v>
      </c>
      <c r="P19" s="82" t="str">
        <f t="shared" si="3"/>
        <v/>
      </c>
      <c r="Q19" s="82" t="str">
        <f t="shared" si="4"/>
        <v/>
      </c>
    </row>
    <row r="20" spans="1:17" ht="17.45" customHeight="1" x14ac:dyDescent="0.2">
      <c r="A20" s="49"/>
      <c r="C20" s="102"/>
      <c r="D20" s="100"/>
      <c r="E20" s="90"/>
      <c r="F20" s="90"/>
      <c r="G20" s="101"/>
      <c r="H20" s="90"/>
      <c r="I20" s="90"/>
      <c r="J20" s="90"/>
      <c r="K20" s="90"/>
      <c r="L20" s="82" t="str">
        <f t="shared" si="0"/>
        <v/>
      </c>
      <c r="M20" s="17"/>
      <c r="N20" s="82" t="str">
        <f t="shared" ref="N20:N79" si="7">IF($G20="E",F20,"")</f>
        <v/>
      </c>
      <c r="O20" s="82">
        <f t="shared" ref="O20:O80" si="8">IF($G20=0%,F20,"")</f>
        <v>0</v>
      </c>
      <c r="P20" s="82" t="str">
        <f t="shared" si="3"/>
        <v/>
      </c>
      <c r="Q20" s="82" t="str">
        <f t="shared" si="4"/>
        <v/>
      </c>
    </row>
    <row r="21" spans="1:17" ht="17.45" customHeight="1" x14ac:dyDescent="0.2">
      <c r="A21" s="49"/>
      <c r="C21" s="102"/>
      <c r="D21" s="100"/>
      <c r="E21" s="90"/>
      <c r="F21" s="90"/>
      <c r="G21" s="101"/>
      <c r="H21" s="90"/>
      <c r="I21" s="90"/>
      <c r="J21" s="90"/>
      <c r="K21" s="90"/>
      <c r="L21" s="82" t="str">
        <f t="shared" si="0"/>
        <v/>
      </c>
      <c r="M21" s="17"/>
      <c r="N21" s="82" t="str">
        <f t="shared" si="7"/>
        <v/>
      </c>
      <c r="O21" s="82">
        <f t="shared" si="8"/>
        <v>0</v>
      </c>
      <c r="P21" s="82" t="str">
        <f t="shared" si="3"/>
        <v/>
      </c>
      <c r="Q21" s="82" t="str">
        <f t="shared" si="4"/>
        <v/>
      </c>
    </row>
    <row r="22" spans="1:17" ht="17.45" customHeight="1" x14ac:dyDescent="0.2">
      <c r="A22" s="49"/>
      <c r="C22" s="102"/>
      <c r="D22" s="100"/>
      <c r="E22" s="90"/>
      <c r="F22" s="90"/>
      <c r="G22" s="101"/>
      <c r="H22" s="90"/>
      <c r="I22" s="90"/>
      <c r="J22" s="90"/>
      <c r="K22" s="90"/>
      <c r="L22" s="82" t="str">
        <f t="shared" si="0"/>
        <v/>
      </c>
      <c r="M22" s="17"/>
      <c r="N22" s="82" t="str">
        <f t="shared" si="7"/>
        <v/>
      </c>
      <c r="O22" s="82">
        <f t="shared" si="8"/>
        <v>0</v>
      </c>
      <c r="P22" s="82" t="str">
        <f t="shared" si="3"/>
        <v/>
      </c>
      <c r="Q22" s="82" t="str">
        <f t="shared" si="4"/>
        <v/>
      </c>
    </row>
    <row r="23" spans="1:17" ht="17.45" customHeight="1" x14ac:dyDescent="0.2">
      <c r="A23" s="49"/>
      <c r="C23" s="102"/>
      <c r="D23" s="100"/>
      <c r="E23" s="90"/>
      <c r="F23" s="90"/>
      <c r="G23" s="101"/>
      <c r="H23" s="90"/>
      <c r="I23" s="90"/>
      <c r="J23" s="90"/>
      <c r="K23" s="90"/>
      <c r="L23" s="82" t="str">
        <f t="shared" si="0"/>
        <v/>
      </c>
      <c r="M23" s="17"/>
      <c r="N23" s="82" t="str">
        <f t="shared" si="7"/>
        <v/>
      </c>
      <c r="O23" s="82">
        <f t="shared" si="8"/>
        <v>0</v>
      </c>
      <c r="P23" s="82" t="str">
        <f t="shared" si="3"/>
        <v/>
      </c>
      <c r="Q23" s="82" t="str">
        <f t="shared" si="4"/>
        <v/>
      </c>
    </row>
    <row r="24" spans="1:17" ht="17.45" customHeight="1" x14ac:dyDescent="0.2">
      <c r="A24" s="49"/>
      <c r="C24" s="102"/>
      <c r="D24" s="100"/>
      <c r="E24" s="90"/>
      <c r="F24" s="90"/>
      <c r="G24" s="101"/>
      <c r="H24" s="90"/>
      <c r="I24" s="90"/>
      <c r="J24" s="90"/>
      <c r="K24" s="90"/>
      <c r="L24" s="82" t="str">
        <f t="shared" si="0"/>
        <v/>
      </c>
      <c r="M24" s="17"/>
      <c r="N24" s="82" t="str">
        <f t="shared" si="7"/>
        <v/>
      </c>
      <c r="O24" s="82">
        <f t="shared" si="8"/>
        <v>0</v>
      </c>
      <c r="P24" s="82" t="str">
        <f t="shared" si="3"/>
        <v/>
      </c>
      <c r="Q24" s="82" t="str">
        <f t="shared" si="4"/>
        <v/>
      </c>
    </row>
    <row r="25" spans="1:17" ht="17.45" customHeight="1" x14ac:dyDescent="0.2">
      <c r="A25" s="49"/>
      <c r="C25" s="102"/>
      <c r="D25" s="100"/>
      <c r="E25" s="90"/>
      <c r="F25" s="90"/>
      <c r="G25" s="101"/>
      <c r="H25" s="90"/>
      <c r="I25" s="90"/>
      <c r="J25" s="90"/>
      <c r="K25" s="90"/>
      <c r="L25" s="82" t="str">
        <f t="shared" si="0"/>
        <v/>
      </c>
      <c r="M25" s="17"/>
      <c r="N25" s="82" t="str">
        <f t="shared" si="7"/>
        <v/>
      </c>
      <c r="O25" s="82">
        <f t="shared" si="8"/>
        <v>0</v>
      </c>
      <c r="P25" s="82" t="str">
        <f t="shared" si="3"/>
        <v/>
      </c>
      <c r="Q25" s="82" t="str">
        <f t="shared" si="4"/>
        <v/>
      </c>
    </row>
    <row r="26" spans="1:17" ht="17.45" customHeight="1" x14ac:dyDescent="0.2">
      <c r="A26" s="50"/>
      <c r="C26" s="102"/>
      <c r="D26" s="100"/>
      <c r="E26" s="90"/>
      <c r="F26" s="90"/>
      <c r="G26" s="101"/>
      <c r="H26" s="90"/>
      <c r="I26" s="90"/>
      <c r="J26" s="90"/>
      <c r="K26" s="90"/>
      <c r="L26" s="82" t="str">
        <f t="shared" si="0"/>
        <v/>
      </c>
      <c r="M26" s="17"/>
      <c r="N26" s="82" t="str">
        <f t="shared" si="7"/>
        <v/>
      </c>
      <c r="O26" s="82">
        <f t="shared" si="8"/>
        <v>0</v>
      </c>
      <c r="P26" s="82" t="str">
        <f t="shared" si="3"/>
        <v/>
      </c>
      <c r="Q26" s="82" t="str">
        <f t="shared" si="4"/>
        <v/>
      </c>
    </row>
    <row r="27" spans="1:17" ht="17.45" customHeight="1" x14ac:dyDescent="0.2">
      <c r="A27" s="50"/>
      <c r="C27" s="102"/>
      <c r="D27" s="100"/>
      <c r="E27" s="90"/>
      <c r="F27" s="90"/>
      <c r="G27" s="101"/>
      <c r="H27" s="90"/>
      <c r="I27" s="90"/>
      <c r="J27" s="90"/>
      <c r="K27" s="90"/>
      <c r="L27" s="82" t="str">
        <f t="shared" si="0"/>
        <v/>
      </c>
      <c r="M27" s="17"/>
      <c r="N27" s="82" t="str">
        <f t="shared" si="7"/>
        <v/>
      </c>
      <c r="O27" s="82">
        <f t="shared" si="8"/>
        <v>0</v>
      </c>
      <c r="P27" s="82" t="str">
        <f t="shared" si="3"/>
        <v/>
      </c>
      <c r="Q27" s="82" t="str">
        <f t="shared" si="4"/>
        <v/>
      </c>
    </row>
    <row r="28" spans="1:17" ht="17.45" customHeight="1" x14ac:dyDescent="0.2">
      <c r="A28" s="50"/>
      <c r="C28" s="102"/>
      <c r="D28" s="100"/>
      <c r="E28" s="90"/>
      <c r="F28" s="90"/>
      <c r="G28" s="101"/>
      <c r="H28" s="90"/>
      <c r="I28" s="90"/>
      <c r="J28" s="90"/>
      <c r="K28" s="90"/>
      <c r="L28" s="82" t="str">
        <f t="shared" si="0"/>
        <v/>
      </c>
      <c r="M28" s="17"/>
      <c r="N28" s="82" t="str">
        <f t="shared" si="7"/>
        <v/>
      </c>
      <c r="O28" s="82">
        <f t="shared" si="8"/>
        <v>0</v>
      </c>
      <c r="P28" s="82" t="str">
        <f t="shared" si="3"/>
        <v/>
      </c>
      <c r="Q28" s="82" t="str">
        <f t="shared" si="4"/>
        <v/>
      </c>
    </row>
    <row r="29" spans="1:17" ht="17.45" customHeight="1" x14ac:dyDescent="0.2">
      <c r="A29" s="50"/>
      <c r="C29" s="102"/>
      <c r="D29" s="100"/>
      <c r="E29" s="90"/>
      <c r="F29" s="90"/>
      <c r="G29" s="101"/>
      <c r="H29" s="90"/>
      <c r="I29" s="90"/>
      <c r="J29" s="90"/>
      <c r="K29" s="90"/>
      <c r="L29" s="82" t="str">
        <f t="shared" si="0"/>
        <v/>
      </c>
      <c r="M29" s="17"/>
      <c r="N29" s="82" t="str">
        <f t="shared" si="7"/>
        <v/>
      </c>
      <c r="O29" s="82">
        <f t="shared" si="8"/>
        <v>0</v>
      </c>
      <c r="P29" s="82" t="str">
        <f t="shared" si="3"/>
        <v/>
      </c>
      <c r="Q29" s="82" t="str">
        <f t="shared" si="4"/>
        <v/>
      </c>
    </row>
    <row r="30" spans="1:17" ht="17.45" customHeight="1" x14ac:dyDescent="0.2">
      <c r="A30" s="50"/>
      <c r="C30" s="102"/>
      <c r="D30" s="100"/>
      <c r="E30" s="90"/>
      <c r="F30" s="90"/>
      <c r="G30" s="101"/>
      <c r="H30" s="90"/>
      <c r="I30" s="90"/>
      <c r="J30" s="90"/>
      <c r="K30" s="90"/>
      <c r="L30" s="82" t="str">
        <f t="shared" si="0"/>
        <v/>
      </c>
      <c r="M30" s="17"/>
      <c r="N30" s="82" t="str">
        <f t="shared" si="7"/>
        <v/>
      </c>
      <c r="O30" s="82">
        <f t="shared" si="8"/>
        <v>0</v>
      </c>
      <c r="P30" s="82" t="str">
        <f t="shared" si="3"/>
        <v/>
      </c>
      <c r="Q30" s="82" t="str">
        <f t="shared" si="4"/>
        <v/>
      </c>
    </row>
    <row r="31" spans="1:17" ht="17.45" customHeight="1" x14ac:dyDescent="0.2">
      <c r="A31" s="50"/>
      <c r="C31" s="102"/>
      <c r="D31" s="100"/>
      <c r="E31" s="90"/>
      <c r="F31" s="90"/>
      <c r="G31" s="101"/>
      <c r="H31" s="90"/>
      <c r="I31" s="90"/>
      <c r="J31" s="90"/>
      <c r="K31" s="90"/>
      <c r="L31" s="82" t="str">
        <f t="shared" si="0"/>
        <v/>
      </c>
      <c r="M31" s="17"/>
      <c r="N31" s="82" t="str">
        <f t="shared" si="7"/>
        <v/>
      </c>
      <c r="O31" s="82">
        <f t="shared" si="8"/>
        <v>0</v>
      </c>
      <c r="P31" s="82" t="str">
        <f t="shared" si="3"/>
        <v/>
      </c>
      <c r="Q31" s="82" t="str">
        <f t="shared" si="4"/>
        <v/>
      </c>
    </row>
    <row r="32" spans="1:17" ht="17.45" customHeight="1" x14ac:dyDescent="0.2">
      <c r="A32" s="50"/>
      <c r="C32" s="102"/>
      <c r="D32" s="100"/>
      <c r="E32" s="90"/>
      <c r="F32" s="90"/>
      <c r="G32" s="101"/>
      <c r="H32" s="90"/>
      <c r="I32" s="90"/>
      <c r="J32" s="90"/>
      <c r="K32" s="90"/>
      <c r="L32" s="82" t="str">
        <f t="shared" si="0"/>
        <v/>
      </c>
      <c r="M32" s="17"/>
      <c r="N32" s="82" t="str">
        <f t="shared" si="7"/>
        <v/>
      </c>
      <c r="O32" s="82">
        <f t="shared" si="8"/>
        <v>0</v>
      </c>
      <c r="P32" s="82" t="str">
        <f t="shared" si="3"/>
        <v/>
      </c>
      <c r="Q32" s="82" t="str">
        <f t="shared" si="4"/>
        <v/>
      </c>
    </row>
    <row r="33" spans="1:17" ht="17.45" customHeight="1" x14ac:dyDescent="0.2">
      <c r="A33" s="50"/>
      <c r="C33" s="102"/>
      <c r="D33" s="100"/>
      <c r="E33" s="90"/>
      <c r="F33" s="90"/>
      <c r="G33" s="101"/>
      <c r="H33" s="90"/>
      <c r="I33" s="90"/>
      <c r="J33" s="90"/>
      <c r="K33" s="90"/>
      <c r="L33" s="82" t="str">
        <f t="shared" si="0"/>
        <v/>
      </c>
      <c r="M33" s="17"/>
      <c r="N33" s="82" t="str">
        <f t="shared" si="7"/>
        <v/>
      </c>
      <c r="O33" s="82">
        <f t="shared" si="8"/>
        <v>0</v>
      </c>
      <c r="P33" s="82" t="str">
        <f t="shared" si="3"/>
        <v/>
      </c>
      <c r="Q33" s="82" t="str">
        <f t="shared" si="4"/>
        <v/>
      </c>
    </row>
    <row r="34" spans="1:17" ht="17.45" customHeight="1" x14ac:dyDescent="0.2">
      <c r="A34" s="50"/>
      <c r="C34" s="102"/>
      <c r="D34" s="100"/>
      <c r="E34" s="90"/>
      <c r="F34" s="90"/>
      <c r="G34" s="101"/>
      <c r="H34" s="90"/>
      <c r="I34" s="90"/>
      <c r="J34" s="90"/>
      <c r="K34" s="90"/>
      <c r="L34" s="82" t="str">
        <f t="shared" si="0"/>
        <v/>
      </c>
      <c r="M34" s="17"/>
      <c r="N34" s="82" t="str">
        <f t="shared" si="7"/>
        <v/>
      </c>
      <c r="O34" s="82">
        <f t="shared" si="8"/>
        <v>0</v>
      </c>
      <c r="P34" s="82" t="str">
        <f t="shared" si="3"/>
        <v/>
      </c>
      <c r="Q34" s="82" t="str">
        <f t="shared" si="4"/>
        <v/>
      </c>
    </row>
    <row r="35" spans="1:17" ht="17.45" customHeight="1" x14ac:dyDescent="0.2">
      <c r="A35" s="50"/>
      <c r="C35" s="102"/>
      <c r="D35" s="100"/>
      <c r="E35" s="90"/>
      <c r="F35" s="90"/>
      <c r="G35" s="101"/>
      <c r="H35" s="90"/>
      <c r="I35" s="90"/>
      <c r="J35" s="90"/>
      <c r="K35" s="90"/>
      <c r="L35" s="82" t="str">
        <f t="shared" si="0"/>
        <v/>
      </c>
      <c r="M35" s="17"/>
      <c r="N35" s="82" t="str">
        <f t="shared" si="7"/>
        <v/>
      </c>
      <c r="O35" s="82">
        <f t="shared" si="8"/>
        <v>0</v>
      </c>
      <c r="P35" s="82" t="str">
        <f t="shared" si="3"/>
        <v/>
      </c>
      <c r="Q35" s="82" t="str">
        <f t="shared" si="4"/>
        <v/>
      </c>
    </row>
    <row r="36" spans="1:17" ht="17.45" customHeight="1" x14ac:dyDescent="0.2">
      <c r="A36" s="50"/>
      <c r="C36" s="102"/>
      <c r="D36" s="100"/>
      <c r="E36" s="90"/>
      <c r="F36" s="90"/>
      <c r="G36" s="101"/>
      <c r="H36" s="90"/>
      <c r="I36" s="90"/>
      <c r="J36" s="90"/>
      <c r="K36" s="90"/>
      <c r="L36" s="82" t="str">
        <f t="shared" si="0"/>
        <v/>
      </c>
      <c r="M36" s="17"/>
      <c r="N36" s="82" t="str">
        <f t="shared" si="7"/>
        <v/>
      </c>
      <c r="O36" s="82">
        <f t="shared" si="8"/>
        <v>0</v>
      </c>
      <c r="P36" s="82" t="str">
        <f t="shared" si="3"/>
        <v/>
      </c>
      <c r="Q36" s="82" t="str">
        <f t="shared" si="4"/>
        <v/>
      </c>
    </row>
    <row r="37" spans="1:17" ht="17.45" customHeight="1" x14ac:dyDescent="0.2">
      <c r="A37" s="50"/>
      <c r="C37" s="102"/>
      <c r="D37" s="100"/>
      <c r="E37" s="90"/>
      <c r="F37" s="90"/>
      <c r="G37" s="101"/>
      <c r="H37" s="90"/>
      <c r="I37" s="90"/>
      <c r="J37" s="90"/>
      <c r="K37" s="90"/>
      <c r="L37" s="82" t="str">
        <f t="shared" si="0"/>
        <v/>
      </c>
      <c r="M37" s="17"/>
      <c r="N37" s="82" t="str">
        <f t="shared" si="7"/>
        <v/>
      </c>
      <c r="O37" s="82">
        <f t="shared" si="8"/>
        <v>0</v>
      </c>
      <c r="P37" s="82" t="str">
        <f t="shared" si="3"/>
        <v/>
      </c>
      <c r="Q37" s="82" t="str">
        <f t="shared" si="4"/>
        <v/>
      </c>
    </row>
    <row r="38" spans="1:17" ht="17.45" customHeight="1" x14ac:dyDescent="0.2">
      <c r="A38" s="50"/>
      <c r="C38" s="102"/>
      <c r="D38" s="100"/>
      <c r="E38" s="90"/>
      <c r="F38" s="90"/>
      <c r="G38" s="101"/>
      <c r="H38" s="90"/>
      <c r="I38" s="90"/>
      <c r="J38" s="90"/>
      <c r="K38" s="90"/>
      <c r="L38" s="82" t="str">
        <f t="shared" si="0"/>
        <v/>
      </c>
      <c r="M38" s="17"/>
      <c r="N38" s="82" t="str">
        <f t="shared" si="7"/>
        <v/>
      </c>
      <c r="O38" s="82">
        <f t="shared" si="8"/>
        <v>0</v>
      </c>
      <c r="P38" s="82" t="str">
        <f t="shared" si="3"/>
        <v/>
      </c>
      <c r="Q38" s="82" t="str">
        <f t="shared" si="4"/>
        <v/>
      </c>
    </row>
    <row r="39" spans="1:17" ht="17.45" customHeight="1" x14ac:dyDescent="0.2">
      <c r="A39" s="50"/>
      <c r="C39" s="102"/>
      <c r="D39" s="100"/>
      <c r="E39" s="90"/>
      <c r="F39" s="90"/>
      <c r="G39" s="101"/>
      <c r="H39" s="90"/>
      <c r="I39" s="90"/>
      <c r="J39" s="90"/>
      <c r="K39" s="90"/>
      <c r="L39" s="82" t="str">
        <f t="shared" si="0"/>
        <v/>
      </c>
      <c r="M39" s="17"/>
      <c r="N39" s="82" t="str">
        <f t="shared" si="7"/>
        <v/>
      </c>
      <c r="O39" s="82">
        <f t="shared" si="8"/>
        <v>0</v>
      </c>
      <c r="P39" s="82" t="str">
        <f t="shared" si="3"/>
        <v/>
      </c>
      <c r="Q39" s="82" t="str">
        <f t="shared" si="4"/>
        <v/>
      </c>
    </row>
    <row r="40" spans="1:17" ht="17.45" customHeight="1" x14ac:dyDescent="0.2">
      <c r="A40" s="50"/>
      <c r="C40" s="102"/>
      <c r="D40" s="100"/>
      <c r="E40" s="90"/>
      <c r="F40" s="90"/>
      <c r="G40" s="101"/>
      <c r="H40" s="90"/>
      <c r="I40" s="90"/>
      <c r="J40" s="90"/>
      <c r="K40" s="90"/>
      <c r="L40" s="82" t="str">
        <f t="shared" si="0"/>
        <v/>
      </c>
      <c r="M40" s="17"/>
      <c r="N40" s="82" t="str">
        <f t="shared" si="7"/>
        <v/>
      </c>
      <c r="O40" s="82">
        <f t="shared" si="8"/>
        <v>0</v>
      </c>
      <c r="P40" s="82" t="str">
        <f t="shared" si="3"/>
        <v/>
      </c>
      <c r="Q40" s="82" t="str">
        <f t="shared" si="4"/>
        <v/>
      </c>
    </row>
    <row r="41" spans="1:17" ht="17.45" customHeight="1" x14ac:dyDescent="0.2">
      <c r="A41" s="50"/>
      <c r="C41" s="102"/>
      <c r="D41" s="100"/>
      <c r="E41" s="90"/>
      <c r="F41" s="90"/>
      <c r="G41" s="101"/>
      <c r="H41" s="90"/>
      <c r="I41" s="90"/>
      <c r="J41" s="90"/>
      <c r="K41" s="90"/>
      <c r="L41" s="82" t="str">
        <f t="shared" si="0"/>
        <v/>
      </c>
      <c r="M41" s="17"/>
      <c r="N41" s="82" t="str">
        <f t="shared" si="7"/>
        <v/>
      </c>
      <c r="O41" s="82">
        <f t="shared" si="8"/>
        <v>0</v>
      </c>
      <c r="P41" s="82" t="str">
        <f t="shared" si="3"/>
        <v/>
      </c>
      <c r="Q41" s="82" t="str">
        <f t="shared" si="4"/>
        <v/>
      </c>
    </row>
    <row r="42" spans="1:17" ht="17.45" customHeight="1" x14ac:dyDescent="0.2">
      <c r="A42" s="50"/>
      <c r="C42" s="102"/>
      <c r="D42" s="100"/>
      <c r="E42" s="90"/>
      <c r="F42" s="90"/>
      <c r="G42" s="101"/>
      <c r="H42" s="90"/>
      <c r="I42" s="90"/>
      <c r="J42" s="90"/>
      <c r="K42" s="90"/>
      <c r="L42" s="82" t="str">
        <f t="shared" si="0"/>
        <v/>
      </c>
      <c r="M42" s="17"/>
      <c r="N42" s="82" t="str">
        <f t="shared" si="7"/>
        <v/>
      </c>
      <c r="O42" s="82">
        <f t="shared" si="8"/>
        <v>0</v>
      </c>
      <c r="P42" s="82" t="str">
        <f t="shared" si="3"/>
        <v/>
      </c>
      <c r="Q42" s="82" t="str">
        <f t="shared" si="4"/>
        <v/>
      </c>
    </row>
    <row r="43" spans="1:17" ht="17.45" customHeight="1" x14ac:dyDescent="0.2">
      <c r="A43" s="50"/>
      <c r="C43" s="102"/>
      <c r="D43" s="100"/>
      <c r="E43" s="90"/>
      <c r="F43" s="90"/>
      <c r="G43" s="101"/>
      <c r="H43" s="90"/>
      <c r="I43" s="90"/>
      <c r="J43" s="90"/>
      <c r="K43" s="90"/>
      <c r="L43" s="82" t="str">
        <f t="shared" si="0"/>
        <v/>
      </c>
      <c r="M43" s="17"/>
      <c r="N43" s="82" t="str">
        <f t="shared" si="7"/>
        <v/>
      </c>
      <c r="O43" s="82">
        <f t="shared" si="8"/>
        <v>0</v>
      </c>
      <c r="P43" s="82" t="str">
        <f t="shared" si="3"/>
        <v/>
      </c>
      <c r="Q43" s="82" t="str">
        <f t="shared" si="4"/>
        <v/>
      </c>
    </row>
    <row r="44" spans="1:17" ht="17.45" customHeight="1" x14ac:dyDescent="0.2">
      <c r="C44" s="102"/>
      <c r="D44" s="100"/>
      <c r="E44" s="90"/>
      <c r="F44" s="90"/>
      <c r="G44" s="101"/>
      <c r="H44" s="90"/>
      <c r="I44" s="90"/>
      <c r="J44" s="90"/>
      <c r="K44" s="90"/>
      <c r="L44" s="82" t="str">
        <f t="shared" si="0"/>
        <v/>
      </c>
      <c r="M44" s="17"/>
      <c r="N44" s="82" t="str">
        <f t="shared" si="7"/>
        <v/>
      </c>
      <c r="O44" s="82">
        <f t="shared" si="8"/>
        <v>0</v>
      </c>
      <c r="P44" s="82" t="str">
        <f t="shared" si="3"/>
        <v/>
      </c>
      <c r="Q44" s="82" t="str">
        <f t="shared" si="4"/>
        <v/>
      </c>
    </row>
    <row r="45" spans="1:17" ht="17.45" customHeight="1" x14ac:dyDescent="0.2">
      <c r="C45" s="102"/>
      <c r="D45" s="100"/>
      <c r="E45" s="90"/>
      <c r="F45" s="90"/>
      <c r="G45" s="101"/>
      <c r="H45" s="90"/>
      <c r="I45" s="90"/>
      <c r="J45" s="90"/>
      <c r="K45" s="90"/>
      <c r="L45" s="82" t="str">
        <f t="shared" si="0"/>
        <v/>
      </c>
      <c r="M45" s="17"/>
      <c r="N45" s="82" t="str">
        <f t="shared" si="7"/>
        <v/>
      </c>
      <c r="O45" s="82">
        <f t="shared" si="8"/>
        <v>0</v>
      </c>
      <c r="P45" s="82" t="str">
        <f t="shared" si="3"/>
        <v/>
      </c>
      <c r="Q45" s="82" t="str">
        <f t="shared" si="4"/>
        <v/>
      </c>
    </row>
    <row r="46" spans="1:17" ht="17.45" customHeight="1" x14ac:dyDescent="0.2">
      <c r="C46" s="102"/>
      <c r="D46" s="100"/>
      <c r="E46" s="90"/>
      <c r="F46" s="90"/>
      <c r="G46" s="101"/>
      <c r="H46" s="90"/>
      <c r="I46" s="90"/>
      <c r="J46" s="90"/>
      <c r="K46" s="90"/>
      <c r="L46" s="82" t="str">
        <f t="shared" si="0"/>
        <v/>
      </c>
      <c r="M46" s="17"/>
      <c r="N46" s="82" t="str">
        <f t="shared" si="7"/>
        <v/>
      </c>
      <c r="O46" s="82">
        <f t="shared" si="8"/>
        <v>0</v>
      </c>
      <c r="P46" s="82" t="str">
        <f t="shared" si="3"/>
        <v/>
      </c>
      <c r="Q46" s="82" t="str">
        <f t="shared" si="4"/>
        <v/>
      </c>
    </row>
    <row r="47" spans="1:17" ht="17.45" customHeight="1" x14ac:dyDescent="0.2">
      <c r="C47" s="102"/>
      <c r="D47" s="100"/>
      <c r="E47" s="90"/>
      <c r="F47" s="90"/>
      <c r="G47" s="101"/>
      <c r="H47" s="90"/>
      <c r="I47" s="90"/>
      <c r="J47" s="90"/>
      <c r="K47" s="90"/>
      <c r="L47" s="82" t="str">
        <f t="shared" si="0"/>
        <v/>
      </c>
      <c r="M47" s="17"/>
      <c r="N47" s="82" t="str">
        <f t="shared" si="7"/>
        <v/>
      </c>
      <c r="O47" s="82">
        <f t="shared" si="8"/>
        <v>0</v>
      </c>
      <c r="P47" s="82" t="str">
        <f t="shared" si="3"/>
        <v/>
      </c>
      <c r="Q47" s="82" t="str">
        <f t="shared" si="4"/>
        <v/>
      </c>
    </row>
    <row r="48" spans="1:17" ht="17.45" customHeight="1" x14ac:dyDescent="0.2">
      <c r="C48" s="102"/>
      <c r="D48" s="100"/>
      <c r="E48" s="90"/>
      <c r="F48" s="90"/>
      <c r="G48" s="101"/>
      <c r="H48" s="90"/>
      <c r="I48" s="90"/>
      <c r="J48" s="90"/>
      <c r="K48" s="90"/>
      <c r="L48" s="82" t="str">
        <f t="shared" si="0"/>
        <v/>
      </c>
      <c r="M48" s="17"/>
      <c r="N48" s="82" t="str">
        <f t="shared" si="7"/>
        <v/>
      </c>
      <c r="O48" s="82">
        <f t="shared" si="8"/>
        <v>0</v>
      </c>
      <c r="P48" s="82" t="str">
        <f t="shared" si="3"/>
        <v/>
      </c>
      <c r="Q48" s="82" t="str">
        <f t="shared" si="4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0"/>
        <v/>
      </c>
      <c r="M49" s="17"/>
      <c r="N49" s="82" t="str">
        <f t="shared" si="7"/>
        <v/>
      </c>
      <c r="O49" s="82">
        <f t="shared" si="8"/>
        <v>0</v>
      </c>
      <c r="P49" s="82" t="str">
        <f t="shared" si="3"/>
        <v/>
      </c>
      <c r="Q49" s="82" t="str">
        <f t="shared" si="4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0"/>
        <v/>
      </c>
      <c r="M50" s="17"/>
      <c r="N50" s="82" t="str">
        <f t="shared" si="7"/>
        <v/>
      </c>
      <c r="O50" s="82">
        <f t="shared" si="8"/>
        <v>0</v>
      </c>
      <c r="P50" s="82" t="str">
        <f t="shared" si="3"/>
        <v/>
      </c>
      <c r="Q50" s="82" t="str">
        <f t="shared" si="4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0"/>
        <v/>
      </c>
      <c r="M51" s="17"/>
      <c r="N51" s="82" t="str">
        <f t="shared" si="7"/>
        <v/>
      </c>
      <c r="O51" s="82">
        <f t="shared" si="8"/>
        <v>0</v>
      </c>
      <c r="P51" s="82" t="str">
        <f t="shared" si="3"/>
        <v/>
      </c>
      <c r="Q51" s="82" t="str">
        <f t="shared" si="4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0"/>
        <v/>
      </c>
      <c r="M52" s="17"/>
      <c r="N52" s="82" t="str">
        <f t="shared" si="7"/>
        <v/>
      </c>
      <c r="O52" s="82">
        <f t="shared" si="8"/>
        <v>0</v>
      </c>
      <c r="P52" s="82" t="str">
        <f t="shared" si="3"/>
        <v/>
      </c>
      <c r="Q52" s="82" t="str">
        <f t="shared" si="4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0"/>
        <v/>
      </c>
      <c r="M53" s="17"/>
      <c r="N53" s="82" t="str">
        <f t="shared" si="7"/>
        <v/>
      </c>
      <c r="O53" s="82">
        <f t="shared" si="8"/>
        <v>0</v>
      </c>
      <c r="P53" s="82" t="str">
        <f t="shared" si="3"/>
        <v/>
      </c>
      <c r="Q53" s="82" t="str">
        <f t="shared" si="4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0"/>
        <v/>
      </c>
      <c r="M54" s="17"/>
      <c r="N54" s="82" t="str">
        <f t="shared" si="7"/>
        <v/>
      </c>
      <c r="O54" s="82">
        <f t="shared" si="8"/>
        <v>0</v>
      </c>
      <c r="P54" s="82" t="str">
        <f t="shared" si="3"/>
        <v/>
      </c>
      <c r="Q54" s="82" t="str">
        <f t="shared" si="4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0"/>
        <v/>
      </c>
      <c r="M55" s="17"/>
      <c r="N55" s="82" t="str">
        <f t="shared" si="7"/>
        <v/>
      </c>
      <c r="O55" s="82">
        <f t="shared" si="8"/>
        <v>0</v>
      </c>
      <c r="P55" s="82" t="str">
        <f t="shared" si="3"/>
        <v/>
      </c>
      <c r="Q55" s="82" t="str">
        <f t="shared" si="4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0"/>
        <v/>
      </c>
      <c r="M56" s="17"/>
      <c r="N56" s="82" t="str">
        <f t="shared" si="7"/>
        <v/>
      </c>
      <c r="O56" s="82">
        <f t="shared" si="8"/>
        <v>0</v>
      </c>
      <c r="P56" s="82" t="str">
        <f t="shared" si="3"/>
        <v/>
      </c>
      <c r="Q56" s="82" t="str">
        <f t="shared" si="4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0"/>
        <v/>
      </c>
      <c r="M57" s="17"/>
      <c r="N57" s="82" t="str">
        <f t="shared" si="7"/>
        <v/>
      </c>
      <c r="O57" s="82">
        <f t="shared" si="8"/>
        <v>0</v>
      </c>
      <c r="P57" s="82" t="str">
        <f t="shared" si="3"/>
        <v/>
      </c>
      <c r="Q57" s="82" t="str">
        <f t="shared" si="4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0"/>
        <v/>
      </c>
      <c r="M58" s="17"/>
      <c r="N58" s="82" t="str">
        <f t="shared" si="7"/>
        <v/>
      </c>
      <c r="O58" s="82">
        <f t="shared" si="8"/>
        <v>0</v>
      </c>
      <c r="P58" s="82" t="str">
        <f t="shared" si="3"/>
        <v/>
      </c>
      <c r="Q58" s="82" t="str">
        <f t="shared" si="4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0"/>
        <v/>
      </c>
      <c r="M59" s="17"/>
      <c r="N59" s="82" t="str">
        <f t="shared" si="7"/>
        <v/>
      </c>
      <c r="O59" s="82">
        <f t="shared" si="8"/>
        <v>0</v>
      </c>
      <c r="P59" s="82" t="str">
        <f t="shared" si="3"/>
        <v/>
      </c>
      <c r="Q59" s="82" t="str">
        <f t="shared" si="4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0"/>
        <v/>
      </c>
      <c r="M60" s="17"/>
      <c r="N60" s="82" t="str">
        <f t="shared" si="7"/>
        <v/>
      </c>
      <c r="O60" s="82">
        <f t="shared" si="8"/>
        <v>0</v>
      </c>
      <c r="P60" s="82" t="str">
        <f t="shared" si="3"/>
        <v/>
      </c>
      <c r="Q60" s="82" t="str">
        <f t="shared" si="4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0"/>
        <v/>
      </c>
      <c r="M61" s="17"/>
      <c r="N61" s="82" t="str">
        <f t="shared" si="7"/>
        <v/>
      </c>
      <c r="O61" s="82">
        <f t="shared" si="8"/>
        <v>0</v>
      </c>
      <c r="P61" s="82" t="str">
        <f t="shared" si="3"/>
        <v/>
      </c>
      <c r="Q61" s="82" t="str">
        <f t="shared" si="4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0"/>
        <v/>
      </c>
      <c r="M62" s="17"/>
      <c r="N62" s="82" t="str">
        <f t="shared" si="7"/>
        <v/>
      </c>
      <c r="O62" s="82">
        <f t="shared" si="8"/>
        <v>0</v>
      </c>
      <c r="P62" s="82" t="str">
        <f t="shared" si="3"/>
        <v/>
      </c>
      <c r="Q62" s="82" t="str">
        <f t="shared" si="4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0"/>
        <v/>
      </c>
      <c r="M63" s="17"/>
      <c r="N63" s="82" t="str">
        <f t="shared" si="7"/>
        <v/>
      </c>
      <c r="O63" s="82">
        <f t="shared" si="8"/>
        <v>0</v>
      </c>
      <c r="P63" s="82" t="str">
        <f t="shared" si="3"/>
        <v/>
      </c>
      <c r="Q63" s="82" t="str">
        <f t="shared" si="4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0"/>
        <v/>
      </c>
      <c r="M64" s="17"/>
      <c r="N64" s="82" t="str">
        <f t="shared" si="7"/>
        <v/>
      </c>
      <c r="O64" s="82">
        <f t="shared" si="8"/>
        <v>0</v>
      </c>
      <c r="P64" s="82" t="str">
        <f t="shared" si="3"/>
        <v/>
      </c>
      <c r="Q64" s="82" t="str">
        <f t="shared" si="4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0"/>
        <v/>
      </c>
      <c r="M65" s="17"/>
      <c r="N65" s="82" t="str">
        <f t="shared" si="7"/>
        <v/>
      </c>
      <c r="O65" s="82">
        <f t="shared" si="8"/>
        <v>0</v>
      </c>
      <c r="P65" s="82" t="str">
        <f t="shared" si="3"/>
        <v/>
      </c>
      <c r="Q65" s="82" t="str">
        <f t="shared" si="4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0"/>
        <v/>
      </c>
      <c r="M66" s="17"/>
      <c r="N66" s="82" t="str">
        <f t="shared" si="7"/>
        <v/>
      </c>
      <c r="O66" s="82">
        <f t="shared" si="8"/>
        <v>0</v>
      </c>
      <c r="P66" s="82" t="str">
        <f t="shared" si="3"/>
        <v/>
      </c>
      <c r="Q66" s="82" t="str">
        <f t="shared" si="4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0"/>
        <v/>
      </c>
      <c r="M67" s="17"/>
      <c r="N67" s="82" t="str">
        <f t="shared" si="7"/>
        <v/>
      </c>
      <c r="O67" s="82">
        <f t="shared" si="8"/>
        <v>0</v>
      </c>
      <c r="P67" s="82" t="str">
        <f t="shared" si="3"/>
        <v/>
      </c>
      <c r="Q67" s="82" t="str">
        <f t="shared" si="4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0"/>
        <v/>
      </c>
      <c r="M68" s="17"/>
      <c r="N68" s="82" t="str">
        <f t="shared" si="7"/>
        <v/>
      </c>
      <c r="O68" s="82">
        <f t="shared" si="8"/>
        <v>0</v>
      </c>
      <c r="P68" s="82" t="str">
        <f t="shared" si="3"/>
        <v/>
      </c>
      <c r="Q68" s="82" t="str">
        <f t="shared" si="4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0"/>
        <v/>
      </c>
      <c r="M69" s="17"/>
      <c r="N69" s="82" t="str">
        <f t="shared" si="7"/>
        <v/>
      </c>
      <c r="O69" s="82">
        <f t="shared" si="8"/>
        <v>0</v>
      </c>
      <c r="P69" s="82" t="str">
        <f t="shared" si="3"/>
        <v/>
      </c>
      <c r="Q69" s="82" t="str">
        <f t="shared" si="4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0"/>
        <v/>
      </c>
      <c r="M70" s="17"/>
      <c r="N70" s="82" t="str">
        <f t="shared" si="7"/>
        <v/>
      </c>
      <c r="O70" s="82">
        <f t="shared" si="8"/>
        <v>0</v>
      </c>
      <c r="P70" s="82" t="str">
        <f t="shared" si="3"/>
        <v/>
      </c>
      <c r="Q70" s="82" t="str">
        <f t="shared" si="4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0"/>
        <v/>
      </c>
      <c r="M71" s="17"/>
      <c r="N71" s="82" t="str">
        <f t="shared" si="7"/>
        <v/>
      </c>
      <c r="O71" s="82">
        <f t="shared" si="8"/>
        <v>0</v>
      </c>
      <c r="P71" s="82" t="str">
        <f t="shared" si="3"/>
        <v/>
      </c>
      <c r="Q71" s="82" t="str">
        <f t="shared" si="4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0"/>
        <v/>
      </c>
      <c r="M72" s="17"/>
      <c r="N72" s="82" t="str">
        <f t="shared" si="7"/>
        <v/>
      </c>
      <c r="O72" s="82">
        <f t="shared" si="8"/>
        <v>0</v>
      </c>
      <c r="P72" s="82" t="str">
        <f t="shared" si="3"/>
        <v/>
      </c>
      <c r="Q72" s="82" t="str">
        <f t="shared" si="4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0"/>
        <v/>
      </c>
      <c r="M73" s="17"/>
      <c r="N73" s="82" t="str">
        <f t="shared" si="7"/>
        <v/>
      </c>
      <c r="O73" s="82">
        <f t="shared" si="8"/>
        <v>0</v>
      </c>
      <c r="P73" s="82" t="str">
        <f t="shared" si="3"/>
        <v/>
      </c>
      <c r="Q73" s="82" t="str">
        <f t="shared" si="4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0"/>
        <v/>
      </c>
      <c r="M74" s="17"/>
      <c r="N74" s="82" t="str">
        <f t="shared" si="7"/>
        <v/>
      </c>
      <c r="O74" s="82">
        <f t="shared" si="8"/>
        <v>0</v>
      </c>
      <c r="P74" s="82" t="str">
        <f t="shared" si="3"/>
        <v/>
      </c>
      <c r="Q74" s="82" t="str">
        <f t="shared" si="4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0"/>
        <v/>
      </c>
      <c r="M75" s="17"/>
      <c r="N75" s="82" t="str">
        <f t="shared" si="7"/>
        <v/>
      </c>
      <c r="O75" s="82">
        <f t="shared" si="8"/>
        <v>0</v>
      </c>
      <c r="P75" s="82" t="str">
        <f t="shared" si="3"/>
        <v/>
      </c>
      <c r="Q75" s="82" t="str">
        <f t="shared" si="4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0"/>
        <v/>
      </c>
      <c r="M76" s="17"/>
      <c r="N76" s="82" t="str">
        <f t="shared" si="7"/>
        <v/>
      </c>
      <c r="O76" s="82">
        <f t="shared" si="8"/>
        <v>0</v>
      </c>
      <c r="P76" s="82" t="str">
        <f t="shared" si="3"/>
        <v/>
      </c>
      <c r="Q76" s="82" t="str">
        <f t="shared" si="4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0"/>
        <v/>
      </c>
      <c r="M77" s="17"/>
      <c r="N77" s="82" t="str">
        <f t="shared" si="7"/>
        <v/>
      </c>
      <c r="O77" s="82">
        <f t="shared" si="8"/>
        <v>0</v>
      </c>
      <c r="P77" s="82" t="str">
        <f t="shared" si="3"/>
        <v/>
      </c>
      <c r="Q77" s="82" t="str">
        <f t="shared" si="4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0"/>
        <v/>
      </c>
      <c r="M78" s="17"/>
      <c r="N78" s="82" t="str">
        <f t="shared" si="7"/>
        <v/>
      </c>
      <c r="O78" s="82">
        <f t="shared" si="8"/>
        <v>0</v>
      </c>
      <c r="P78" s="82" t="str">
        <f t="shared" si="3"/>
        <v/>
      </c>
      <c r="Q78" s="82" t="str">
        <f t="shared" si="4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ref="L79:L142" si="9">IF(F79&amp;H79&amp;I79&amp;J79&amp;K79="","",F79+H79+I79-J79-K79)</f>
        <v/>
      </c>
      <c r="M79" s="17"/>
      <c r="N79" s="82" t="str">
        <f t="shared" si="7"/>
        <v/>
      </c>
      <c r="O79" s="82">
        <f t="shared" si="8"/>
        <v>0</v>
      </c>
      <c r="P79" s="82" t="str">
        <f t="shared" si="3"/>
        <v/>
      </c>
      <c r="Q79" s="82" t="str">
        <f t="shared" si="4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si="9"/>
        <v/>
      </c>
      <c r="M80" s="17"/>
      <c r="N80" s="82" t="str">
        <f t="shared" ref="N80:N143" si="10">IF($G80="E",F80,"")</f>
        <v/>
      </c>
      <c r="O80" s="82">
        <f t="shared" si="8"/>
        <v>0</v>
      </c>
      <c r="P80" s="82" t="str">
        <f t="shared" si="3"/>
        <v/>
      </c>
      <c r="Q80" s="82" t="str">
        <f t="shared" si="4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9"/>
        <v/>
      </c>
      <c r="M81" s="17"/>
      <c r="N81" s="82" t="str">
        <f t="shared" si="10"/>
        <v/>
      </c>
      <c r="O81" s="82">
        <f t="shared" ref="O81:O144" si="11">IF($G81=0%,F81,"")</f>
        <v>0</v>
      </c>
      <c r="P81" s="82" t="str">
        <f t="shared" ref="P81:P144" si="12">IF(OR($G81=8%,$G81=11%),$H81/$G81,"")</f>
        <v/>
      </c>
      <c r="Q81" s="82" t="str">
        <f t="shared" ref="Q81:Q144" si="13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9"/>
        <v/>
      </c>
      <c r="M82" s="17"/>
      <c r="N82" s="82" t="str">
        <f t="shared" si="10"/>
        <v/>
      </c>
      <c r="O82" s="82">
        <f t="shared" si="11"/>
        <v>0</v>
      </c>
      <c r="P82" s="82" t="str">
        <f t="shared" si="12"/>
        <v/>
      </c>
      <c r="Q82" s="82" t="str">
        <f t="shared" si="13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9"/>
        <v/>
      </c>
      <c r="M83" s="17"/>
      <c r="N83" s="82" t="str">
        <f t="shared" si="10"/>
        <v/>
      </c>
      <c r="O83" s="82">
        <f t="shared" si="11"/>
        <v>0</v>
      </c>
      <c r="P83" s="82" t="str">
        <f t="shared" si="12"/>
        <v/>
      </c>
      <c r="Q83" s="82" t="str">
        <f t="shared" si="13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9"/>
        <v/>
      </c>
      <c r="M84" s="17"/>
      <c r="N84" s="82" t="str">
        <f t="shared" si="10"/>
        <v/>
      </c>
      <c r="O84" s="82">
        <f t="shared" si="11"/>
        <v>0</v>
      </c>
      <c r="P84" s="82" t="str">
        <f t="shared" si="12"/>
        <v/>
      </c>
      <c r="Q84" s="82" t="str">
        <f t="shared" si="13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9"/>
        <v/>
      </c>
      <c r="M85" s="17"/>
      <c r="N85" s="82" t="str">
        <f t="shared" si="10"/>
        <v/>
      </c>
      <c r="O85" s="82">
        <f t="shared" si="11"/>
        <v>0</v>
      </c>
      <c r="P85" s="82" t="str">
        <f t="shared" si="12"/>
        <v/>
      </c>
      <c r="Q85" s="82" t="str">
        <f t="shared" si="13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9"/>
        <v/>
      </c>
      <c r="M86" s="17"/>
      <c r="N86" s="82" t="str">
        <f t="shared" si="10"/>
        <v/>
      </c>
      <c r="O86" s="82">
        <f t="shared" si="11"/>
        <v>0</v>
      </c>
      <c r="P86" s="82" t="str">
        <f t="shared" si="12"/>
        <v/>
      </c>
      <c r="Q86" s="82" t="str">
        <f t="shared" si="13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9"/>
        <v/>
      </c>
      <c r="M87" s="17"/>
      <c r="N87" s="82" t="str">
        <f t="shared" si="10"/>
        <v/>
      </c>
      <c r="O87" s="82">
        <f t="shared" si="11"/>
        <v>0</v>
      </c>
      <c r="P87" s="82" t="str">
        <f t="shared" si="12"/>
        <v/>
      </c>
      <c r="Q87" s="82" t="str">
        <f t="shared" si="13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9"/>
        <v/>
      </c>
      <c r="M88" s="17"/>
      <c r="N88" s="82" t="str">
        <f t="shared" si="10"/>
        <v/>
      </c>
      <c r="O88" s="82">
        <f t="shared" si="11"/>
        <v>0</v>
      </c>
      <c r="P88" s="82" t="str">
        <f t="shared" si="12"/>
        <v/>
      </c>
      <c r="Q88" s="82" t="str">
        <f t="shared" si="13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9"/>
        <v/>
      </c>
      <c r="M89" s="17"/>
      <c r="N89" s="82" t="str">
        <f t="shared" si="10"/>
        <v/>
      </c>
      <c r="O89" s="82">
        <f t="shared" si="11"/>
        <v>0</v>
      </c>
      <c r="P89" s="82" t="str">
        <f t="shared" si="12"/>
        <v/>
      </c>
      <c r="Q89" s="82" t="str">
        <f t="shared" si="13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9"/>
        <v/>
      </c>
      <c r="M90" s="17"/>
      <c r="N90" s="82" t="str">
        <f t="shared" si="10"/>
        <v/>
      </c>
      <c r="O90" s="82">
        <f t="shared" si="11"/>
        <v>0</v>
      </c>
      <c r="P90" s="82" t="str">
        <f t="shared" si="12"/>
        <v/>
      </c>
      <c r="Q90" s="82" t="str">
        <f t="shared" si="13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9"/>
        <v/>
      </c>
      <c r="M91" s="17"/>
      <c r="N91" s="82" t="str">
        <f t="shared" si="10"/>
        <v/>
      </c>
      <c r="O91" s="82">
        <f t="shared" si="11"/>
        <v>0</v>
      </c>
      <c r="P91" s="82" t="str">
        <f t="shared" si="12"/>
        <v/>
      </c>
      <c r="Q91" s="82" t="str">
        <f t="shared" si="13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9"/>
        <v/>
      </c>
      <c r="M92" s="17"/>
      <c r="N92" s="82" t="str">
        <f t="shared" si="10"/>
        <v/>
      </c>
      <c r="O92" s="82">
        <f t="shared" si="11"/>
        <v>0</v>
      </c>
      <c r="P92" s="82" t="str">
        <f t="shared" si="12"/>
        <v/>
      </c>
      <c r="Q92" s="82" t="str">
        <f t="shared" si="13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9"/>
        <v/>
      </c>
      <c r="M93" s="17"/>
      <c r="N93" s="82" t="str">
        <f t="shared" si="10"/>
        <v/>
      </c>
      <c r="O93" s="82">
        <f t="shared" si="11"/>
        <v>0</v>
      </c>
      <c r="P93" s="82" t="str">
        <f t="shared" si="12"/>
        <v/>
      </c>
      <c r="Q93" s="82" t="str">
        <f t="shared" si="13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9"/>
        <v/>
      </c>
      <c r="M94" s="17"/>
      <c r="N94" s="82" t="str">
        <f t="shared" si="10"/>
        <v/>
      </c>
      <c r="O94" s="82">
        <f t="shared" si="11"/>
        <v>0</v>
      </c>
      <c r="P94" s="82" t="str">
        <f t="shared" si="12"/>
        <v/>
      </c>
      <c r="Q94" s="82" t="str">
        <f t="shared" si="13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9"/>
        <v/>
      </c>
      <c r="M95" s="17"/>
      <c r="N95" s="82" t="str">
        <f t="shared" si="10"/>
        <v/>
      </c>
      <c r="O95" s="82">
        <f t="shared" si="11"/>
        <v>0</v>
      </c>
      <c r="P95" s="82" t="str">
        <f t="shared" si="12"/>
        <v/>
      </c>
      <c r="Q95" s="82" t="str">
        <f t="shared" si="13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9"/>
        <v/>
      </c>
      <c r="M96" s="17"/>
      <c r="N96" s="82" t="str">
        <f t="shared" si="10"/>
        <v/>
      </c>
      <c r="O96" s="82">
        <f t="shared" si="11"/>
        <v>0</v>
      </c>
      <c r="P96" s="82" t="str">
        <f t="shared" si="12"/>
        <v/>
      </c>
      <c r="Q96" s="82" t="str">
        <f t="shared" si="13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9"/>
        <v/>
      </c>
      <c r="M97" s="17"/>
      <c r="N97" s="82" t="str">
        <f t="shared" si="10"/>
        <v/>
      </c>
      <c r="O97" s="82">
        <f t="shared" si="11"/>
        <v>0</v>
      </c>
      <c r="P97" s="82" t="str">
        <f t="shared" si="12"/>
        <v/>
      </c>
      <c r="Q97" s="82" t="str">
        <f t="shared" si="13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9"/>
        <v/>
      </c>
      <c r="M98" s="17"/>
      <c r="N98" s="82" t="str">
        <f t="shared" si="10"/>
        <v/>
      </c>
      <c r="O98" s="82">
        <f t="shared" si="11"/>
        <v>0</v>
      </c>
      <c r="P98" s="82" t="str">
        <f t="shared" si="12"/>
        <v/>
      </c>
      <c r="Q98" s="82" t="str">
        <f t="shared" si="13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9"/>
        <v/>
      </c>
      <c r="M99" s="17"/>
      <c r="N99" s="82" t="str">
        <f t="shared" si="10"/>
        <v/>
      </c>
      <c r="O99" s="82">
        <f t="shared" si="11"/>
        <v>0</v>
      </c>
      <c r="P99" s="82" t="str">
        <f t="shared" si="12"/>
        <v/>
      </c>
      <c r="Q99" s="82" t="str">
        <f t="shared" si="13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9"/>
        <v/>
      </c>
      <c r="M100" s="17"/>
      <c r="N100" s="82" t="str">
        <f t="shared" si="10"/>
        <v/>
      </c>
      <c r="O100" s="82">
        <f t="shared" si="11"/>
        <v>0</v>
      </c>
      <c r="P100" s="82" t="str">
        <f t="shared" si="12"/>
        <v/>
      </c>
      <c r="Q100" s="82" t="str">
        <f t="shared" si="13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9"/>
        <v/>
      </c>
      <c r="M101" s="17"/>
      <c r="N101" s="82" t="str">
        <f t="shared" si="10"/>
        <v/>
      </c>
      <c r="O101" s="82">
        <f t="shared" si="11"/>
        <v>0</v>
      </c>
      <c r="P101" s="82" t="str">
        <f t="shared" si="12"/>
        <v/>
      </c>
      <c r="Q101" s="82" t="str">
        <f t="shared" si="13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9"/>
        <v/>
      </c>
      <c r="M102" s="17"/>
      <c r="N102" s="82" t="str">
        <f t="shared" si="10"/>
        <v/>
      </c>
      <c r="O102" s="82">
        <f t="shared" si="11"/>
        <v>0</v>
      </c>
      <c r="P102" s="82" t="str">
        <f t="shared" si="12"/>
        <v/>
      </c>
      <c r="Q102" s="82" t="str">
        <f t="shared" si="13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9"/>
        <v/>
      </c>
      <c r="M103" s="17"/>
      <c r="N103" s="82" t="str">
        <f t="shared" si="10"/>
        <v/>
      </c>
      <c r="O103" s="82">
        <f t="shared" si="11"/>
        <v>0</v>
      </c>
      <c r="P103" s="82" t="str">
        <f t="shared" si="12"/>
        <v/>
      </c>
      <c r="Q103" s="82" t="str">
        <f t="shared" si="13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9"/>
        <v/>
      </c>
      <c r="M104" s="17"/>
      <c r="N104" s="82" t="str">
        <f t="shared" si="10"/>
        <v/>
      </c>
      <c r="O104" s="82">
        <f t="shared" si="11"/>
        <v>0</v>
      </c>
      <c r="P104" s="82" t="str">
        <f t="shared" si="12"/>
        <v/>
      </c>
      <c r="Q104" s="82" t="str">
        <f t="shared" si="13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9"/>
        <v/>
      </c>
      <c r="M105" s="17"/>
      <c r="N105" s="82" t="str">
        <f t="shared" si="10"/>
        <v/>
      </c>
      <c r="O105" s="82">
        <f t="shared" si="11"/>
        <v>0</v>
      </c>
      <c r="P105" s="82" t="str">
        <f t="shared" si="12"/>
        <v/>
      </c>
      <c r="Q105" s="82" t="str">
        <f t="shared" si="13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9"/>
        <v/>
      </c>
      <c r="M106" s="17"/>
      <c r="N106" s="82" t="str">
        <f t="shared" si="10"/>
        <v/>
      </c>
      <c r="O106" s="82">
        <f t="shared" si="11"/>
        <v>0</v>
      </c>
      <c r="P106" s="82" t="str">
        <f t="shared" si="12"/>
        <v/>
      </c>
      <c r="Q106" s="82" t="str">
        <f t="shared" si="13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9"/>
        <v/>
      </c>
      <c r="M107" s="17"/>
      <c r="N107" s="82" t="str">
        <f t="shared" si="10"/>
        <v/>
      </c>
      <c r="O107" s="82">
        <f t="shared" si="11"/>
        <v>0</v>
      </c>
      <c r="P107" s="82" t="str">
        <f t="shared" si="12"/>
        <v/>
      </c>
      <c r="Q107" s="82" t="str">
        <f t="shared" si="13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9"/>
        <v/>
      </c>
      <c r="M108" s="17"/>
      <c r="N108" s="82" t="str">
        <f t="shared" si="10"/>
        <v/>
      </c>
      <c r="O108" s="82">
        <f t="shared" si="11"/>
        <v>0</v>
      </c>
      <c r="P108" s="82" t="str">
        <f t="shared" si="12"/>
        <v/>
      </c>
      <c r="Q108" s="82" t="str">
        <f t="shared" si="13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9"/>
        <v/>
      </c>
      <c r="M109" s="17"/>
      <c r="N109" s="82" t="str">
        <f t="shared" si="10"/>
        <v/>
      </c>
      <c r="O109" s="82">
        <f t="shared" si="11"/>
        <v>0</v>
      </c>
      <c r="P109" s="82" t="str">
        <f t="shared" si="12"/>
        <v/>
      </c>
      <c r="Q109" s="82" t="str">
        <f t="shared" si="13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9"/>
        <v/>
      </c>
      <c r="M110" s="17"/>
      <c r="N110" s="82" t="str">
        <f t="shared" si="10"/>
        <v/>
      </c>
      <c r="O110" s="82">
        <f t="shared" si="11"/>
        <v>0</v>
      </c>
      <c r="P110" s="82" t="str">
        <f t="shared" si="12"/>
        <v/>
      </c>
      <c r="Q110" s="82" t="str">
        <f t="shared" si="13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9"/>
        <v/>
      </c>
      <c r="M111" s="17"/>
      <c r="N111" s="82" t="str">
        <f t="shared" si="10"/>
        <v/>
      </c>
      <c r="O111" s="82">
        <f t="shared" si="11"/>
        <v>0</v>
      </c>
      <c r="P111" s="82" t="str">
        <f t="shared" si="12"/>
        <v/>
      </c>
      <c r="Q111" s="82" t="str">
        <f t="shared" si="13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9"/>
        <v/>
      </c>
      <c r="M112" s="17"/>
      <c r="N112" s="82" t="str">
        <f t="shared" si="10"/>
        <v/>
      </c>
      <c r="O112" s="82">
        <f t="shared" si="11"/>
        <v>0</v>
      </c>
      <c r="P112" s="82" t="str">
        <f t="shared" si="12"/>
        <v/>
      </c>
      <c r="Q112" s="82" t="str">
        <f t="shared" si="13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9"/>
        <v/>
      </c>
      <c r="M113" s="17"/>
      <c r="N113" s="82" t="str">
        <f t="shared" si="10"/>
        <v/>
      </c>
      <c r="O113" s="82">
        <f t="shared" si="11"/>
        <v>0</v>
      </c>
      <c r="P113" s="82" t="str">
        <f t="shared" si="12"/>
        <v/>
      </c>
      <c r="Q113" s="82" t="str">
        <f t="shared" si="13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9"/>
        <v/>
      </c>
      <c r="M114" s="17"/>
      <c r="N114" s="82" t="str">
        <f t="shared" si="10"/>
        <v/>
      </c>
      <c r="O114" s="82">
        <f t="shared" si="11"/>
        <v>0</v>
      </c>
      <c r="P114" s="82" t="str">
        <f t="shared" si="12"/>
        <v/>
      </c>
      <c r="Q114" s="82" t="str">
        <f t="shared" si="13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9"/>
        <v/>
      </c>
      <c r="M115" s="17"/>
      <c r="N115" s="82" t="str">
        <f t="shared" si="10"/>
        <v/>
      </c>
      <c r="O115" s="82">
        <f t="shared" si="11"/>
        <v>0</v>
      </c>
      <c r="P115" s="82" t="str">
        <f t="shared" si="12"/>
        <v/>
      </c>
      <c r="Q115" s="82" t="str">
        <f t="shared" si="13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9"/>
        <v/>
      </c>
      <c r="M116" s="17"/>
      <c r="N116" s="82" t="str">
        <f t="shared" si="10"/>
        <v/>
      </c>
      <c r="O116" s="82">
        <f t="shared" si="11"/>
        <v>0</v>
      </c>
      <c r="P116" s="82" t="str">
        <f t="shared" si="12"/>
        <v/>
      </c>
      <c r="Q116" s="82" t="str">
        <f t="shared" si="13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9"/>
        <v/>
      </c>
      <c r="M117" s="17"/>
      <c r="N117" s="82" t="str">
        <f t="shared" si="10"/>
        <v/>
      </c>
      <c r="O117" s="82">
        <f t="shared" si="11"/>
        <v>0</v>
      </c>
      <c r="P117" s="82" t="str">
        <f t="shared" si="12"/>
        <v/>
      </c>
      <c r="Q117" s="82" t="str">
        <f t="shared" si="13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9"/>
        <v/>
      </c>
      <c r="M118" s="17"/>
      <c r="N118" s="82" t="str">
        <f t="shared" si="10"/>
        <v/>
      </c>
      <c r="O118" s="82">
        <f t="shared" si="11"/>
        <v>0</v>
      </c>
      <c r="P118" s="82" t="str">
        <f t="shared" si="12"/>
        <v/>
      </c>
      <c r="Q118" s="82" t="str">
        <f t="shared" si="13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9"/>
        <v/>
      </c>
      <c r="M119" s="17"/>
      <c r="N119" s="82" t="str">
        <f t="shared" si="10"/>
        <v/>
      </c>
      <c r="O119" s="82">
        <f t="shared" si="11"/>
        <v>0</v>
      </c>
      <c r="P119" s="82" t="str">
        <f t="shared" si="12"/>
        <v/>
      </c>
      <c r="Q119" s="82" t="str">
        <f t="shared" si="13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9"/>
        <v/>
      </c>
      <c r="M120" s="17"/>
      <c r="N120" s="82" t="str">
        <f t="shared" si="10"/>
        <v/>
      </c>
      <c r="O120" s="82">
        <f t="shared" si="11"/>
        <v>0</v>
      </c>
      <c r="P120" s="82" t="str">
        <f t="shared" si="12"/>
        <v/>
      </c>
      <c r="Q120" s="82" t="str">
        <f t="shared" si="13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9"/>
        <v/>
      </c>
      <c r="M121" s="17"/>
      <c r="N121" s="82" t="str">
        <f t="shared" si="10"/>
        <v/>
      </c>
      <c r="O121" s="82">
        <f t="shared" si="11"/>
        <v>0</v>
      </c>
      <c r="P121" s="82" t="str">
        <f t="shared" si="12"/>
        <v/>
      </c>
      <c r="Q121" s="82" t="str">
        <f t="shared" si="13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9"/>
        <v/>
      </c>
      <c r="M122" s="17"/>
      <c r="N122" s="82" t="str">
        <f t="shared" si="10"/>
        <v/>
      </c>
      <c r="O122" s="82">
        <f t="shared" si="11"/>
        <v>0</v>
      </c>
      <c r="P122" s="82" t="str">
        <f t="shared" si="12"/>
        <v/>
      </c>
      <c r="Q122" s="82" t="str">
        <f t="shared" si="13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9"/>
        <v/>
      </c>
      <c r="M123" s="17"/>
      <c r="N123" s="82" t="str">
        <f t="shared" si="10"/>
        <v/>
      </c>
      <c r="O123" s="82">
        <f t="shared" si="11"/>
        <v>0</v>
      </c>
      <c r="P123" s="82" t="str">
        <f t="shared" si="12"/>
        <v/>
      </c>
      <c r="Q123" s="82" t="str">
        <f t="shared" si="13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9"/>
        <v/>
      </c>
      <c r="M124" s="17"/>
      <c r="N124" s="82" t="str">
        <f t="shared" si="10"/>
        <v/>
      </c>
      <c r="O124" s="82">
        <f t="shared" si="11"/>
        <v>0</v>
      </c>
      <c r="P124" s="82" t="str">
        <f t="shared" si="12"/>
        <v/>
      </c>
      <c r="Q124" s="82" t="str">
        <f t="shared" si="13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9"/>
        <v/>
      </c>
      <c r="M125" s="17"/>
      <c r="N125" s="82" t="str">
        <f t="shared" si="10"/>
        <v/>
      </c>
      <c r="O125" s="82">
        <f t="shared" si="11"/>
        <v>0</v>
      </c>
      <c r="P125" s="82" t="str">
        <f t="shared" si="12"/>
        <v/>
      </c>
      <c r="Q125" s="82" t="str">
        <f t="shared" si="13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9"/>
        <v/>
      </c>
      <c r="M126" s="17"/>
      <c r="N126" s="82" t="str">
        <f t="shared" si="10"/>
        <v/>
      </c>
      <c r="O126" s="82">
        <f t="shared" si="11"/>
        <v>0</v>
      </c>
      <c r="P126" s="82" t="str">
        <f t="shared" si="12"/>
        <v/>
      </c>
      <c r="Q126" s="82" t="str">
        <f t="shared" si="13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9"/>
        <v/>
      </c>
      <c r="M127" s="17"/>
      <c r="N127" s="82" t="str">
        <f t="shared" si="10"/>
        <v/>
      </c>
      <c r="O127" s="82">
        <f t="shared" si="11"/>
        <v>0</v>
      </c>
      <c r="P127" s="82" t="str">
        <f t="shared" si="12"/>
        <v/>
      </c>
      <c r="Q127" s="82" t="str">
        <f t="shared" si="13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9"/>
        <v/>
      </c>
      <c r="M128" s="17"/>
      <c r="N128" s="82" t="str">
        <f t="shared" si="10"/>
        <v/>
      </c>
      <c r="O128" s="82">
        <f t="shared" si="11"/>
        <v>0</v>
      </c>
      <c r="P128" s="82" t="str">
        <f t="shared" si="12"/>
        <v/>
      </c>
      <c r="Q128" s="82" t="str">
        <f t="shared" si="13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9"/>
        <v/>
      </c>
      <c r="M129" s="17"/>
      <c r="N129" s="82" t="str">
        <f t="shared" si="10"/>
        <v/>
      </c>
      <c r="O129" s="82">
        <f t="shared" si="11"/>
        <v>0</v>
      </c>
      <c r="P129" s="82" t="str">
        <f t="shared" si="12"/>
        <v/>
      </c>
      <c r="Q129" s="82" t="str">
        <f t="shared" si="13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9"/>
        <v/>
      </c>
      <c r="M130" s="17"/>
      <c r="N130" s="82" t="str">
        <f t="shared" si="10"/>
        <v/>
      </c>
      <c r="O130" s="82">
        <f t="shared" si="11"/>
        <v>0</v>
      </c>
      <c r="P130" s="82" t="str">
        <f t="shared" si="12"/>
        <v/>
      </c>
      <c r="Q130" s="82" t="str">
        <f t="shared" si="13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9"/>
        <v/>
      </c>
      <c r="M131" s="17"/>
      <c r="N131" s="82" t="str">
        <f t="shared" si="10"/>
        <v/>
      </c>
      <c r="O131" s="82">
        <f t="shared" si="11"/>
        <v>0</v>
      </c>
      <c r="P131" s="82" t="str">
        <f t="shared" si="12"/>
        <v/>
      </c>
      <c r="Q131" s="82" t="str">
        <f t="shared" si="13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9"/>
        <v/>
      </c>
      <c r="M132" s="17"/>
      <c r="N132" s="82" t="str">
        <f t="shared" si="10"/>
        <v/>
      </c>
      <c r="O132" s="82">
        <f t="shared" si="11"/>
        <v>0</v>
      </c>
      <c r="P132" s="82" t="str">
        <f t="shared" si="12"/>
        <v/>
      </c>
      <c r="Q132" s="82" t="str">
        <f t="shared" si="13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9"/>
        <v/>
      </c>
      <c r="M133" s="17"/>
      <c r="N133" s="82" t="str">
        <f t="shared" si="10"/>
        <v/>
      </c>
      <c r="O133" s="82">
        <f t="shared" si="11"/>
        <v>0</v>
      </c>
      <c r="P133" s="82" t="str">
        <f t="shared" si="12"/>
        <v/>
      </c>
      <c r="Q133" s="82" t="str">
        <f t="shared" si="13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9"/>
        <v/>
      </c>
      <c r="M134" s="17"/>
      <c r="N134" s="82" t="str">
        <f t="shared" si="10"/>
        <v/>
      </c>
      <c r="O134" s="82">
        <f t="shared" si="11"/>
        <v>0</v>
      </c>
      <c r="P134" s="82" t="str">
        <f t="shared" si="12"/>
        <v/>
      </c>
      <c r="Q134" s="82" t="str">
        <f t="shared" si="13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9"/>
        <v/>
      </c>
      <c r="M135" s="17"/>
      <c r="N135" s="82" t="str">
        <f t="shared" si="10"/>
        <v/>
      </c>
      <c r="O135" s="82">
        <f t="shared" si="11"/>
        <v>0</v>
      </c>
      <c r="P135" s="82" t="str">
        <f t="shared" si="12"/>
        <v/>
      </c>
      <c r="Q135" s="82" t="str">
        <f t="shared" si="13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9"/>
        <v/>
      </c>
      <c r="M136" s="17"/>
      <c r="N136" s="82" t="str">
        <f t="shared" si="10"/>
        <v/>
      </c>
      <c r="O136" s="82">
        <f t="shared" si="11"/>
        <v>0</v>
      </c>
      <c r="P136" s="82" t="str">
        <f t="shared" si="12"/>
        <v/>
      </c>
      <c r="Q136" s="82" t="str">
        <f t="shared" si="13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9"/>
        <v/>
      </c>
      <c r="M137" s="17"/>
      <c r="N137" s="82" t="str">
        <f t="shared" si="10"/>
        <v/>
      </c>
      <c r="O137" s="82">
        <f t="shared" si="11"/>
        <v>0</v>
      </c>
      <c r="P137" s="82" t="str">
        <f t="shared" si="12"/>
        <v/>
      </c>
      <c r="Q137" s="82" t="str">
        <f t="shared" si="13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9"/>
        <v/>
      </c>
      <c r="M138" s="17"/>
      <c r="N138" s="82" t="str">
        <f t="shared" si="10"/>
        <v/>
      </c>
      <c r="O138" s="82">
        <f t="shared" si="11"/>
        <v>0</v>
      </c>
      <c r="P138" s="82" t="str">
        <f t="shared" si="12"/>
        <v/>
      </c>
      <c r="Q138" s="82" t="str">
        <f t="shared" si="13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9"/>
        <v/>
      </c>
      <c r="M139" s="17"/>
      <c r="N139" s="82" t="str">
        <f t="shared" si="10"/>
        <v/>
      </c>
      <c r="O139" s="82">
        <f t="shared" si="11"/>
        <v>0</v>
      </c>
      <c r="P139" s="82" t="str">
        <f t="shared" si="12"/>
        <v/>
      </c>
      <c r="Q139" s="82" t="str">
        <f t="shared" si="13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9"/>
        <v/>
      </c>
      <c r="M140" s="17"/>
      <c r="N140" s="82" t="str">
        <f t="shared" si="10"/>
        <v/>
      </c>
      <c r="O140" s="82">
        <f t="shared" si="11"/>
        <v>0</v>
      </c>
      <c r="P140" s="82" t="str">
        <f t="shared" si="12"/>
        <v/>
      </c>
      <c r="Q140" s="82" t="str">
        <f t="shared" si="13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9"/>
        <v/>
      </c>
      <c r="M141" s="17"/>
      <c r="N141" s="82" t="str">
        <f t="shared" si="10"/>
        <v/>
      </c>
      <c r="O141" s="82">
        <f t="shared" si="11"/>
        <v>0</v>
      </c>
      <c r="P141" s="82" t="str">
        <f t="shared" si="12"/>
        <v/>
      </c>
      <c r="Q141" s="82" t="str">
        <f t="shared" si="13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9"/>
        <v/>
      </c>
      <c r="M142" s="17"/>
      <c r="N142" s="82" t="str">
        <f t="shared" si="10"/>
        <v/>
      </c>
      <c r="O142" s="82">
        <f t="shared" si="11"/>
        <v>0</v>
      </c>
      <c r="P142" s="82" t="str">
        <f t="shared" si="12"/>
        <v/>
      </c>
      <c r="Q142" s="82" t="str">
        <f t="shared" si="13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ref="L143:L206" si="14">IF(F143&amp;H143&amp;I143&amp;J143&amp;K143="","",F143+H143+I143-J143-K143)</f>
        <v/>
      </c>
      <c r="M143" s="17"/>
      <c r="N143" s="82" t="str">
        <f t="shared" si="10"/>
        <v/>
      </c>
      <c r="O143" s="82">
        <f t="shared" si="11"/>
        <v>0</v>
      </c>
      <c r="P143" s="82" t="str">
        <f t="shared" si="12"/>
        <v/>
      </c>
      <c r="Q143" s="82" t="str">
        <f t="shared" si="13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si="14"/>
        <v/>
      </c>
      <c r="M144" s="17"/>
      <c r="N144" s="82" t="str">
        <f t="shared" ref="N144:N207" si="15">IF($G144="E",F144,"")</f>
        <v/>
      </c>
      <c r="O144" s="82">
        <f t="shared" si="11"/>
        <v>0</v>
      </c>
      <c r="P144" s="82" t="str">
        <f t="shared" si="12"/>
        <v/>
      </c>
      <c r="Q144" s="82" t="str">
        <f t="shared" si="13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4"/>
        <v/>
      </c>
      <c r="M145" s="17"/>
      <c r="N145" s="82" t="str">
        <f t="shared" si="15"/>
        <v/>
      </c>
      <c r="O145" s="82">
        <f t="shared" ref="O145:O208" si="16">IF($G145=0%,F145,"")</f>
        <v>0</v>
      </c>
      <c r="P145" s="82" t="str">
        <f t="shared" ref="P145:P208" si="17">IF(OR($G145=8%,$G145=11%),$H145/$G145,"")</f>
        <v/>
      </c>
      <c r="Q145" s="82" t="str">
        <f t="shared" ref="Q145:Q208" si="18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4"/>
        <v/>
      </c>
      <c r="M146" s="17"/>
      <c r="N146" s="82" t="str">
        <f t="shared" si="15"/>
        <v/>
      </c>
      <c r="O146" s="82">
        <f t="shared" si="16"/>
        <v>0</v>
      </c>
      <c r="P146" s="82" t="str">
        <f t="shared" si="17"/>
        <v/>
      </c>
      <c r="Q146" s="82" t="str">
        <f t="shared" si="18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4"/>
        <v/>
      </c>
      <c r="M147" s="17"/>
      <c r="N147" s="82" t="str">
        <f t="shared" si="15"/>
        <v/>
      </c>
      <c r="O147" s="82">
        <f t="shared" si="16"/>
        <v>0</v>
      </c>
      <c r="P147" s="82" t="str">
        <f t="shared" si="17"/>
        <v/>
      </c>
      <c r="Q147" s="82" t="str">
        <f t="shared" si="18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4"/>
        <v/>
      </c>
      <c r="M148" s="17"/>
      <c r="N148" s="82" t="str">
        <f t="shared" si="15"/>
        <v/>
      </c>
      <c r="O148" s="82">
        <f t="shared" si="16"/>
        <v>0</v>
      </c>
      <c r="P148" s="82" t="str">
        <f t="shared" si="17"/>
        <v/>
      </c>
      <c r="Q148" s="82" t="str">
        <f t="shared" si="18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4"/>
        <v/>
      </c>
      <c r="M149" s="17"/>
      <c r="N149" s="82" t="str">
        <f t="shared" si="15"/>
        <v/>
      </c>
      <c r="O149" s="82">
        <f t="shared" si="16"/>
        <v>0</v>
      </c>
      <c r="P149" s="82" t="str">
        <f t="shared" si="17"/>
        <v/>
      </c>
      <c r="Q149" s="82" t="str">
        <f t="shared" si="18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4"/>
        <v/>
      </c>
      <c r="M150" s="17"/>
      <c r="N150" s="82" t="str">
        <f t="shared" si="15"/>
        <v/>
      </c>
      <c r="O150" s="82">
        <f t="shared" si="16"/>
        <v>0</v>
      </c>
      <c r="P150" s="82" t="str">
        <f t="shared" si="17"/>
        <v/>
      </c>
      <c r="Q150" s="82" t="str">
        <f t="shared" si="18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4"/>
        <v/>
      </c>
      <c r="M151" s="17"/>
      <c r="N151" s="82" t="str">
        <f t="shared" si="15"/>
        <v/>
      </c>
      <c r="O151" s="82">
        <f t="shared" si="16"/>
        <v>0</v>
      </c>
      <c r="P151" s="82" t="str">
        <f t="shared" si="17"/>
        <v/>
      </c>
      <c r="Q151" s="82" t="str">
        <f t="shared" si="18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4"/>
        <v/>
      </c>
      <c r="M152" s="17"/>
      <c r="N152" s="82" t="str">
        <f t="shared" si="15"/>
        <v/>
      </c>
      <c r="O152" s="82">
        <f t="shared" si="16"/>
        <v>0</v>
      </c>
      <c r="P152" s="82" t="str">
        <f t="shared" si="17"/>
        <v/>
      </c>
      <c r="Q152" s="82" t="str">
        <f t="shared" si="18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4"/>
        <v/>
      </c>
      <c r="M153" s="17"/>
      <c r="N153" s="82" t="str">
        <f t="shared" si="15"/>
        <v/>
      </c>
      <c r="O153" s="82">
        <f t="shared" si="16"/>
        <v>0</v>
      </c>
      <c r="P153" s="82" t="str">
        <f t="shared" si="17"/>
        <v/>
      </c>
      <c r="Q153" s="82" t="str">
        <f t="shared" si="18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4"/>
        <v/>
      </c>
      <c r="M154" s="17"/>
      <c r="N154" s="82" t="str">
        <f t="shared" si="15"/>
        <v/>
      </c>
      <c r="O154" s="82">
        <f t="shared" si="16"/>
        <v>0</v>
      </c>
      <c r="P154" s="82" t="str">
        <f t="shared" si="17"/>
        <v/>
      </c>
      <c r="Q154" s="82" t="str">
        <f t="shared" si="18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4"/>
        <v/>
      </c>
      <c r="M155" s="17"/>
      <c r="N155" s="82" t="str">
        <f t="shared" si="15"/>
        <v/>
      </c>
      <c r="O155" s="82">
        <f t="shared" si="16"/>
        <v>0</v>
      </c>
      <c r="P155" s="82" t="str">
        <f t="shared" si="17"/>
        <v/>
      </c>
      <c r="Q155" s="82" t="str">
        <f t="shared" si="18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4"/>
        <v/>
      </c>
      <c r="M156" s="17"/>
      <c r="N156" s="82" t="str">
        <f t="shared" si="15"/>
        <v/>
      </c>
      <c r="O156" s="82">
        <f t="shared" si="16"/>
        <v>0</v>
      </c>
      <c r="P156" s="82" t="str">
        <f t="shared" si="17"/>
        <v/>
      </c>
      <c r="Q156" s="82" t="str">
        <f t="shared" si="18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4"/>
        <v/>
      </c>
      <c r="M157" s="17"/>
      <c r="N157" s="82" t="str">
        <f t="shared" si="15"/>
        <v/>
      </c>
      <c r="O157" s="82">
        <f t="shared" si="16"/>
        <v>0</v>
      </c>
      <c r="P157" s="82" t="str">
        <f t="shared" si="17"/>
        <v/>
      </c>
      <c r="Q157" s="82" t="str">
        <f t="shared" si="18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4"/>
        <v/>
      </c>
      <c r="M158" s="17"/>
      <c r="N158" s="82" t="str">
        <f t="shared" si="15"/>
        <v/>
      </c>
      <c r="O158" s="82">
        <f t="shared" si="16"/>
        <v>0</v>
      </c>
      <c r="P158" s="82" t="str">
        <f t="shared" si="17"/>
        <v/>
      </c>
      <c r="Q158" s="82" t="str">
        <f t="shared" si="18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4"/>
        <v/>
      </c>
      <c r="M159" s="17"/>
      <c r="N159" s="82" t="str">
        <f t="shared" si="15"/>
        <v/>
      </c>
      <c r="O159" s="82">
        <f t="shared" si="16"/>
        <v>0</v>
      </c>
      <c r="P159" s="82" t="str">
        <f t="shared" si="17"/>
        <v/>
      </c>
      <c r="Q159" s="82" t="str">
        <f t="shared" si="18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4"/>
        <v/>
      </c>
      <c r="M160" s="17"/>
      <c r="N160" s="82" t="str">
        <f t="shared" si="15"/>
        <v/>
      </c>
      <c r="O160" s="82">
        <f t="shared" si="16"/>
        <v>0</v>
      </c>
      <c r="P160" s="82" t="str">
        <f t="shared" si="17"/>
        <v/>
      </c>
      <c r="Q160" s="82" t="str">
        <f t="shared" si="18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4"/>
        <v/>
      </c>
      <c r="M161" s="17"/>
      <c r="N161" s="82" t="str">
        <f t="shared" si="15"/>
        <v/>
      </c>
      <c r="O161" s="82">
        <f t="shared" si="16"/>
        <v>0</v>
      </c>
      <c r="P161" s="82" t="str">
        <f t="shared" si="17"/>
        <v/>
      </c>
      <c r="Q161" s="82" t="str">
        <f t="shared" si="18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4"/>
        <v/>
      </c>
      <c r="M162" s="17"/>
      <c r="N162" s="82" t="str">
        <f t="shared" si="15"/>
        <v/>
      </c>
      <c r="O162" s="82">
        <f t="shared" si="16"/>
        <v>0</v>
      </c>
      <c r="P162" s="82" t="str">
        <f t="shared" si="17"/>
        <v/>
      </c>
      <c r="Q162" s="82" t="str">
        <f t="shared" si="18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4"/>
        <v/>
      </c>
      <c r="M163" s="17"/>
      <c r="N163" s="82" t="str">
        <f t="shared" si="15"/>
        <v/>
      </c>
      <c r="O163" s="82">
        <f t="shared" si="16"/>
        <v>0</v>
      </c>
      <c r="P163" s="82" t="str">
        <f t="shared" si="17"/>
        <v/>
      </c>
      <c r="Q163" s="82" t="str">
        <f t="shared" si="18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4"/>
        <v/>
      </c>
      <c r="M164" s="17"/>
      <c r="N164" s="82" t="str">
        <f t="shared" si="15"/>
        <v/>
      </c>
      <c r="O164" s="82">
        <f t="shared" si="16"/>
        <v>0</v>
      </c>
      <c r="P164" s="82" t="str">
        <f t="shared" si="17"/>
        <v/>
      </c>
      <c r="Q164" s="82" t="str">
        <f t="shared" si="18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4"/>
        <v/>
      </c>
      <c r="M165" s="17"/>
      <c r="N165" s="82" t="str">
        <f t="shared" si="15"/>
        <v/>
      </c>
      <c r="O165" s="82">
        <f t="shared" si="16"/>
        <v>0</v>
      </c>
      <c r="P165" s="82" t="str">
        <f t="shared" si="17"/>
        <v/>
      </c>
      <c r="Q165" s="82" t="str">
        <f t="shared" si="18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4"/>
        <v/>
      </c>
      <c r="M166" s="17"/>
      <c r="N166" s="82" t="str">
        <f t="shared" si="15"/>
        <v/>
      </c>
      <c r="O166" s="82">
        <f t="shared" si="16"/>
        <v>0</v>
      </c>
      <c r="P166" s="82" t="str">
        <f t="shared" si="17"/>
        <v/>
      </c>
      <c r="Q166" s="82" t="str">
        <f t="shared" si="18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4"/>
        <v/>
      </c>
      <c r="M167" s="17"/>
      <c r="N167" s="82" t="str">
        <f t="shared" si="15"/>
        <v/>
      </c>
      <c r="O167" s="82">
        <f t="shared" si="16"/>
        <v>0</v>
      </c>
      <c r="P167" s="82" t="str">
        <f t="shared" si="17"/>
        <v/>
      </c>
      <c r="Q167" s="82" t="str">
        <f t="shared" si="18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4"/>
        <v/>
      </c>
      <c r="M168" s="17"/>
      <c r="N168" s="82" t="str">
        <f t="shared" si="15"/>
        <v/>
      </c>
      <c r="O168" s="82">
        <f t="shared" si="16"/>
        <v>0</v>
      </c>
      <c r="P168" s="82" t="str">
        <f t="shared" si="17"/>
        <v/>
      </c>
      <c r="Q168" s="82" t="str">
        <f t="shared" si="18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4"/>
        <v/>
      </c>
      <c r="M169" s="17"/>
      <c r="N169" s="82" t="str">
        <f t="shared" si="15"/>
        <v/>
      </c>
      <c r="O169" s="82">
        <f t="shared" si="16"/>
        <v>0</v>
      </c>
      <c r="P169" s="82" t="str">
        <f t="shared" si="17"/>
        <v/>
      </c>
      <c r="Q169" s="82" t="str">
        <f t="shared" si="18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4"/>
        <v/>
      </c>
      <c r="M170" s="17"/>
      <c r="N170" s="82" t="str">
        <f t="shared" si="15"/>
        <v/>
      </c>
      <c r="O170" s="82">
        <f t="shared" si="16"/>
        <v>0</v>
      </c>
      <c r="P170" s="82" t="str">
        <f t="shared" si="17"/>
        <v/>
      </c>
      <c r="Q170" s="82" t="str">
        <f t="shared" si="18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4"/>
        <v/>
      </c>
      <c r="M171" s="17"/>
      <c r="N171" s="82" t="str">
        <f t="shared" si="15"/>
        <v/>
      </c>
      <c r="O171" s="82">
        <f t="shared" si="16"/>
        <v>0</v>
      </c>
      <c r="P171" s="82" t="str">
        <f t="shared" si="17"/>
        <v/>
      </c>
      <c r="Q171" s="82" t="str">
        <f t="shared" si="18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4"/>
        <v/>
      </c>
      <c r="M172" s="17"/>
      <c r="N172" s="82" t="str">
        <f t="shared" si="15"/>
        <v/>
      </c>
      <c r="O172" s="82">
        <f t="shared" si="16"/>
        <v>0</v>
      </c>
      <c r="P172" s="82" t="str">
        <f t="shared" si="17"/>
        <v/>
      </c>
      <c r="Q172" s="82" t="str">
        <f t="shared" si="18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4"/>
        <v/>
      </c>
      <c r="M173" s="17"/>
      <c r="N173" s="82" t="str">
        <f t="shared" si="15"/>
        <v/>
      </c>
      <c r="O173" s="82">
        <f t="shared" si="16"/>
        <v>0</v>
      </c>
      <c r="P173" s="82" t="str">
        <f t="shared" si="17"/>
        <v/>
      </c>
      <c r="Q173" s="82" t="str">
        <f t="shared" si="18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4"/>
        <v/>
      </c>
      <c r="M174" s="17"/>
      <c r="N174" s="82" t="str">
        <f t="shared" si="15"/>
        <v/>
      </c>
      <c r="O174" s="82">
        <f t="shared" si="16"/>
        <v>0</v>
      </c>
      <c r="P174" s="82" t="str">
        <f t="shared" si="17"/>
        <v/>
      </c>
      <c r="Q174" s="82" t="str">
        <f t="shared" si="18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4"/>
        <v/>
      </c>
      <c r="M175" s="17"/>
      <c r="N175" s="82" t="str">
        <f t="shared" si="15"/>
        <v/>
      </c>
      <c r="O175" s="82">
        <f t="shared" si="16"/>
        <v>0</v>
      </c>
      <c r="P175" s="82" t="str">
        <f t="shared" si="17"/>
        <v/>
      </c>
      <c r="Q175" s="82" t="str">
        <f t="shared" si="18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4"/>
        <v/>
      </c>
      <c r="M176" s="17"/>
      <c r="N176" s="82" t="str">
        <f t="shared" si="15"/>
        <v/>
      </c>
      <c r="O176" s="82">
        <f t="shared" si="16"/>
        <v>0</v>
      </c>
      <c r="P176" s="82" t="str">
        <f t="shared" si="17"/>
        <v/>
      </c>
      <c r="Q176" s="82" t="str">
        <f t="shared" si="18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4"/>
        <v/>
      </c>
      <c r="M177" s="17"/>
      <c r="N177" s="82" t="str">
        <f t="shared" si="15"/>
        <v/>
      </c>
      <c r="O177" s="82">
        <f t="shared" si="16"/>
        <v>0</v>
      </c>
      <c r="P177" s="82" t="str">
        <f t="shared" si="17"/>
        <v/>
      </c>
      <c r="Q177" s="82" t="str">
        <f t="shared" si="18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4"/>
        <v/>
      </c>
      <c r="M178" s="17"/>
      <c r="N178" s="82" t="str">
        <f t="shared" si="15"/>
        <v/>
      </c>
      <c r="O178" s="82">
        <f t="shared" si="16"/>
        <v>0</v>
      </c>
      <c r="P178" s="82" t="str">
        <f t="shared" si="17"/>
        <v/>
      </c>
      <c r="Q178" s="82" t="str">
        <f t="shared" si="18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4"/>
        <v/>
      </c>
      <c r="M179" s="17"/>
      <c r="N179" s="82" t="str">
        <f t="shared" si="15"/>
        <v/>
      </c>
      <c r="O179" s="82">
        <f t="shared" si="16"/>
        <v>0</v>
      </c>
      <c r="P179" s="82" t="str">
        <f t="shared" si="17"/>
        <v/>
      </c>
      <c r="Q179" s="82" t="str">
        <f t="shared" si="18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4"/>
        <v/>
      </c>
      <c r="M180" s="17"/>
      <c r="N180" s="82" t="str">
        <f t="shared" si="15"/>
        <v/>
      </c>
      <c r="O180" s="82">
        <f t="shared" si="16"/>
        <v>0</v>
      </c>
      <c r="P180" s="82" t="str">
        <f t="shared" si="17"/>
        <v/>
      </c>
      <c r="Q180" s="82" t="str">
        <f t="shared" si="18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4"/>
        <v/>
      </c>
      <c r="M181" s="17"/>
      <c r="N181" s="82" t="str">
        <f t="shared" si="15"/>
        <v/>
      </c>
      <c r="O181" s="82">
        <f t="shared" si="16"/>
        <v>0</v>
      </c>
      <c r="P181" s="82" t="str">
        <f t="shared" si="17"/>
        <v/>
      </c>
      <c r="Q181" s="82" t="str">
        <f t="shared" si="18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4"/>
        <v/>
      </c>
      <c r="M182" s="17"/>
      <c r="N182" s="82" t="str">
        <f t="shared" si="15"/>
        <v/>
      </c>
      <c r="O182" s="82">
        <f t="shared" si="16"/>
        <v>0</v>
      </c>
      <c r="P182" s="82" t="str">
        <f t="shared" si="17"/>
        <v/>
      </c>
      <c r="Q182" s="82" t="str">
        <f t="shared" si="18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4"/>
        <v/>
      </c>
      <c r="M183" s="17"/>
      <c r="N183" s="82" t="str">
        <f t="shared" si="15"/>
        <v/>
      </c>
      <c r="O183" s="82">
        <f t="shared" si="16"/>
        <v>0</v>
      </c>
      <c r="P183" s="82" t="str">
        <f t="shared" si="17"/>
        <v/>
      </c>
      <c r="Q183" s="82" t="str">
        <f t="shared" si="18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4"/>
        <v/>
      </c>
      <c r="M184" s="17"/>
      <c r="N184" s="82" t="str">
        <f t="shared" si="15"/>
        <v/>
      </c>
      <c r="O184" s="82">
        <f t="shared" si="16"/>
        <v>0</v>
      </c>
      <c r="P184" s="82" t="str">
        <f t="shared" si="17"/>
        <v/>
      </c>
      <c r="Q184" s="82" t="str">
        <f t="shared" si="18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4"/>
        <v/>
      </c>
      <c r="M185" s="17"/>
      <c r="N185" s="82" t="str">
        <f t="shared" si="15"/>
        <v/>
      </c>
      <c r="O185" s="82">
        <f t="shared" si="16"/>
        <v>0</v>
      </c>
      <c r="P185" s="82" t="str">
        <f t="shared" si="17"/>
        <v/>
      </c>
      <c r="Q185" s="82" t="str">
        <f t="shared" si="18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4"/>
        <v/>
      </c>
      <c r="M186" s="17"/>
      <c r="N186" s="82" t="str">
        <f t="shared" si="15"/>
        <v/>
      </c>
      <c r="O186" s="82">
        <f t="shared" si="16"/>
        <v>0</v>
      </c>
      <c r="P186" s="82" t="str">
        <f t="shared" si="17"/>
        <v/>
      </c>
      <c r="Q186" s="82" t="str">
        <f t="shared" si="18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4"/>
        <v/>
      </c>
      <c r="M187" s="17"/>
      <c r="N187" s="82" t="str">
        <f t="shared" si="15"/>
        <v/>
      </c>
      <c r="O187" s="82">
        <f t="shared" si="16"/>
        <v>0</v>
      </c>
      <c r="P187" s="82" t="str">
        <f t="shared" si="17"/>
        <v/>
      </c>
      <c r="Q187" s="82" t="str">
        <f t="shared" si="18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4"/>
        <v/>
      </c>
      <c r="M188" s="17"/>
      <c r="N188" s="82" t="str">
        <f t="shared" si="15"/>
        <v/>
      </c>
      <c r="O188" s="82">
        <f t="shared" si="16"/>
        <v>0</v>
      </c>
      <c r="P188" s="82" t="str">
        <f t="shared" si="17"/>
        <v/>
      </c>
      <c r="Q188" s="82" t="str">
        <f t="shared" si="18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4"/>
        <v/>
      </c>
      <c r="M189" s="17"/>
      <c r="N189" s="82" t="str">
        <f t="shared" si="15"/>
        <v/>
      </c>
      <c r="O189" s="82">
        <f t="shared" si="16"/>
        <v>0</v>
      </c>
      <c r="P189" s="82" t="str">
        <f t="shared" si="17"/>
        <v/>
      </c>
      <c r="Q189" s="82" t="str">
        <f t="shared" si="18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4"/>
        <v/>
      </c>
      <c r="M190" s="17"/>
      <c r="N190" s="82" t="str">
        <f t="shared" si="15"/>
        <v/>
      </c>
      <c r="O190" s="82">
        <f t="shared" si="16"/>
        <v>0</v>
      </c>
      <c r="P190" s="82" t="str">
        <f t="shared" si="17"/>
        <v/>
      </c>
      <c r="Q190" s="82" t="str">
        <f t="shared" si="18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4"/>
        <v/>
      </c>
      <c r="M191" s="17"/>
      <c r="N191" s="82" t="str">
        <f t="shared" si="15"/>
        <v/>
      </c>
      <c r="O191" s="82">
        <f t="shared" si="16"/>
        <v>0</v>
      </c>
      <c r="P191" s="82" t="str">
        <f t="shared" si="17"/>
        <v/>
      </c>
      <c r="Q191" s="82" t="str">
        <f t="shared" si="18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4"/>
        <v/>
      </c>
      <c r="M192" s="17"/>
      <c r="N192" s="82" t="str">
        <f t="shared" si="15"/>
        <v/>
      </c>
      <c r="O192" s="82">
        <f t="shared" si="16"/>
        <v>0</v>
      </c>
      <c r="P192" s="82" t="str">
        <f t="shared" si="17"/>
        <v/>
      </c>
      <c r="Q192" s="82" t="str">
        <f t="shared" si="18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4"/>
        <v/>
      </c>
      <c r="M193" s="17"/>
      <c r="N193" s="82" t="str">
        <f t="shared" si="15"/>
        <v/>
      </c>
      <c r="O193" s="82">
        <f t="shared" si="16"/>
        <v>0</v>
      </c>
      <c r="P193" s="82" t="str">
        <f t="shared" si="17"/>
        <v/>
      </c>
      <c r="Q193" s="82" t="str">
        <f t="shared" si="18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4"/>
        <v/>
      </c>
      <c r="M194" s="17"/>
      <c r="N194" s="82" t="str">
        <f t="shared" si="15"/>
        <v/>
      </c>
      <c r="O194" s="82">
        <f t="shared" si="16"/>
        <v>0</v>
      </c>
      <c r="P194" s="82" t="str">
        <f t="shared" si="17"/>
        <v/>
      </c>
      <c r="Q194" s="82" t="str">
        <f t="shared" si="18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4"/>
        <v/>
      </c>
      <c r="M195" s="17"/>
      <c r="N195" s="82" t="str">
        <f t="shared" si="15"/>
        <v/>
      </c>
      <c r="O195" s="82">
        <f t="shared" si="16"/>
        <v>0</v>
      </c>
      <c r="P195" s="82" t="str">
        <f t="shared" si="17"/>
        <v/>
      </c>
      <c r="Q195" s="82" t="str">
        <f t="shared" si="18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4"/>
        <v/>
      </c>
      <c r="M196" s="17"/>
      <c r="N196" s="82" t="str">
        <f t="shared" si="15"/>
        <v/>
      </c>
      <c r="O196" s="82">
        <f t="shared" si="16"/>
        <v>0</v>
      </c>
      <c r="P196" s="82" t="str">
        <f t="shared" si="17"/>
        <v/>
      </c>
      <c r="Q196" s="82" t="str">
        <f t="shared" si="18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4"/>
        <v/>
      </c>
      <c r="M197" s="17"/>
      <c r="N197" s="82" t="str">
        <f t="shared" si="15"/>
        <v/>
      </c>
      <c r="O197" s="82">
        <f t="shared" si="16"/>
        <v>0</v>
      </c>
      <c r="P197" s="82" t="str">
        <f t="shared" si="17"/>
        <v/>
      </c>
      <c r="Q197" s="82" t="str">
        <f t="shared" si="18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4"/>
        <v/>
      </c>
      <c r="M198" s="17"/>
      <c r="N198" s="82" t="str">
        <f t="shared" si="15"/>
        <v/>
      </c>
      <c r="O198" s="82">
        <f t="shared" si="16"/>
        <v>0</v>
      </c>
      <c r="P198" s="82" t="str">
        <f t="shared" si="17"/>
        <v/>
      </c>
      <c r="Q198" s="82" t="str">
        <f t="shared" si="18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4"/>
        <v/>
      </c>
      <c r="M199" s="17"/>
      <c r="N199" s="82" t="str">
        <f t="shared" si="15"/>
        <v/>
      </c>
      <c r="O199" s="82">
        <f t="shared" si="16"/>
        <v>0</v>
      </c>
      <c r="P199" s="82" t="str">
        <f t="shared" si="17"/>
        <v/>
      </c>
      <c r="Q199" s="82" t="str">
        <f t="shared" si="18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4"/>
        <v/>
      </c>
      <c r="M200" s="17"/>
      <c r="N200" s="82" t="str">
        <f t="shared" si="15"/>
        <v/>
      </c>
      <c r="O200" s="82">
        <f t="shared" si="16"/>
        <v>0</v>
      </c>
      <c r="P200" s="82" t="str">
        <f t="shared" si="17"/>
        <v/>
      </c>
      <c r="Q200" s="82" t="str">
        <f t="shared" si="18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4"/>
        <v/>
      </c>
      <c r="M201" s="17"/>
      <c r="N201" s="82" t="str">
        <f t="shared" si="15"/>
        <v/>
      </c>
      <c r="O201" s="82">
        <f t="shared" si="16"/>
        <v>0</v>
      </c>
      <c r="P201" s="82" t="str">
        <f t="shared" si="17"/>
        <v/>
      </c>
      <c r="Q201" s="82" t="str">
        <f t="shared" si="18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4"/>
        <v/>
      </c>
      <c r="M202" s="17"/>
      <c r="N202" s="82" t="str">
        <f t="shared" si="15"/>
        <v/>
      </c>
      <c r="O202" s="82">
        <f t="shared" si="16"/>
        <v>0</v>
      </c>
      <c r="P202" s="82" t="str">
        <f t="shared" si="17"/>
        <v/>
      </c>
      <c r="Q202" s="82" t="str">
        <f t="shared" si="18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4"/>
        <v/>
      </c>
      <c r="M203" s="17"/>
      <c r="N203" s="82" t="str">
        <f t="shared" si="15"/>
        <v/>
      </c>
      <c r="O203" s="82">
        <f t="shared" si="16"/>
        <v>0</v>
      </c>
      <c r="P203" s="82" t="str">
        <f t="shared" si="17"/>
        <v/>
      </c>
      <c r="Q203" s="82" t="str">
        <f t="shared" si="18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4"/>
        <v/>
      </c>
      <c r="M204" s="17"/>
      <c r="N204" s="82" t="str">
        <f t="shared" si="15"/>
        <v/>
      </c>
      <c r="O204" s="82">
        <f t="shared" si="16"/>
        <v>0</v>
      </c>
      <c r="P204" s="82" t="str">
        <f t="shared" si="17"/>
        <v/>
      </c>
      <c r="Q204" s="82" t="str">
        <f t="shared" si="18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4"/>
        <v/>
      </c>
      <c r="M205" s="17"/>
      <c r="N205" s="82" t="str">
        <f t="shared" si="15"/>
        <v/>
      </c>
      <c r="O205" s="82">
        <f t="shared" si="16"/>
        <v>0</v>
      </c>
      <c r="P205" s="82" t="str">
        <f t="shared" si="17"/>
        <v/>
      </c>
      <c r="Q205" s="82" t="str">
        <f t="shared" si="18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4"/>
        <v/>
      </c>
      <c r="M206" s="17"/>
      <c r="N206" s="82" t="str">
        <f t="shared" si="15"/>
        <v/>
      </c>
      <c r="O206" s="82">
        <f t="shared" si="16"/>
        <v>0</v>
      </c>
      <c r="P206" s="82" t="str">
        <f t="shared" si="17"/>
        <v/>
      </c>
      <c r="Q206" s="82" t="str">
        <f t="shared" si="18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ref="L207:L270" si="19">IF(F207&amp;H207&amp;I207&amp;J207&amp;K207="","",F207+H207+I207-J207-K207)</f>
        <v/>
      </c>
      <c r="M207" s="17"/>
      <c r="N207" s="82" t="str">
        <f t="shared" si="15"/>
        <v/>
      </c>
      <c r="O207" s="82">
        <f t="shared" si="16"/>
        <v>0</v>
      </c>
      <c r="P207" s="82" t="str">
        <f t="shared" si="17"/>
        <v/>
      </c>
      <c r="Q207" s="82" t="str">
        <f t="shared" si="18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si="19"/>
        <v/>
      </c>
      <c r="M208" s="17"/>
      <c r="N208" s="82" t="str">
        <f t="shared" ref="N208:N271" si="20">IF($G208="E",F208,"")</f>
        <v/>
      </c>
      <c r="O208" s="82">
        <f t="shared" si="16"/>
        <v>0</v>
      </c>
      <c r="P208" s="82" t="str">
        <f t="shared" si="17"/>
        <v/>
      </c>
      <c r="Q208" s="82" t="str">
        <f t="shared" si="18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9"/>
        <v/>
      </c>
      <c r="M209" s="17"/>
      <c r="N209" s="82" t="str">
        <f t="shared" si="20"/>
        <v/>
      </c>
      <c r="O209" s="82">
        <f t="shared" ref="O209:O272" si="21">IF($G209=0%,F209,"")</f>
        <v>0</v>
      </c>
      <c r="P209" s="82" t="str">
        <f t="shared" ref="P209:P272" si="22">IF(OR($G209=8%,$G209=11%),$H209/$G209,"")</f>
        <v/>
      </c>
      <c r="Q209" s="82" t="str">
        <f t="shared" ref="Q209:Q272" si="23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9"/>
        <v/>
      </c>
      <c r="M210" s="17"/>
      <c r="N210" s="82" t="str">
        <f t="shared" si="20"/>
        <v/>
      </c>
      <c r="O210" s="82">
        <f t="shared" si="21"/>
        <v>0</v>
      </c>
      <c r="P210" s="82" t="str">
        <f t="shared" si="22"/>
        <v/>
      </c>
      <c r="Q210" s="82" t="str">
        <f t="shared" si="23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9"/>
        <v/>
      </c>
      <c r="M211" s="17"/>
      <c r="N211" s="82" t="str">
        <f t="shared" si="20"/>
        <v/>
      </c>
      <c r="O211" s="82">
        <f t="shared" si="21"/>
        <v>0</v>
      </c>
      <c r="P211" s="82" t="str">
        <f t="shared" si="22"/>
        <v/>
      </c>
      <c r="Q211" s="82" t="str">
        <f t="shared" si="23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9"/>
        <v/>
      </c>
      <c r="M212" s="17"/>
      <c r="N212" s="82" t="str">
        <f t="shared" si="20"/>
        <v/>
      </c>
      <c r="O212" s="82">
        <f t="shared" si="21"/>
        <v>0</v>
      </c>
      <c r="P212" s="82" t="str">
        <f t="shared" si="22"/>
        <v/>
      </c>
      <c r="Q212" s="82" t="str">
        <f t="shared" si="23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9"/>
        <v/>
      </c>
      <c r="M213" s="17"/>
      <c r="N213" s="82" t="str">
        <f t="shared" si="20"/>
        <v/>
      </c>
      <c r="O213" s="82">
        <f t="shared" si="21"/>
        <v>0</v>
      </c>
      <c r="P213" s="82" t="str">
        <f t="shared" si="22"/>
        <v/>
      </c>
      <c r="Q213" s="82" t="str">
        <f t="shared" si="23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9"/>
        <v/>
      </c>
      <c r="M214" s="17"/>
      <c r="N214" s="82" t="str">
        <f t="shared" si="20"/>
        <v/>
      </c>
      <c r="O214" s="82">
        <f t="shared" si="21"/>
        <v>0</v>
      </c>
      <c r="P214" s="82" t="str">
        <f t="shared" si="22"/>
        <v/>
      </c>
      <c r="Q214" s="82" t="str">
        <f t="shared" si="23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9"/>
        <v/>
      </c>
      <c r="M215" s="17"/>
      <c r="N215" s="82" t="str">
        <f t="shared" si="20"/>
        <v/>
      </c>
      <c r="O215" s="82">
        <f t="shared" si="21"/>
        <v>0</v>
      </c>
      <c r="P215" s="82" t="str">
        <f t="shared" si="22"/>
        <v/>
      </c>
      <c r="Q215" s="82" t="str">
        <f t="shared" si="23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9"/>
        <v/>
      </c>
      <c r="M216" s="17"/>
      <c r="N216" s="82" t="str">
        <f t="shared" si="20"/>
        <v/>
      </c>
      <c r="O216" s="82">
        <f t="shared" si="21"/>
        <v>0</v>
      </c>
      <c r="P216" s="82" t="str">
        <f t="shared" si="22"/>
        <v/>
      </c>
      <c r="Q216" s="82" t="str">
        <f t="shared" si="23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9"/>
        <v/>
      </c>
      <c r="M217" s="17"/>
      <c r="N217" s="82" t="str">
        <f t="shared" si="20"/>
        <v/>
      </c>
      <c r="O217" s="82">
        <f t="shared" si="21"/>
        <v>0</v>
      </c>
      <c r="P217" s="82" t="str">
        <f t="shared" si="22"/>
        <v/>
      </c>
      <c r="Q217" s="82" t="str">
        <f t="shared" si="23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9"/>
        <v/>
      </c>
      <c r="M218" s="17"/>
      <c r="N218" s="82" t="str">
        <f t="shared" si="20"/>
        <v/>
      </c>
      <c r="O218" s="82">
        <f t="shared" si="21"/>
        <v>0</v>
      </c>
      <c r="P218" s="82" t="str">
        <f t="shared" si="22"/>
        <v/>
      </c>
      <c r="Q218" s="82" t="str">
        <f t="shared" si="23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9"/>
        <v/>
      </c>
      <c r="M219" s="17"/>
      <c r="N219" s="82" t="str">
        <f t="shared" si="20"/>
        <v/>
      </c>
      <c r="O219" s="82">
        <f t="shared" si="21"/>
        <v>0</v>
      </c>
      <c r="P219" s="82" t="str">
        <f t="shared" si="22"/>
        <v/>
      </c>
      <c r="Q219" s="82" t="str">
        <f t="shared" si="23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9"/>
        <v/>
      </c>
      <c r="M220" s="17"/>
      <c r="N220" s="82" t="str">
        <f t="shared" si="20"/>
        <v/>
      </c>
      <c r="O220" s="82">
        <f t="shared" si="21"/>
        <v>0</v>
      </c>
      <c r="P220" s="82" t="str">
        <f t="shared" si="22"/>
        <v/>
      </c>
      <c r="Q220" s="82" t="str">
        <f t="shared" si="23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9"/>
        <v/>
      </c>
      <c r="M221" s="17"/>
      <c r="N221" s="82" t="str">
        <f t="shared" si="20"/>
        <v/>
      </c>
      <c r="O221" s="82">
        <f t="shared" si="21"/>
        <v>0</v>
      </c>
      <c r="P221" s="82" t="str">
        <f t="shared" si="22"/>
        <v/>
      </c>
      <c r="Q221" s="82" t="str">
        <f t="shared" si="23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9"/>
        <v/>
      </c>
      <c r="M222" s="17"/>
      <c r="N222" s="82" t="str">
        <f t="shared" si="20"/>
        <v/>
      </c>
      <c r="O222" s="82">
        <f t="shared" si="21"/>
        <v>0</v>
      </c>
      <c r="P222" s="82" t="str">
        <f t="shared" si="22"/>
        <v/>
      </c>
      <c r="Q222" s="82" t="str">
        <f t="shared" si="23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9"/>
        <v/>
      </c>
      <c r="M223" s="17"/>
      <c r="N223" s="82" t="str">
        <f t="shared" si="20"/>
        <v/>
      </c>
      <c r="O223" s="82">
        <f t="shared" si="21"/>
        <v>0</v>
      </c>
      <c r="P223" s="82" t="str">
        <f t="shared" si="22"/>
        <v/>
      </c>
      <c r="Q223" s="82" t="str">
        <f t="shared" si="23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9"/>
        <v/>
      </c>
      <c r="M224" s="17"/>
      <c r="N224" s="82" t="str">
        <f t="shared" si="20"/>
        <v/>
      </c>
      <c r="O224" s="82">
        <f t="shared" si="21"/>
        <v>0</v>
      </c>
      <c r="P224" s="82" t="str">
        <f t="shared" si="22"/>
        <v/>
      </c>
      <c r="Q224" s="82" t="str">
        <f t="shared" si="23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9"/>
        <v/>
      </c>
      <c r="M225" s="17"/>
      <c r="N225" s="82" t="str">
        <f t="shared" si="20"/>
        <v/>
      </c>
      <c r="O225" s="82">
        <f t="shared" si="21"/>
        <v>0</v>
      </c>
      <c r="P225" s="82" t="str">
        <f t="shared" si="22"/>
        <v/>
      </c>
      <c r="Q225" s="82" t="str">
        <f t="shared" si="23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9"/>
        <v/>
      </c>
      <c r="M226" s="17"/>
      <c r="N226" s="82" t="str">
        <f t="shared" si="20"/>
        <v/>
      </c>
      <c r="O226" s="82">
        <f t="shared" si="21"/>
        <v>0</v>
      </c>
      <c r="P226" s="82" t="str">
        <f t="shared" si="22"/>
        <v/>
      </c>
      <c r="Q226" s="82" t="str">
        <f t="shared" si="23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9"/>
        <v/>
      </c>
      <c r="M227" s="17"/>
      <c r="N227" s="82" t="str">
        <f t="shared" si="20"/>
        <v/>
      </c>
      <c r="O227" s="82">
        <f t="shared" si="21"/>
        <v>0</v>
      </c>
      <c r="P227" s="82" t="str">
        <f t="shared" si="22"/>
        <v/>
      </c>
      <c r="Q227" s="82" t="str">
        <f t="shared" si="23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9"/>
        <v/>
      </c>
      <c r="M228" s="17"/>
      <c r="N228" s="82" t="str">
        <f t="shared" si="20"/>
        <v/>
      </c>
      <c r="O228" s="82">
        <f t="shared" si="21"/>
        <v>0</v>
      </c>
      <c r="P228" s="82" t="str">
        <f t="shared" si="22"/>
        <v/>
      </c>
      <c r="Q228" s="82" t="str">
        <f t="shared" si="23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9"/>
        <v/>
      </c>
      <c r="M229" s="17"/>
      <c r="N229" s="82" t="str">
        <f t="shared" si="20"/>
        <v/>
      </c>
      <c r="O229" s="82">
        <f t="shared" si="21"/>
        <v>0</v>
      </c>
      <c r="P229" s="82" t="str">
        <f t="shared" si="22"/>
        <v/>
      </c>
      <c r="Q229" s="82" t="str">
        <f t="shared" si="23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9"/>
        <v/>
      </c>
      <c r="M230" s="17"/>
      <c r="N230" s="82" t="str">
        <f t="shared" si="20"/>
        <v/>
      </c>
      <c r="O230" s="82">
        <f t="shared" si="21"/>
        <v>0</v>
      </c>
      <c r="P230" s="82" t="str">
        <f t="shared" si="22"/>
        <v/>
      </c>
      <c r="Q230" s="82" t="str">
        <f t="shared" si="23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9"/>
        <v/>
      </c>
      <c r="M231" s="17"/>
      <c r="N231" s="82" t="str">
        <f t="shared" si="20"/>
        <v/>
      </c>
      <c r="O231" s="82">
        <f t="shared" si="21"/>
        <v>0</v>
      </c>
      <c r="P231" s="82" t="str">
        <f t="shared" si="22"/>
        <v/>
      </c>
      <c r="Q231" s="82" t="str">
        <f t="shared" si="23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9"/>
        <v/>
      </c>
      <c r="M232" s="17"/>
      <c r="N232" s="82" t="str">
        <f t="shared" si="20"/>
        <v/>
      </c>
      <c r="O232" s="82">
        <f t="shared" si="21"/>
        <v>0</v>
      </c>
      <c r="P232" s="82" t="str">
        <f t="shared" si="22"/>
        <v/>
      </c>
      <c r="Q232" s="82" t="str">
        <f t="shared" si="23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9"/>
        <v/>
      </c>
      <c r="M233" s="17"/>
      <c r="N233" s="82" t="str">
        <f t="shared" si="20"/>
        <v/>
      </c>
      <c r="O233" s="82">
        <f t="shared" si="21"/>
        <v>0</v>
      </c>
      <c r="P233" s="82" t="str">
        <f t="shared" si="22"/>
        <v/>
      </c>
      <c r="Q233" s="82" t="str">
        <f t="shared" si="23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9"/>
        <v/>
      </c>
      <c r="M234" s="17"/>
      <c r="N234" s="82" t="str">
        <f t="shared" si="20"/>
        <v/>
      </c>
      <c r="O234" s="82">
        <f t="shared" si="21"/>
        <v>0</v>
      </c>
      <c r="P234" s="82" t="str">
        <f t="shared" si="22"/>
        <v/>
      </c>
      <c r="Q234" s="82" t="str">
        <f t="shared" si="23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9"/>
        <v/>
      </c>
      <c r="M235" s="17"/>
      <c r="N235" s="82" t="str">
        <f t="shared" si="20"/>
        <v/>
      </c>
      <c r="O235" s="82">
        <f t="shared" si="21"/>
        <v>0</v>
      </c>
      <c r="P235" s="82" t="str">
        <f t="shared" si="22"/>
        <v/>
      </c>
      <c r="Q235" s="82" t="str">
        <f t="shared" si="23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9"/>
        <v/>
      </c>
      <c r="M236" s="17"/>
      <c r="N236" s="82" t="str">
        <f t="shared" si="20"/>
        <v/>
      </c>
      <c r="O236" s="82">
        <f t="shared" si="21"/>
        <v>0</v>
      </c>
      <c r="P236" s="82" t="str">
        <f t="shared" si="22"/>
        <v/>
      </c>
      <c r="Q236" s="82" t="str">
        <f t="shared" si="23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9"/>
        <v/>
      </c>
      <c r="M237" s="17"/>
      <c r="N237" s="82" t="str">
        <f t="shared" si="20"/>
        <v/>
      </c>
      <c r="O237" s="82">
        <f t="shared" si="21"/>
        <v>0</v>
      </c>
      <c r="P237" s="82" t="str">
        <f t="shared" si="22"/>
        <v/>
      </c>
      <c r="Q237" s="82" t="str">
        <f t="shared" si="23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9"/>
        <v/>
      </c>
      <c r="M238" s="17"/>
      <c r="N238" s="82" t="str">
        <f t="shared" si="20"/>
        <v/>
      </c>
      <c r="O238" s="82">
        <f t="shared" si="21"/>
        <v>0</v>
      </c>
      <c r="P238" s="82" t="str">
        <f t="shared" si="22"/>
        <v/>
      </c>
      <c r="Q238" s="82" t="str">
        <f t="shared" si="23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9"/>
        <v/>
      </c>
      <c r="M239" s="17"/>
      <c r="N239" s="82" t="str">
        <f t="shared" si="20"/>
        <v/>
      </c>
      <c r="O239" s="82">
        <f t="shared" si="21"/>
        <v>0</v>
      </c>
      <c r="P239" s="82" t="str">
        <f t="shared" si="22"/>
        <v/>
      </c>
      <c r="Q239" s="82" t="str">
        <f t="shared" si="23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9"/>
        <v/>
      </c>
      <c r="M240" s="17"/>
      <c r="N240" s="82" t="str">
        <f t="shared" si="20"/>
        <v/>
      </c>
      <c r="O240" s="82">
        <f t="shared" si="21"/>
        <v>0</v>
      </c>
      <c r="P240" s="82" t="str">
        <f t="shared" si="22"/>
        <v/>
      </c>
      <c r="Q240" s="82" t="str">
        <f t="shared" si="23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9"/>
        <v/>
      </c>
      <c r="M241" s="17"/>
      <c r="N241" s="82" t="str">
        <f t="shared" si="20"/>
        <v/>
      </c>
      <c r="O241" s="82">
        <f t="shared" si="21"/>
        <v>0</v>
      </c>
      <c r="P241" s="82" t="str">
        <f t="shared" si="22"/>
        <v/>
      </c>
      <c r="Q241" s="82" t="str">
        <f t="shared" si="23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9"/>
        <v/>
      </c>
      <c r="M242" s="17"/>
      <c r="N242" s="82" t="str">
        <f t="shared" si="20"/>
        <v/>
      </c>
      <c r="O242" s="82">
        <f t="shared" si="21"/>
        <v>0</v>
      </c>
      <c r="P242" s="82" t="str">
        <f t="shared" si="22"/>
        <v/>
      </c>
      <c r="Q242" s="82" t="str">
        <f t="shared" si="23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9"/>
        <v/>
      </c>
      <c r="M243" s="17"/>
      <c r="N243" s="82" t="str">
        <f t="shared" si="20"/>
        <v/>
      </c>
      <c r="O243" s="82">
        <f t="shared" si="21"/>
        <v>0</v>
      </c>
      <c r="P243" s="82" t="str">
        <f t="shared" si="22"/>
        <v/>
      </c>
      <c r="Q243" s="82" t="str">
        <f t="shared" si="23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9"/>
        <v/>
      </c>
      <c r="M244" s="17"/>
      <c r="N244" s="82" t="str">
        <f t="shared" si="20"/>
        <v/>
      </c>
      <c r="O244" s="82">
        <f t="shared" si="21"/>
        <v>0</v>
      </c>
      <c r="P244" s="82" t="str">
        <f t="shared" si="22"/>
        <v/>
      </c>
      <c r="Q244" s="82" t="str">
        <f t="shared" si="23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9"/>
        <v/>
      </c>
      <c r="M245" s="17"/>
      <c r="N245" s="82" t="str">
        <f t="shared" si="20"/>
        <v/>
      </c>
      <c r="O245" s="82">
        <f t="shared" si="21"/>
        <v>0</v>
      </c>
      <c r="P245" s="82" t="str">
        <f t="shared" si="22"/>
        <v/>
      </c>
      <c r="Q245" s="82" t="str">
        <f t="shared" si="23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9"/>
        <v/>
      </c>
      <c r="M246" s="17"/>
      <c r="N246" s="82" t="str">
        <f t="shared" si="20"/>
        <v/>
      </c>
      <c r="O246" s="82">
        <f t="shared" si="21"/>
        <v>0</v>
      </c>
      <c r="P246" s="82" t="str">
        <f t="shared" si="22"/>
        <v/>
      </c>
      <c r="Q246" s="82" t="str">
        <f t="shared" si="23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9"/>
        <v/>
      </c>
      <c r="M247" s="17"/>
      <c r="N247" s="82" t="str">
        <f t="shared" si="20"/>
        <v/>
      </c>
      <c r="O247" s="82">
        <f t="shared" si="21"/>
        <v>0</v>
      </c>
      <c r="P247" s="82" t="str">
        <f t="shared" si="22"/>
        <v/>
      </c>
      <c r="Q247" s="82" t="str">
        <f t="shared" si="23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9"/>
        <v/>
      </c>
      <c r="M248" s="17"/>
      <c r="N248" s="82" t="str">
        <f t="shared" si="20"/>
        <v/>
      </c>
      <c r="O248" s="82">
        <f t="shared" si="21"/>
        <v>0</v>
      </c>
      <c r="P248" s="82" t="str">
        <f t="shared" si="22"/>
        <v/>
      </c>
      <c r="Q248" s="82" t="str">
        <f t="shared" si="23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9"/>
        <v/>
      </c>
      <c r="M249" s="17"/>
      <c r="N249" s="82" t="str">
        <f t="shared" si="20"/>
        <v/>
      </c>
      <c r="O249" s="82">
        <f t="shared" si="21"/>
        <v>0</v>
      </c>
      <c r="P249" s="82" t="str">
        <f t="shared" si="22"/>
        <v/>
      </c>
      <c r="Q249" s="82" t="str">
        <f t="shared" si="23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9"/>
        <v/>
      </c>
      <c r="M250" s="17"/>
      <c r="N250" s="82" t="str">
        <f t="shared" si="20"/>
        <v/>
      </c>
      <c r="O250" s="82">
        <f t="shared" si="21"/>
        <v>0</v>
      </c>
      <c r="P250" s="82" t="str">
        <f t="shared" si="22"/>
        <v/>
      </c>
      <c r="Q250" s="82" t="str">
        <f t="shared" si="23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9"/>
        <v/>
      </c>
      <c r="M251" s="17"/>
      <c r="N251" s="82" t="str">
        <f t="shared" si="20"/>
        <v/>
      </c>
      <c r="O251" s="82">
        <f t="shared" si="21"/>
        <v>0</v>
      </c>
      <c r="P251" s="82" t="str">
        <f t="shared" si="22"/>
        <v/>
      </c>
      <c r="Q251" s="82" t="str">
        <f t="shared" si="23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9"/>
        <v/>
      </c>
      <c r="M252" s="17"/>
      <c r="N252" s="82" t="str">
        <f t="shared" si="20"/>
        <v/>
      </c>
      <c r="O252" s="82">
        <f t="shared" si="21"/>
        <v>0</v>
      </c>
      <c r="P252" s="82" t="str">
        <f t="shared" si="22"/>
        <v/>
      </c>
      <c r="Q252" s="82" t="str">
        <f t="shared" si="23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9"/>
        <v/>
      </c>
      <c r="M253" s="17"/>
      <c r="N253" s="82" t="str">
        <f t="shared" si="20"/>
        <v/>
      </c>
      <c r="O253" s="82">
        <f t="shared" si="21"/>
        <v>0</v>
      </c>
      <c r="P253" s="82" t="str">
        <f t="shared" si="22"/>
        <v/>
      </c>
      <c r="Q253" s="82" t="str">
        <f t="shared" si="23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9"/>
        <v/>
      </c>
      <c r="M254" s="17"/>
      <c r="N254" s="82" t="str">
        <f t="shared" si="20"/>
        <v/>
      </c>
      <c r="O254" s="82">
        <f t="shared" si="21"/>
        <v>0</v>
      </c>
      <c r="P254" s="82" t="str">
        <f t="shared" si="22"/>
        <v/>
      </c>
      <c r="Q254" s="82" t="str">
        <f t="shared" si="23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9"/>
        <v/>
      </c>
      <c r="M255" s="17"/>
      <c r="N255" s="82" t="str">
        <f t="shared" si="20"/>
        <v/>
      </c>
      <c r="O255" s="82">
        <f t="shared" si="21"/>
        <v>0</v>
      </c>
      <c r="P255" s="82" t="str">
        <f t="shared" si="22"/>
        <v/>
      </c>
      <c r="Q255" s="82" t="str">
        <f t="shared" si="23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9"/>
        <v/>
      </c>
      <c r="M256" s="17"/>
      <c r="N256" s="82" t="str">
        <f t="shared" si="20"/>
        <v/>
      </c>
      <c r="O256" s="82">
        <f t="shared" si="21"/>
        <v>0</v>
      </c>
      <c r="P256" s="82" t="str">
        <f t="shared" si="22"/>
        <v/>
      </c>
      <c r="Q256" s="82" t="str">
        <f t="shared" si="23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9"/>
        <v/>
      </c>
      <c r="M257" s="17"/>
      <c r="N257" s="82" t="str">
        <f t="shared" si="20"/>
        <v/>
      </c>
      <c r="O257" s="82">
        <f t="shared" si="21"/>
        <v>0</v>
      </c>
      <c r="P257" s="82" t="str">
        <f t="shared" si="22"/>
        <v/>
      </c>
      <c r="Q257" s="82" t="str">
        <f t="shared" si="23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9"/>
        <v/>
      </c>
      <c r="M258" s="17"/>
      <c r="N258" s="82" t="str">
        <f t="shared" si="20"/>
        <v/>
      </c>
      <c r="O258" s="82">
        <f t="shared" si="21"/>
        <v>0</v>
      </c>
      <c r="P258" s="82" t="str">
        <f t="shared" si="22"/>
        <v/>
      </c>
      <c r="Q258" s="82" t="str">
        <f t="shared" si="23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9"/>
        <v/>
      </c>
      <c r="M259" s="17"/>
      <c r="N259" s="82" t="str">
        <f t="shared" si="20"/>
        <v/>
      </c>
      <c r="O259" s="82">
        <f t="shared" si="21"/>
        <v>0</v>
      </c>
      <c r="P259" s="82" t="str">
        <f t="shared" si="22"/>
        <v/>
      </c>
      <c r="Q259" s="82" t="str">
        <f t="shared" si="23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9"/>
        <v/>
      </c>
      <c r="M260" s="17"/>
      <c r="N260" s="82" t="str">
        <f t="shared" si="20"/>
        <v/>
      </c>
      <c r="O260" s="82">
        <f t="shared" si="21"/>
        <v>0</v>
      </c>
      <c r="P260" s="82" t="str">
        <f t="shared" si="22"/>
        <v/>
      </c>
      <c r="Q260" s="82" t="str">
        <f t="shared" si="23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9"/>
        <v/>
      </c>
      <c r="M261" s="17"/>
      <c r="N261" s="82" t="str">
        <f t="shared" si="20"/>
        <v/>
      </c>
      <c r="O261" s="82">
        <f t="shared" si="21"/>
        <v>0</v>
      </c>
      <c r="P261" s="82" t="str">
        <f t="shared" si="22"/>
        <v/>
      </c>
      <c r="Q261" s="82" t="str">
        <f t="shared" si="23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9"/>
        <v/>
      </c>
      <c r="M262" s="17"/>
      <c r="N262" s="82" t="str">
        <f t="shared" si="20"/>
        <v/>
      </c>
      <c r="O262" s="82">
        <f t="shared" si="21"/>
        <v>0</v>
      </c>
      <c r="P262" s="82" t="str">
        <f t="shared" si="22"/>
        <v/>
      </c>
      <c r="Q262" s="82" t="str">
        <f t="shared" si="23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9"/>
        <v/>
      </c>
      <c r="M263" s="17"/>
      <c r="N263" s="82" t="str">
        <f t="shared" si="20"/>
        <v/>
      </c>
      <c r="O263" s="82">
        <f t="shared" si="21"/>
        <v>0</v>
      </c>
      <c r="P263" s="82" t="str">
        <f t="shared" si="22"/>
        <v/>
      </c>
      <c r="Q263" s="82" t="str">
        <f t="shared" si="23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9"/>
        <v/>
      </c>
      <c r="M264" s="17"/>
      <c r="N264" s="82" t="str">
        <f t="shared" si="20"/>
        <v/>
      </c>
      <c r="O264" s="82">
        <f t="shared" si="21"/>
        <v>0</v>
      </c>
      <c r="P264" s="82" t="str">
        <f t="shared" si="22"/>
        <v/>
      </c>
      <c r="Q264" s="82" t="str">
        <f t="shared" si="23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9"/>
        <v/>
      </c>
      <c r="M265" s="17"/>
      <c r="N265" s="82" t="str">
        <f t="shared" si="20"/>
        <v/>
      </c>
      <c r="O265" s="82">
        <f t="shared" si="21"/>
        <v>0</v>
      </c>
      <c r="P265" s="82" t="str">
        <f t="shared" si="22"/>
        <v/>
      </c>
      <c r="Q265" s="82" t="str">
        <f t="shared" si="23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9"/>
        <v/>
      </c>
      <c r="M266" s="17"/>
      <c r="N266" s="82" t="str">
        <f t="shared" si="20"/>
        <v/>
      </c>
      <c r="O266" s="82">
        <f t="shared" si="21"/>
        <v>0</v>
      </c>
      <c r="P266" s="82" t="str">
        <f t="shared" si="22"/>
        <v/>
      </c>
      <c r="Q266" s="82" t="str">
        <f t="shared" si="23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9"/>
        <v/>
      </c>
      <c r="M267" s="17"/>
      <c r="N267" s="82" t="str">
        <f t="shared" si="20"/>
        <v/>
      </c>
      <c r="O267" s="82">
        <f t="shared" si="21"/>
        <v>0</v>
      </c>
      <c r="P267" s="82" t="str">
        <f t="shared" si="22"/>
        <v/>
      </c>
      <c r="Q267" s="82" t="str">
        <f t="shared" si="23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9"/>
        <v/>
      </c>
      <c r="M268" s="17"/>
      <c r="N268" s="82" t="str">
        <f t="shared" si="20"/>
        <v/>
      </c>
      <c r="O268" s="82">
        <f t="shared" si="21"/>
        <v>0</v>
      </c>
      <c r="P268" s="82" t="str">
        <f t="shared" si="22"/>
        <v/>
      </c>
      <c r="Q268" s="82" t="str">
        <f t="shared" si="23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9"/>
        <v/>
      </c>
      <c r="M269" s="17"/>
      <c r="N269" s="82" t="str">
        <f t="shared" si="20"/>
        <v/>
      </c>
      <c r="O269" s="82">
        <f t="shared" si="21"/>
        <v>0</v>
      </c>
      <c r="P269" s="82" t="str">
        <f t="shared" si="22"/>
        <v/>
      </c>
      <c r="Q269" s="82" t="str">
        <f t="shared" si="23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9"/>
        <v/>
      </c>
      <c r="M270" s="17"/>
      <c r="N270" s="82" t="str">
        <f t="shared" si="20"/>
        <v/>
      </c>
      <c r="O270" s="82">
        <f t="shared" si="21"/>
        <v>0</v>
      </c>
      <c r="P270" s="82" t="str">
        <f t="shared" si="22"/>
        <v/>
      </c>
      <c r="Q270" s="82" t="str">
        <f t="shared" si="23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ref="L271:L334" si="24">IF(F271&amp;H271&amp;I271&amp;J271&amp;K271="","",F271+H271+I271-J271-K271)</f>
        <v/>
      </c>
      <c r="M271" s="17"/>
      <c r="N271" s="82" t="str">
        <f t="shared" si="20"/>
        <v/>
      </c>
      <c r="O271" s="82">
        <f t="shared" si="21"/>
        <v>0</v>
      </c>
      <c r="P271" s="82" t="str">
        <f t="shared" si="22"/>
        <v/>
      </c>
      <c r="Q271" s="82" t="str">
        <f t="shared" si="23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si="24"/>
        <v/>
      </c>
      <c r="M272" s="17"/>
      <c r="N272" s="82" t="str">
        <f t="shared" ref="N272:N335" si="25">IF($G272="E",F272,"")</f>
        <v/>
      </c>
      <c r="O272" s="82">
        <f t="shared" si="21"/>
        <v>0</v>
      </c>
      <c r="P272" s="82" t="str">
        <f t="shared" si="22"/>
        <v/>
      </c>
      <c r="Q272" s="82" t="str">
        <f t="shared" si="23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4"/>
        <v/>
      </c>
      <c r="M273" s="17"/>
      <c r="N273" s="82" t="str">
        <f t="shared" si="25"/>
        <v/>
      </c>
      <c r="O273" s="82">
        <f t="shared" ref="O273:O336" si="26">IF($G273=0%,F273,"")</f>
        <v>0</v>
      </c>
      <c r="P273" s="82" t="str">
        <f t="shared" ref="P273:P336" si="27">IF(OR($G273=8%,$G273=11%),$H273/$G273,"")</f>
        <v/>
      </c>
      <c r="Q273" s="82" t="str">
        <f t="shared" ref="Q273:Q336" si="28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4"/>
        <v/>
      </c>
      <c r="M274" s="17"/>
      <c r="N274" s="82" t="str">
        <f t="shared" si="25"/>
        <v/>
      </c>
      <c r="O274" s="82">
        <f t="shared" si="26"/>
        <v>0</v>
      </c>
      <c r="P274" s="82" t="str">
        <f t="shared" si="27"/>
        <v/>
      </c>
      <c r="Q274" s="82" t="str">
        <f t="shared" si="28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4"/>
        <v/>
      </c>
      <c r="M275" s="17"/>
      <c r="N275" s="82" t="str">
        <f t="shared" si="25"/>
        <v/>
      </c>
      <c r="O275" s="82">
        <f t="shared" si="26"/>
        <v>0</v>
      </c>
      <c r="P275" s="82" t="str">
        <f t="shared" si="27"/>
        <v/>
      </c>
      <c r="Q275" s="82" t="str">
        <f t="shared" si="28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4"/>
        <v/>
      </c>
      <c r="M276" s="17"/>
      <c r="N276" s="82" t="str">
        <f t="shared" si="25"/>
        <v/>
      </c>
      <c r="O276" s="82">
        <f t="shared" si="26"/>
        <v>0</v>
      </c>
      <c r="P276" s="82" t="str">
        <f t="shared" si="27"/>
        <v/>
      </c>
      <c r="Q276" s="82" t="str">
        <f t="shared" si="28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4"/>
        <v/>
      </c>
      <c r="M277" s="17"/>
      <c r="N277" s="82" t="str">
        <f t="shared" si="25"/>
        <v/>
      </c>
      <c r="O277" s="82">
        <f t="shared" si="26"/>
        <v>0</v>
      </c>
      <c r="P277" s="82" t="str">
        <f t="shared" si="27"/>
        <v/>
      </c>
      <c r="Q277" s="82" t="str">
        <f t="shared" si="28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4"/>
        <v/>
      </c>
      <c r="M278" s="17"/>
      <c r="N278" s="82" t="str">
        <f t="shared" si="25"/>
        <v/>
      </c>
      <c r="O278" s="82">
        <f t="shared" si="26"/>
        <v>0</v>
      </c>
      <c r="P278" s="82" t="str">
        <f t="shared" si="27"/>
        <v/>
      </c>
      <c r="Q278" s="82" t="str">
        <f t="shared" si="28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4"/>
        <v/>
      </c>
      <c r="M279" s="17"/>
      <c r="N279" s="82" t="str">
        <f t="shared" si="25"/>
        <v/>
      </c>
      <c r="O279" s="82">
        <f t="shared" si="26"/>
        <v>0</v>
      </c>
      <c r="P279" s="82" t="str">
        <f t="shared" si="27"/>
        <v/>
      </c>
      <c r="Q279" s="82" t="str">
        <f t="shared" si="28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4"/>
        <v/>
      </c>
      <c r="M280" s="17"/>
      <c r="N280" s="82" t="str">
        <f t="shared" si="25"/>
        <v/>
      </c>
      <c r="O280" s="82">
        <f t="shared" si="26"/>
        <v>0</v>
      </c>
      <c r="P280" s="82" t="str">
        <f t="shared" si="27"/>
        <v/>
      </c>
      <c r="Q280" s="82" t="str">
        <f t="shared" si="28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4"/>
        <v/>
      </c>
      <c r="M281" s="17"/>
      <c r="N281" s="82" t="str">
        <f t="shared" si="25"/>
        <v/>
      </c>
      <c r="O281" s="82">
        <f t="shared" si="26"/>
        <v>0</v>
      </c>
      <c r="P281" s="82" t="str">
        <f t="shared" si="27"/>
        <v/>
      </c>
      <c r="Q281" s="82" t="str">
        <f t="shared" si="28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4"/>
        <v/>
      </c>
      <c r="M282" s="17"/>
      <c r="N282" s="82" t="str">
        <f t="shared" si="25"/>
        <v/>
      </c>
      <c r="O282" s="82">
        <f t="shared" si="26"/>
        <v>0</v>
      </c>
      <c r="P282" s="82" t="str">
        <f t="shared" si="27"/>
        <v/>
      </c>
      <c r="Q282" s="82" t="str">
        <f t="shared" si="28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4"/>
        <v/>
      </c>
      <c r="M283" s="17"/>
      <c r="N283" s="82" t="str">
        <f t="shared" si="25"/>
        <v/>
      </c>
      <c r="O283" s="82">
        <f t="shared" si="26"/>
        <v>0</v>
      </c>
      <c r="P283" s="82" t="str">
        <f t="shared" si="27"/>
        <v/>
      </c>
      <c r="Q283" s="82" t="str">
        <f t="shared" si="28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4"/>
        <v/>
      </c>
      <c r="M284" s="17"/>
      <c r="N284" s="82" t="str">
        <f t="shared" si="25"/>
        <v/>
      </c>
      <c r="O284" s="82">
        <f t="shared" si="26"/>
        <v>0</v>
      </c>
      <c r="P284" s="82" t="str">
        <f t="shared" si="27"/>
        <v/>
      </c>
      <c r="Q284" s="82" t="str">
        <f t="shared" si="28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4"/>
        <v/>
      </c>
      <c r="M285" s="17"/>
      <c r="N285" s="82" t="str">
        <f t="shared" si="25"/>
        <v/>
      </c>
      <c r="O285" s="82">
        <f t="shared" si="26"/>
        <v>0</v>
      </c>
      <c r="P285" s="82" t="str">
        <f t="shared" si="27"/>
        <v/>
      </c>
      <c r="Q285" s="82" t="str">
        <f t="shared" si="28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4"/>
        <v/>
      </c>
      <c r="M286" s="17"/>
      <c r="N286" s="82" t="str">
        <f t="shared" si="25"/>
        <v/>
      </c>
      <c r="O286" s="82">
        <f t="shared" si="26"/>
        <v>0</v>
      </c>
      <c r="P286" s="82" t="str">
        <f t="shared" si="27"/>
        <v/>
      </c>
      <c r="Q286" s="82" t="str">
        <f t="shared" si="28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4"/>
        <v/>
      </c>
      <c r="M287" s="17"/>
      <c r="N287" s="82" t="str">
        <f t="shared" si="25"/>
        <v/>
      </c>
      <c r="O287" s="82">
        <f t="shared" si="26"/>
        <v>0</v>
      </c>
      <c r="P287" s="82" t="str">
        <f t="shared" si="27"/>
        <v/>
      </c>
      <c r="Q287" s="82" t="str">
        <f t="shared" si="28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4"/>
        <v/>
      </c>
      <c r="M288" s="17"/>
      <c r="N288" s="82" t="str">
        <f t="shared" si="25"/>
        <v/>
      </c>
      <c r="O288" s="82">
        <f t="shared" si="26"/>
        <v>0</v>
      </c>
      <c r="P288" s="82" t="str">
        <f t="shared" si="27"/>
        <v/>
      </c>
      <c r="Q288" s="82" t="str">
        <f t="shared" si="28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4"/>
        <v/>
      </c>
      <c r="M289" s="17"/>
      <c r="N289" s="82" t="str">
        <f t="shared" si="25"/>
        <v/>
      </c>
      <c r="O289" s="82">
        <f t="shared" si="26"/>
        <v>0</v>
      </c>
      <c r="P289" s="82" t="str">
        <f t="shared" si="27"/>
        <v/>
      </c>
      <c r="Q289" s="82" t="str">
        <f t="shared" si="28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4"/>
        <v/>
      </c>
      <c r="M290" s="17"/>
      <c r="N290" s="82" t="str">
        <f t="shared" si="25"/>
        <v/>
      </c>
      <c r="O290" s="82">
        <f t="shared" si="26"/>
        <v>0</v>
      </c>
      <c r="P290" s="82" t="str">
        <f t="shared" si="27"/>
        <v/>
      </c>
      <c r="Q290" s="82" t="str">
        <f t="shared" si="28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4"/>
        <v/>
      </c>
      <c r="M291" s="17"/>
      <c r="N291" s="82" t="str">
        <f t="shared" si="25"/>
        <v/>
      </c>
      <c r="O291" s="82">
        <f t="shared" si="26"/>
        <v>0</v>
      </c>
      <c r="P291" s="82" t="str">
        <f t="shared" si="27"/>
        <v/>
      </c>
      <c r="Q291" s="82" t="str">
        <f t="shared" si="28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4"/>
        <v/>
      </c>
      <c r="M292" s="17"/>
      <c r="N292" s="82" t="str">
        <f t="shared" si="25"/>
        <v/>
      </c>
      <c r="O292" s="82">
        <f t="shared" si="26"/>
        <v>0</v>
      </c>
      <c r="P292" s="82" t="str">
        <f t="shared" si="27"/>
        <v/>
      </c>
      <c r="Q292" s="82" t="str">
        <f t="shared" si="28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4"/>
        <v/>
      </c>
      <c r="M293" s="17"/>
      <c r="N293" s="82" t="str">
        <f t="shared" si="25"/>
        <v/>
      </c>
      <c r="O293" s="82">
        <f t="shared" si="26"/>
        <v>0</v>
      </c>
      <c r="P293" s="82" t="str">
        <f t="shared" si="27"/>
        <v/>
      </c>
      <c r="Q293" s="82" t="str">
        <f t="shared" si="28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4"/>
        <v/>
      </c>
      <c r="M294" s="17"/>
      <c r="N294" s="82" t="str">
        <f t="shared" si="25"/>
        <v/>
      </c>
      <c r="O294" s="82">
        <f t="shared" si="26"/>
        <v>0</v>
      </c>
      <c r="P294" s="82" t="str">
        <f t="shared" si="27"/>
        <v/>
      </c>
      <c r="Q294" s="82" t="str">
        <f t="shared" si="28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4"/>
        <v/>
      </c>
      <c r="M295" s="17"/>
      <c r="N295" s="82" t="str">
        <f t="shared" si="25"/>
        <v/>
      </c>
      <c r="O295" s="82">
        <f t="shared" si="26"/>
        <v>0</v>
      </c>
      <c r="P295" s="82" t="str">
        <f t="shared" si="27"/>
        <v/>
      </c>
      <c r="Q295" s="82" t="str">
        <f t="shared" si="28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4"/>
        <v/>
      </c>
      <c r="M296" s="17"/>
      <c r="N296" s="82" t="str">
        <f t="shared" si="25"/>
        <v/>
      </c>
      <c r="O296" s="82">
        <f t="shared" si="26"/>
        <v>0</v>
      </c>
      <c r="P296" s="82" t="str">
        <f t="shared" si="27"/>
        <v/>
      </c>
      <c r="Q296" s="82" t="str">
        <f t="shared" si="28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4"/>
        <v/>
      </c>
      <c r="M297" s="17"/>
      <c r="N297" s="82" t="str">
        <f t="shared" si="25"/>
        <v/>
      </c>
      <c r="O297" s="82">
        <f t="shared" si="26"/>
        <v>0</v>
      </c>
      <c r="P297" s="82" t="str">
        <f t="shared" si="27"/>
        <v/>
      </c>
      <c r="Q297" s="82" t="str">
        <f t="shared" si="28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4"/>
        <v/>
      </c>
      <c r="M298" s="17"/>
      <c r="N298" s="82" t="str">
        <f t="shared" si="25"/>
        <v/>
      </c>
      <c r="O298" s="82">
        <f t="shared" si="26"/>
        <v>0</v>
      </c>
      <c r="P298" s="82" t="str">
        <f t="shared" si="27"/>
        <v/>
      </c>
      <c r="Q298" s="82" t="str">
        <f t="shared" si="28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4"/>
        <v/>
      </c>
      <c r="M299" s="17"/>
      <c r="N299" s="82" t="str">
        <f t="shared" si="25"/>
        <v/>
      </c>
      <c r="O299" s="82">
        <f t="shared" si="26"/>
        <v>0</v>
      </c>
      <c r="P299" s="82" t="str">
        <f t="shared" si="27"/>
        <v/>
      </c>
      <c r="Q299" s="82" t="str">
        <f t="shared" si="28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4"/>
        <v/>
      </c>
      <c r="M300" s="17"/>
      <c r="N300" s="82" t="str">
        <f t="shared" si="25"/>
        <v/>
      </c>
      <c r="O300" s="82">
        <f t="shared" si="26"/>
        <v>0</v>
      </c>
      <c r="P300" s="82" t="str">
        <f t="shared" si="27"/>
        <v/>
      </c>
      <c r="Q300" s="82" t="str">
        <f t="shared" si="28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4"/>
        <v/>
      </c>
      <c r="M301" s="17"/>
      <c r="N301" s="82" t="str">
        <f t="shared" si="25"/>
        <v/>
      </c>
      <c r="O301" s="82">
        <f t="shared" si="26"/>
        <v>0</v>
      </c>
      <c r="P301" s="82" t="str">
        <f t="shared" si="27"/>
        <v/>
      </c>
      <c r="Q301" s="82" t="str">
        <f t="shared" si="28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4"/>
        <v/>
      </c>
      <c r="M302" s="17"/>
      <c r="N302" s="82" t="str">
        <f t="shared" si="25"/>
        <v/>
      </c>
      <c r="O302" s="82">
        <f t="shared" si="26"/>
        <v>0</v>
      </c>
      <c r="P302" s="82" t="str">
        <f t="shared" si="27"/>
        <v/>
      </c>
      <c r="Q302" s="82" t="str">
        <f t="shared" si="28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4"/>
        <v/>
      </c>
      <c r="M303" s="17"/>
      <c r="N303" s="82" t="str">
        <f t="shared" si="25"/>
        <v/>
      </c>
      <c r="O303" s="82">
        <f t="shared" si="26"/>
        <v>0</v>
      </c>
      <c r="P303" s="82" t="str">
        <f t="shared" si="27"/>
        <v/>
      </c>
      <c r="Q303" s="82" t="str">
        <f t="shared" si="28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4"/>
        <v/>
      </c>
      <c r="M304" s="17"/>
      <c r="N304" s="82" t="str">
        <f t="shared" si="25"/>
        <v/>
      </c>
      <c r="O304" s="82">
        <f t="shared" si="26"/>
        <v>0</v>
      </c>
      <c r="P304" s="82" t="str">
        <f t="shared" si="27"/>
        <v/>
      </c>
      <c r="Q304" s="82" t="str">
        <f t="shared" si="28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4"/>
        <v/>
      </c>
      <c r="M305" s="17"/>
      <c r="N305" s="82" t="str">
        <f t="shared" si="25"/>
        <v/>
      </c>
      <c r="O305" s="82">
        <f t="shared" si="26"/>
        <v>0</v>
      </c>
      <c r="P305" s="82" t="str">
        <f t="shared" si="27"/>
        <v/>
      </c>
      <c r="Q305" s="82" t="str">
        <f t="shared" si="28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4"/>
        <v/>
      </c>
      <c r="M306" s="17"/>
      <c r="N306" s="82" t="str">
        <f t="shared" si="25"/>
        <v/>
      </c>
      <c r="O306" s="82">
        <f t="shared" si="26"/>
        <v>0</v>
      </c>
      <c r="P306" s="82" t="str">
        <f t="shared" si="27"/>
        <v/>
      </c>
      <c r="Q306" s="82" t="str">
        <f t="shared" si="28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4"/>
        <v/>
      </c>
      <c r="M307" s="17"/>
      <c r="N307" s="82" t="str">
        <f t="shared" si="25"/>
        <v/>
      </c>
      <c r="O307" s="82">
        <f t="shared" si="26"/>
        <v>0</v>
      </c>
      <c r="P307" s="82" t="str">
        <f t="shared" si="27"/>
        <v/>
      </c>
      <c r="Q307" s="82" t="str">
        <f t="shared" si="28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4"/>
        <v/>
      </c>
      <c r="M308" s="17"/>
      <c r="N308" s="82" t="str">
        <f t="shared" si="25"/>
        <v/>
      </c>
      <c r="O308" s="82">
        <f t="shared" si="26"/>
        <v>0</v>
      </c>
      <c r="P308" s="82" t="str">
        <f t="shared" si="27"/>
        <v/>
      </c>
      <c r="Q308" s="82" t="str">
        <f t="shared" si="28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4"/>
        <v/>
      </c>
      <c r="M309" s="17"/>
      <c r="N309" s="82" t="str">
        <f t="shared" si="25"/>
        <v/>
      </c>
      <c r="O309" s="82">
        <f t="shared" si="26"/>
        <v>0</v>
      </c>
      <c r="P309" s="82" t="str">
        <f t="shared" si="27"/>
        <v/>
      </c>
      <c r="Q309" s="82" t="str">
        <f t="shared" si="28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4"/>
        <v/>
      </c>
      <c r="M310" s="17"/>
      <c r="N310" s="82" t="str">
        <f t="shared" si="25"/>
        <v/>
      </c>
      <c r="O310" s="82">
        <f t="shared" si="26"/>
        <v>0</v>
      </c>
      <c r="P310" s="82" t="str">
        <f t="shared" si="27"/>
        <v/>
      </c>
      <c r="Q310" s="82" t="str">
        <f t="shared" si="28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4"/>
        <v/>
      </c>
      <c r="M311" s="17"/>
      <c r="N311" s="82" t="str">
        <f t="shared" si="25"/>
        <v/>
      </c>
      <c r="O311" s="82">
        <f t="shared" si="26"/>
        <v>0</v>
      </c>
      <c r="P311" s="82" t="str">
        <f t="shared" si="27"/>
        <v/>
      </c>
      <c r="Q311" s="82" t="str">
        <f t="shared" si="28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4"/>
        <v/>
      </c>
      <c r="M312" s="17"/>
      <c r="N312" s="82" t="str">
        <f t="shared" si="25"/>
        <v/>
      </c>
      <c r="O312" s="82">
        <f t="shared" si="26"/>
        <v>0</v>
      </c>
      <c r="P312" s="82" t="str">
        <f t="shared" si="27"/>
        <v/>
      </c>
      <c r="Q312" s="82" t="str">
        <f t="shared" si="28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4"/>
        <v/>
      </c>
      <c r="M313" s="17"/>
      <c r="N313" s="82" t="str">
        <f t="shared" si="25"/>
        <v/>
      </c>
      <c r="O313" s="82">
        <f t="shared" si="26"/>
        <v>0</v>
      </c>
      <c r="P313" s="82" t="str">
        <f t="shared" si="27"/>
        <v/>
      </c>
      <c r="Q313" s="82" t="str">
        <f t="shared" si="28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4"/>
        <v/>
      </c>
      <c r="M314" s="17"/>
      <c r="N314" s="82" t="str">
        <f t="shared" si="25"/>
        <v/>
      </c>
      <c r="O314" s="82">
        <f t="shared" si="26"/>
        <v>0</v>
      </c>
      <c r="P314" s="82" t="str">
        <f t="shared" si="27"/>
        <v/>
      </c>
      <c r="Q314" s="82" t="str">
        <f t="shared" si="28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4"/>
        <v/>
      </c>
      <c r="M315" s="17"/>
      <c r="N315" s="82" t="str">
        <f t="shared" si="25"/>
        <v/>
      </c>
      <c r="O315" s="82">
        <f t="shared" si="26"/>
        <v>0</v>
      </c>
      <c r="P315" s="82" t="str">
        <f t="shared" si="27"/>
        <v/>
      </c>
      <c r="Q315" s="82" t="str">
        <f t="shared" si="28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4"/>
        <v/>
      </c>
      <c r="M316" s="17"/>
      <c r="N316" s="82" t="str">
        <f t="shared" si="25"/>
        <v/>
      </c>
      <c r="O316" s="82">
        <f t="shared" si="26"/>
        <v>0</v>
      </c>
      <c r="P316" s="82" t="str">
        <f t="shared" si="27"/>
        <v/>
      </c>
      <c r="Q316" s="82" t="str">
        <f t="shared" si="28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4"/>
        <v/>
      </c>
      <c r="M317" s="17"/>
      <c r="N317" s="82" t="str">
        <f t="shared" si="25"/>
        <v/>
      </c>
      <c r="O317" s="82">
        <f t="shared" si="26"/>
        <v>0</v>
      </c>
      <c r="P317" s="82" t="str">
        <f t="shared" si="27"/>
        <v/>
      </c>
      <c r="Q317" s="82" t="str">
        <f t="shared" si="28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4"/>
        <v/>
      </c>
      <c r="M318" s="17"/>
      <c r="N318" s="82" t="str">
        <f t="shared" si="25"/>
        <v/>
      </c>
      <c r="O318" s="82">
        <f t="shared" si="26"/>
        <v>0</v>
      </c>
      <c r="P318" s="82" t="str">
        <f t="shared" si="27"/>
        <v/>
      </c>
      <c r="Q318" s="82" t="str">
        <f t="shared" si="28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4"/>
        <v/>
      </c>
      <c r="M319" s="17"/>
      <c r="N319" s="82" t="str">
        <f t="shared" si="25"/>
        <v/>
      </c>
      <c r="O319" s="82">
        <f t="shared" si="26"/>
        <v>0</v>
      </c>
      <c r="P319" s="82" t="str">
        <f t="shared" si="27"/>
        <v/>
      </c>
      <c r="Q319" s="82" t="str">
        <f t="shared" si="28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4"/>
        <v/>
      </c>
      <c r="M320" s="17"/>
      <c r="N320" s="82" t="str">
        <f t="shared" si="25"/>
        <v/>
      </c>
      <c r="O320" s="82">
        <f t="shared" si="26"/>
        <v>0</v>
      </c>
      <c r="P320" s="82" t="str">
        <f t="shared" si="27"/>
        <v/>
      </c>
      <c r="Q320" s="82" t="str">
        <f t="shared" si="28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4"/>
        <v/>
      </c>
      <c r="M321" s="17"/>
      <c r="N321" s="82" t="str">
        <f t="shared" si="25"/>
        <v/>
      </c>
      <c r="O321" s="82">
        <f t="shared" si="26"/>
        <v>0</v>
      </c>
      <c r="P321" s="82" t="str">
        <f t="shared" si="27"/>
        <v/>
      </c>
      <c r="Q321" s="82" t="str">
        <f t="shared" si="28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4"/>
        <v/>
      </c>
      <c r="M322" s="17"/>
      <c r="N322" s="82" t="str">
        <f t="shared" si="25"/>
        <v/>
      </c>
      <c r="O322" s="82">
        <f t="shared" si="26"/>
        <v>0</v>
      </c>
      <c r="P322" s="82" t="str">
        <f t="shared" si="27"/>
        <v/>
      </c>
      <c r="Q322" s="82" t="str">
        <f t="shared" si="28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4"/>
        <v/>
      </c>
      <c r="M323" s="17"/>
      <c r="N323" s="82" t="str">
        <f t="shared" si="25"/>
        <v/>
      </c>
      <c r="O323" s="82">
        <f t="shared" si="26"/>
        <v>0</v>
      </c>
      <c r="P323" s="82" t="str">
        <f t="shared" si="27"/>
        <v/>
      </c>
      <c r="Q323" s="82" t="str">
        <f t="shared" si="28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4"/>
        <v/>
      </c>
      <c r="M324" s="17"/>
      <c r="N324" s="82" t="str">
        <f t="shared" si="25"/>
        <v/>
      </c>
      <c r="O324" s="82">
        <f t="shared" si="26"/>
        <v>0</v>
      </c>
      <c r="P324" s="82" t="str">
        <f t="shared" si="27"/>
        <v/>
      </c>
      <c r="Q324" s="82" t="str">
        <f t="shared" si="28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4"/>
        <v/>
      </c>
      <c r="M325" s="17"/>
      <c r="N325" s="82" t="str">
        <f t="shared" si="25"/>
        <v/>
      </c>
      <c r="O325" s="82">
        <f t="shared" si="26"/>
        <v>0</v>
      </c>
      <c r="P325" s="82" t="str">
        <f t="shared" si="27"/>
        <v/>
      </c>
      <c r="Q325" s="82" t="str">
        <f t="shared" si="28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4"/>
        <v/>
      </c>
      <c r="M326" s="17"/>
      <c r="N326" s="82" t="str">
        <f t="shared" si="25"/>
        <v/>
      </c>
      <c r="O326" s="82">
        <f t="shared" si="26"/>
        <v>0</v>
      </c>
      <c r="P326" s="82" t="str">
        <f t="shared" si="27"/>
        <v/>
      </c>
      <c r="Q326" s="82" t="str">
        <f t="shared" si="28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4"/>
        <v/>
      </c>
      <c r="M327" s="17"/>
      <c r="N327" s="82" t="str">
        <f t="shared" si="25"/>
        <v/>
      </c>
      <c r="O327" s="82">
        <f t="shared" si="26"/>
        <v>0</v>
      </c>
      <c r="P327" s="82" t="str">
        <f t="shared" si="27"/>
        <v/>
      </c>
      <c r="Q327" s="82" t="str">
        <f t="shared" si="28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4"/>
        <v/>
      </c>
      <c r="M328" s="17"/>
      <c r="N328" s="82" t="str">
        <f t="shared" si="25"/>
        <v/>
      </c>
      <c r="O328" s="82">
        <f t="shared" si="26"/>
        <v>0</v>
      </c>
      <c r="P328" s="82" t="str">
        <f t="shared" si="27"/>
        <v/>
      </c>
      <c r="Q328" s="82" t="str">
        <f t="shared" si="28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4"/>
        <v/>
      </c>
      <c r="M329" s="17"/>
      <c r="N329" s="82" t="str">
        <f t="shared" si="25"/>
        <v/>
      </c>
      <c r="O329" s="82">
        <f t="shared" si="26"/>
        <v>0</v>
      </c>
      <c r="P329" s="82" t="str">
        <f t="shared" si="27"/>
        <v/>
      </c>
      <c r="Q329" s="82" t="str">
        <f t="shared" si="28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4"/>
        <v/>
      </c>
      <c r="M330" s="17"/>
      <c r="N330" s="82" t="str">
        <f t="shared" si="25"/>
        <v/>
      </c>
      <c r="O330" s="82">
        <f t="shared" si="26"/>
        <v>0</v>
      </c>
      <c r="P330" s="82" t="str">
        <f t="shared" si="27"/>
        <v/>
      </c>
      <c r="Q330" s="82" t="str">
        <f t="shared" si="28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4"/>
        <v/>
      </c>
      <c r="M331" s="17"/>
      <c r="N331" s="82" t="str">
        <f t="shared" si="25"/>
        <v/>
      </c>
      <c r="O331" s="82">
        <f t="shared" si="26"/>
        <v>0</v>
      </c>
      <c r="P331" s="82" t="str">
        <f t="shared" si="27"/>
        <v/>
      </c>
      <c r="Q331" s="82" t="str">
        <f t="shared" si="28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4"/>
        <v/>
      </c>
      <c r="M332" s="17"/>
      <c r="N332" s="82" t="str">
        <f t="shared" si="25"/>
        <v/>
      </c>
      <c r="O332" s="82">
        <f t="shared" si="26"/>
        <v>0</v>
      </c>
      <c r="P332" s="82" t="str">
        <f t="shared" si="27"/>
        <v/>
      </c>
      <c r="Q332" s="82" t="str">
        <f t="shared" si="28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4"/>
        <v/>
      </c>
      <c r="M333" s="17"/>
      <c r="N333" s="82" t="str">
        <f t="shared" si="25"/>
        <v/>
      </c>
      <c r="O333" s="82">
        <f t="shared" si="26"/>
        <v>0</v>
      </c>
      <c r="P333" s="82" t="str">
        <f t="shared" si="27"/>
        <v/>
      </c>
      <c r="Q333" s="82" t="str">
        <f t="shared" si="28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4"/>
        <v/>
      </c>
      <c r="M334" s="17"/>
      <c r="N334" s="82" t="str">
        <f t="shared" si="25"/>
        <v/>
      </c>
      <c r="O334" s="82">
        <f t="shared" si="26"/>
        <v>0</v>
      </c>
      <c r="P334" s="82" t="str">
        <f t="shared" si="27"/>
        <v/>
      </c>
      <c r="Q334" s="82" t="str">
        <f t="shared" si="28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ref="L335:L398" si="29">IF(F335&amp;H335&amp;I335&amp;J335&amp;K335="","",F335+H335+I335-J335-K335)</f>
        <v/>
      </c>
      <c r="M335" s="17"/>
      <c r="N335" s="82" t="str">
        <f t="shared" si="25"/>
        <v/>
      </c>
      <c r="O335" s="82">
        <f t="shared" si="26"/>
        <v>0</v>
      </c>
      <c r="P335" s="82" t="str">
        <f t="shared" si="27"/>
        <v/>
      </c>
      <c r="Q335" s="82" t="str">
        <f t="shared" si="28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si="29"/>
        <v/>
      </c>
      <c r="M336" s="17"/>
      <c r="N336" s="82" t="str">
        <f t="shared" ref="N336:N399" si="30">IF($G336="E",F336,"")</f>
        <v/>
      </c>
      <c r="O336" s="82">
        <f t="shared" si="26"/>
        <v>0</v>
      </c>
      <c r="P336" s="82" t="str">
        <f t="shared" si="27"/>
        <v/>
      </c>
      <c r="Q336" s="82" t="str">
        <f t="shared" si="28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9"/>
        <v/>
      </c>
      <c r="M337" s="17"/>
      <c r="N337" s="82" t="str">
        <f t="shared" si="30"/>
        <v/>
      </c>
      <c r="O337" s="82">
        <f t="shared" ref="O337:O400" si="31">IF($G337=0%,F337,"")</f>
        <v>0</v>
      </c>
      <c r="P337" s="82" t="str">
        <f t="shared" ref="P337:P400" si="32">IF(OR($G337=8%,$G337=11%),$H337/$G337,"")</f>
        <v/>
      </c>
      <c r="Q337" s="82" t="str">
        <f t="shared" ref="Q337:Q400" si="33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9"/>
        <v/>
      </c>
      <c r="M338" s="17"/>
      <c r="N338" s="82" t="str">
        <f t="shared" si="30"/>
        <v/>
      </c>
      <c r="O338" s="82">
        <f t="shared" si="31"/>
        <v>0</v>
      </c>
      <c r="P338" s="82" t="str">
        <f t="shared" si="32"/>
        <v/>
      </c>
      <c r="Q338" s="82" t="str">
        <f t="shared" si="33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9"/>
        <v/>
      </c>
      <c r="M339" s="17"/>
      <c r="N339" s="82" t="str">
        <f t="shared" si="30"/>
        <v/>
      </c>
      <c r="O339" s="82">
        <f t="shared" si="31"/>
        <v>0</v>
      </c>
      <c r="P339" s="82" t="str">
        <f t="shared" si="32"/>
        <v/>
      </c>
      <c r="Q339" s="82" t="str">
        <f t="shared" si="33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9"/>
        <v/>
      </c>
      <c r="M340" s="17"/>
      <c r="N340" s="82" t="str">
        <f t="shared" si="30"/>
        <v/>
      </c>
      <c r="O340" s="82">
        <f t="shared" si="31"/>
        <v>0</v>
      </c>
      <c r="P340" s="82" t="str">
        <f t="shared" si="32"/>
        <v/>
      </c>
      <c r="Q340" s="82" t="str">
        <f t="shared" si="33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9"/>
        <v/>
      </c>
      <c r="M341" s="17"/>
      <c r="N341" s="82" t="str">
        <f t="shared" si="30"/>
        <v/>
      </c>
      <c r="O341" s="82">
        <f t="shared" si="31"/>
        <v>0</v>
      </c>
      <c r="P341" s="82" t="str">
        <f t="shared" si="32"/>
        <v/>
      </c>
      <c r="Q341" s="82" t="str">
        <f t="shared" si="33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9"/>
        <v/>
      </c>
      <c r="M342" s="17"/>
      <c r="N342" s="82" t="str">
        <f t="shared" si="30"/>
        <v/>
      </c>
      <c r="O342" s="82">
        <f t="shared" si="31"/>
        <v>0</v>
      </c>
      <c r="P342" s="82" t="str">
        <f t="shared" si="32"/>
        <v/>
      </c>
      <c r="Q342" s="82" t="str">
        <f t="shared" si="33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9"/>
        <v/>
      </c>
      <c r="M343" s="17"/>
      <c r="N343" s="82" t="str">
        <f t="shared" si="30"/>
        <v/>
      </c>
      <c r="O343" s="82">
        <f t="shared" si="31"/>
        <v>0</v>
      </c>
      <c r="P343" s="82" t="str">
        <f t="shared" si="32"/>
        <v/>
      </c>
      <c r="Q343" s="82" t="str">
        <f t="shared" si="33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9"/>
        <v/>
      </c>
      <c r="M344" s="17"/>
      <c r="N344" s="82" t="str">
        <f t="shared" si="30"/>
        <v/>
      </c>
      <c r="O344" s="82">
        <f t="shared" si="31"/>
        <v>0</v>
      </c>
      <c r="P344" s="82" t="str">
        <f t="shared" si="32"/>
        <v/>
      </c>
      <c r="Q344" s="82" t="str">
        <f t="shared" si="33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9"/>
        <v/>
      </c>
      <c r="M345" s="17"/>
      <c r="N345" s="82" t="str">
        <f t="shared" si="30"/>
        <v/>
      </c>
      <c r="O345" s="82">
        <f t="shared" si="31"/>
        <v>0</v>
      </c>
      <c r="P345" s="82" t="str">
        <f t="shared" si="32"/>
        <v/>
      </c>
      <c r="Q345" s="82" t="str">
        <f t="shared" si="33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9"/>
        <v/>
      </c>
      <c r="M346" s="17"/>
      <c r="N346" s="82" t="str">
        <f t="shared" si="30"/>
        <v/>
      </c>
      <c r="O346" s="82">
        <f t="shared" si="31"/>
        <v>0</v>
      </c>
      <c r="P346" s="82" t="str">
        <f t="shared" si="32"/>
        <v/>
      </c>
      <c r="Q346" s="82" t="str">
        <f t="shared" si="33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9"/>
        <v/>
      </c>
      <c r="M347" s="17"/>
      <c r="N347" s="82" t="str">
        <f t="shared" si="30"/>
        <v/>
      </c>
      <c r="O347" s="82">
        <f t="shared" si="31"/>
        <v>0</v>
      </c>
      <c r="P347" s="82" t="str">
        <f t="shared" si="32"/>
        <v/>
      </c>
      <c r="Q347" s="82" t="str">
        <f t="shared" si="33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9"/>
        <v/>
      </c>
      <c r="M348" s="17"/>
      <c r="N348" s="82" t="str">
        <f t="shared" si="30"/>
        <v/>
      </c>
      <c r="O348" s="82">
        <f t="shared" si="31"/>
        <v>0</v>
      </c>
      <c r="P348" s="82" t="str">
        <f t="shared" si="32"/>
        <v/>
      </c>
      <c r="Q348" s="82" t="str">
        <f t="shared" si="33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9"/>
        <v/>
      </c>
      <c r="M349" s="17"/>
      <c r="N349" s="82" t="str">
        <f t="shared" si="30"/>
        <v/>
      </c>
      <c r="O349" s="82">
        <f t="shared" si="31"/>
        <v>0</v>
      </c>
      <c r="P349" s="82" t="str">
        <f t="shared" si="32"/>
        <v/>
      </c>
      <c r="Q349" s="82" t="str">
        <f t="shared" si="33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9"/>
        <v/>
      </c>
      <c r="M350" s="17"/>
      <c r="N350" s="82" t="str">
        <f t="shared" si="30"/>
        <v/>
      </c>
      <c r="O350" s="82">
        <f t="shared" si="31"/>
        <v>0</v>
      </c>
      <c r="P350" s="82" t="str">
        <f t="shared" si="32"/>
        <v/>
      </c>
      <c r="Q350" s="82" t="str">
        <f t="shared" si="33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9"/>
        <v/>
      </c>
      <c r="M351" s="17"/>
      <c r="N351" s="82" t="str">
        <f t="shared" si="30"/>
        <v/>
      </c>
      <c r="O351" s="82">
        <f t="shared" si="31"/>
        <v>0</v>
      </c>
      <c r="P351" s="82" t="str">
        <f t="shared" si="32"/>
        <v/>
      </c>
      <c r="Q351" s="82" t="str">
        <f t="shared" si="33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9"/>
        <v/>
      </c>
      <c r="M352" s="17"/>
      <c r="N352" s="82" t="str">
        <f t="shared" si="30"/>
        <v/>
      </c>
      <c r="O352" s="82">
        <f t="shared" si="31"/>
        <v>0</v>
      </c>
      <c r="P352" s="82" t="str">
        <f t="shared" si="32"/>
        <v/>
      </c>
      <c r="Q352" s="82" t="str">
        <f t="shared" si="33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9"/>
        <v/>
      </c>
      <c r="M353" s="17"/>
      <c r="N353" s="82" t="str">
        <f t="shared" si="30"/>
        <v/>
      </c>
      <c r="O353" s="82">
        <f t="shared" si="31"/>
        <v>0</v>
      </c>
      <c r="P353" s="82" t="str">
        <f t="shared" si="32"/>
        <v/>
      </c>
      <c r="Q353" s="82" t="str">
        <f t="shared" si="33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9"/>
        <v/>
      </c>
      <c r="M354" s="17"/>
      <c r="N354" s="82" t="str">
        <f t="shared" si="30"/>
        <v/>
      </c>
      <c r="O354" s="82">
        <f t="shared" si="31"/>
        <v>0</v>
      </c>
      <c r="P354" s="82" t="str">
        <f t="shared" si="32"/>
        <v/>
      </c>
      <c r="Q354" s="82" t="str">
        <f t="shared" si="33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9"/>
        <v/>
      </c>
      <c r="M355" s="17"/>
      <c r="N355" s="82" t="str">
        <f t="shared" si="30"/>
        <v/>
      </c>
      <c r="O355" s="82">
        <f t="shared" si="31"/>
        <v>0</v>
      </c>
      <c r="P355" s="82" t="str">
        <f t="shared" si="32"/>
        <v/>
      </c>
      <c r="Q355" s="82" t="str">
        <f t="shared" si="33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9"/>
        <v/>
      </c>
      <c r="M356" s="17"/>
      <c r="N356" s="82" t="str">
        <f t="shared" si="30"/>
        <v/>
      </c>
      <c r="O356" s="82">
        <f t="shared" si="31"/>
        <v>0</v>
      </c>
      <c r="P356" s="82" t="str">
        <f t="shared" si="32"/>
        <v/>
      </c>
      <c r="Q356" s="82" t="str">
        <f t="shared" si="33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9"/>
        <v/>
      </c>
      <c r="M357" s="17"/>
      <c r="N357" s="82" t="str">
        <f t="shared" si="30"/>
        <v/>
      </c>
      <c r="O357" s="82">
        <f t="shared" si="31"/>
        <v>0</v>
      </c>
      <c r="P357" s="82" t="str">
        <f t="shared" si="32"/>
        <v/>
      </c>
      <c r="Q357" s="82" t="str">
        <f t="shared" si="33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9"/>
        <v/>
      </c>
      <c r="M358" s="17"/>
      <c r="N358" s="82" t="str">
        <f t="shared" si="30"/>
        <v/>
      </c>
      <c r="O358" s="82">
        <f t="shared" si="31"/>
        <v>0</v>
      </c>
      <c r="P358" s="82" t="str">
        <f t="shared" si="32"/>
        <v/>
      </c>
      <c r="Q358" s="82" t="str">
        <f t="shared" si="33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9"/>
        <v/>
      </c>
      <c r="M359" s="17"/>
      <c r="N359" s="82" t="str">
        <f t="shared" si="30"/>
        <v/>
      </c>
      <c r="O359" s="82">
        <f t="shared" si="31"/>
        <v>0</v>
      </c>
      <c r="P359" s="82" t="str">
        <f t="shared" si="32"/>
        <v/>
      </c>
      <c r="Q359" s="82" t="str">
        <f t="shared" si="33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9"/>
        <v/>
      </c>
      <c r="M360" s="17"/>
      <c r="N360" s="82" t="str">
        <f t="shared" si="30"/>
        <v/>
      </c>
      <c r="O360" s="82">
        <f t="shared" si="31"/>
        <v>0</v>
      </c>
      <c r="P360" s="82" t="str">
        <f t="shared" si="32"/>
        <v/>
      </c>
      <c r="Q360" s="82" t="str">
        <f t="shared" si="33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9"/>
        <v/>
      </c>
      <c r="M361" s="17"/>
      <c r="N361" s="82" t="str">
        <f t="shared" si="30"/>
        <v/>
      </c>
      <c r="O361" s="82">
        <f t="shared" si="31"/>
        <v>0</v>
      </c>
      <c r="P361" s="82" t="str">
        <f t="shared" si="32"/>
        <v/>
      </c>
      <c r="Q361" s="82" t="str">
        <f t="shared" si="33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9"/>
        <v/>
      </c>
      <c r="M362" s="17"/>
      <c r="N362" s="82" t="str">
        <f t="shared" si="30"/>
        <v/>
      </c>
      <c r="O362" s="82">
        <f t="shared" si="31"/>
        <v>0</v>
      </c>
      <c r="P362" s="82" t="str">
        <f t="shared" si="32"/>
        <v/>
      </c>
      <c r="Q362" s="82" t="str">
        <f t="shared" si="33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9"/>
        <v/>
      </c>
      <c r="M363" s="17"/>
      <c r="N363" s="82" t="str">
        <f t="shared" si="30"/>
        <v/>
      </c>
      <c r="O363" s="82">
        <f t="shared" si="31"/>
        <v>0</v>
      </c>
      <c r="P363" s="82" t="str">
        <f t="shared" si="32"/>
        <v/>
      </c>
      <c r="Q363" s="82" t="str">
        <f t="shared" si="33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9"/>
        <v/>
      </c>
      <c r="M364" s="17"/>
      <c r="N364" s="82" t="str">
        <f t="shared" si="30"/>
        <v/>
      </c>
      <c r="O364" s="82">
        <f t="shared" si="31"/>
        <v>0</v>
      </c>
      <c r="P364" s="82" t="str">
        <f t="shared" si="32"/>
        <v/>
      </c>
      <c r="Q364" s="82" t="str">
        <f t="shared" si="33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9"/>
        <v/>
      </c>
      <c r="M365" s="17"/>
      <c r="N365" s="82" t="str">
        <f t="shared" si="30"/>
        <v/>
      </c>
      <c r="O365" s="82">
        <f t="shared" si="31"/>
        <v>0</v>
      </c>
      <c r="P365" s="82" t="str">
        <f t="shared" si="32"/>
        <v/>
      </c>
      <c r="Q365" s="82" t="str">
        <f t="shared" si="33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9"/>
        <v/>
      </c>
      <c r="M366" s="17"/>
      <c r="N366" s="82" t="str">
        <f t="shared" si="30"/>
        <v/>
      </c>
      <c r="O366" s="82">
        <f t="shared" si="31"/>
        <v>0</v>
      </c>
      <c r="P366" s="82" t="str">
        <f t="shared" si="32"/>
        <v/>
      </c>
      <c r="Q366" s="82" t="str">
        <f t="shared" si="33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9"/>
        <v/>
      </c>
      <c r="M367" s="17"/>
      <c r="N367" s="82" t="str">
        <f t="shared" si="30"/>
        <v/>
      </c>
      <c r="O367" s="82">
        <f t="shared" si="31"/>
        <v>0</v>
      </c>
      <c r="P367" s="82" t="str">
        <f t="shared" si="32"/>
        <v/>
      </c>
      <c r="Q367" s="82" t="str">
        <f t="shared" si="33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9"/>
        <v/>
      </c>
      <c r="M368" s="17"/>
      <c r="N368" s="82" t="str">
        <f t="shared" si="30"/>
        <v/>
      </c>
      <c r="O368" s="82">
        <f t="shared" si="31"/>
        <v>0</v>
      </c>
      <c r="P368" s="82" t="str">
        <f t="shared" si="32"/>
        <v/>
      </c>
      <c r="Q368" s="82" t="str">
        <f t="shared" si="33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9"/>
        <v/>
      </c>
      <c r="M369" s="17"/>
      <c r="N369" s="82" t="str">
        <f t="shared" si="30"/>
        <v/>
      </c>
      <c r="O369" s="82">
        <f t="shared" si="31"/>
        <v>0</v>
      </c>
      <c r="P369" s="82" t="str">
        <f t="shared" si="32"/>
        <v/>
      </c>
      <c r="Q369" s="82" t="str">
        <f t="shared" si="33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9"/>
        <v/>
      </c>
      <c r="M370" s="17"/>
      <c r="N370" s="82" t="str">
        <f t="shared" si="30"/>
        <v/>
      </c>
      <c r="O370" s="82">
        <f t="shared" si="31"/>
        <v>0</v>
      </c>
      <c r="P370" s="82" t="str">
        <f t="shared" si="32"/>
        <v/>
      </c>
      <c r="Q370" s="82" t="str">
        <f t="shared" si="33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9"/>
        <v/>
      </c>
      <c r="M371" s="17"/>
      <c r="N371" s="82" t="str">
        <f t="shared" si="30"/>
        <v/>
      </c>
      <c r="O371" s="82">
        <f t="shared" si="31"/>
        <v>0</v>
      </c>
      <c r="P371" s="82" t="str">
        <f t="shared" si="32"/>
        <v/>
      </c>
      <c r="Q371" s="82" t="str">
        <f t="shared" si="33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9"/>
        <v/>
      </c>
      <c r="M372" s="17"/>
      <c r="N372" s="82" t="str">
        <f t="shared" si="30"/>
        <v/>
      </c>
      <c r="O372" s="82">
        <f t="shared" si="31"/>
        <v>0</v>
      </c>
      <c r="P372" s="82" t="str">
        <f t="shared" si="32"/>
        <v/>
      </c>
      <c r="Q372" s="82" t="str">
        <f t="shared" si="33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9"/>
        <v/>
      </c>
      <c r="M373" s="17"/>
      <c r="N373" s="82" t="str">
        <f t="shared" si="30"/>
        <v/>
      </c>
      <c r="O373" s="82">
        <f t="shared" si="31"/>
        <v>0</v>
      </c>
      <c r="P373" s="82" t="str">
        <f t="shared" si="32"/>
        <v/>
      </c>
      <c r="Q373" s="82" t="str">
        <f t="shared" si="33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9"/>
        <v/>
      </c>
      <c r="M374" s="17"/>
      <c r="N374" s="82" t="str">
        <f t="shared" si="30"/>
        <v/>
      </c>
      <c r="O374" s="82">
        <f t="shared" si="31"/>
        <v>0</v>
      </c>
      <c r="P374" s="82" t="str">
        <f t="shared" si="32"/>
        <v/>
      </c>
      <c r="Q374" s="82" t="str">
        <f t="shared" si="33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9"/>
        <v/>
      </c>
      <c r="M375" s="17"/>
      <c r="N375" s="82" t="str">
        <f t="shared" si="30"/>
        <v/>
      </c>
      <c r="O375" s="82">
        <f t="shared" si="31"/>
        <v>0</v>
      </c>
      <c r="P375" s="82" t="str">
        <f t="shared" si="32"/>
        <v/>
      </c>
      <c r="Q375" s="82" t="str">
        <f t="shared" si="33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9"/>
        <v/>
      </c>
      <c r="M376" s="17"/>
      <c r="N376" s="82" t="str">
        <f t="shared" si="30"/>
        <v/>
      </c>
      <c r="O376" s="82">
        <f t="shared" si="31"/>
        <v>0</v>
      </c>
      <c r="P376" s="82" t="str">
        <f t="shared" si="32"/>
        <v/>
      </c>
      <c r="Q376" s="82" t="str">
        <f t="shared" si="33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9"/>
        <v/>
      </c>
      <c r="M377" s="17"/>
      <c r="N377" s="82" t="str">
        <f t="shared" si="30"/>
        <v/>
      </c>
      <c r="O377" s="82">
        <f t="shared" si="31"/>
        <v>0</v>
      </c>
      <c r="P377" s="82" t="str">
        <f t="shared" si="32"/>
        <v/>
      </c>
      <c r="Q377" s="82" t="str">
        <f t="shared" si="33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9"/>
        <v/>
      </c>
      <c r="M378" s="17"/>
      <c r="N378" s="82" t="str">
        <f t="shared" si="30"/>
        <v/>
      </c>
      <c r="O378" s="82">
        <f t="shared" si="31"/>
        <v>0</v>
      </c>
      <c r="P378" s="82" t="str">
        <f t="shared" si="32"/>
        <v/>
      </c>
      <c r="Q378" s="82" t="str">
        <f t="shared" si="33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9"/>
        <v/>
      </c>
      <c r="M379" s="17"/>
      <c r="N379" s="82" t="str">
        <f t="shared" si="30"/>
        <v/>
      </c>
      <c r="O379" s="82">
        <f t="shared" si="31"/>
        <v>0</v>
      </c>
      <c r="P379" s="82" t="str">
        <f t="shared" si="32"/>
        <v/>
      </c>
      <c r="Q379" s="82" t="str">
        <f t="shared" si="33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9"/>
        <v/>
      </c>
      <c r="M380" s="17"/>
      <c r="N380" s="82" t="str">
        <f t="shared" si="30"/>
        <v/>
      </c>
      <c r="O380" s="82">
        <f t="shared" si="31"/>
        <v>0</v>
      </c>
      <c r="P380" s="82" t="str">
        <f t="shared" si="32"/>
        <v/>
      </c>
      <c r="Q380" s="82" t="str">
        <f t="shared" si="33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9"/>
        <v/>
      </c>
      <c r="M381" s="17"/>
      <c r="N381" s="82" t="str">
        <f t="shared" si="30"/>
        <v/>
      </c>
      <c r="O381" s="82">
        <f t="shared" si="31"/>
        <v>0</v>
      </c>
      <c r="P381" s="82" t="str">
        <f t="shared" si="32"/>
        <v/>
      </c>
      <c r="Q381" s="82" t="str">
        <f t="shared" si="33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9"/>
        <v/>
      </c>
      <c r="M382" s="17"/>
      <c r="N382" s="82" t="str">
        <f t="shared" si="30"/>
        <v/>
      </c>
      <c r="O382" s="82">
        <f t="shared" si="31"/>
        <v>0</v>
      </c>
      <c r="P382" s="82" t="str">
        <f t="shared" si="32"/>
        <v/>
      </c>
      <c r="Q382" s="82" t="str">
        <f t="shared" si="33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9"/>
        <v/>
      </c>
      <c r="M383" s="17"/>
      <c r="N383" s="82" t="str">
        <f t="shared" si="30"/>
        <v/>
      </c>
      <c r="O383" s="82">
        <f t="shared" si="31"/>
        <v>0</v>
      </c>
      <c r="P383" s="82" t="str">
        <f t="shared" si="32"/>
        <v/>
      </c>
      <c r="Q383" s="82" t="str">
        <f t="shared" si="33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9"/>
        <v/>
      </c>
      <c r="M384" s="17"/>
      <c r="N384" s="82" t="str">
        <f t="shared" si="30"/>
        <v/>
      </c>
      <c r="O384" s="82">
        <f t="shared" si="31"/>
        <v>0</v>
      </c>
      <c r="P384" s="82" t="str">
        <f t="shared" si="32"/>
        <v/>
      </c>
      <c r="Q384" s="82" t="str">
        <f t="shared" si="33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9"/>
        <v/>
      </c>
      <c r="M385" s="17"/>
      <c r="N385" s="82" t="str">
        <f t="shared" si="30"/>
        <v/>
      </c>
      <c r="O385" s="82">
        <f t="shared" si="31"/>
        <v>0</v>
      </c>
      <c r="P385" s="82" t="str">
        <f t="shared" si="32"/>
        <v/>
      </c>
      <c r="Q385" s="82" t="str">
        <f t="shared" si="33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9"/>
        <v/>
      </c>
      <c r="M386" s="17"/>
      <c r="N386" s="82" t="str">
        <f t="shared" si="30"/>
        <v/>
      </c>
      <c r="O386" s="82">
        <f t="shared" si="31"/>
        <v>0</v>
      </c>
      <c r="P386" s="82" t="str">
        <f t="shared" si="32"/>
        <v/>
      </c>
      <c r="Q386" s="82" t="str">
        <f t="shared" si="33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9"/>
        <v/>
      </c>
      <c r="M387" s="17"/>
      <c r="N387" s="82" t="str">
        <f t="shared" si="30"/>
        <v/>
      </c>
      <c r="O387" s="82">
        <f t="shared" si="31"/>
        <v>0</v>
      </c>
      <c r="P387" s="82" t="str">
        <f t="shared" si="32"/>
        <v/>
      </c>
      <c r="Q387" s="82" t="str">
        <f t="shared" si="33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9"/>
        <v/>
      </c>
      <c r="M388" s="17"/>
      <c r="N388" s="82" t="str">
        <f t="shared" si="30"/>
        <v/>
      </c>
      <c r="O388" s="82">
        <f t="shared" si="31"/>
        <v>0</v>
      </c>
      <c r="P388" s="82" t="str">
        <f t="shared" si="32"/>
        <v/>
      </c>
      <c r="Q388" s="82" t="str">
        <f t="shared" si="33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9"/>
        <v/>
      </c>
      <c r="M389" s="17"/>
      <c r="N389" s="82" t="str">
        <f t="shared" si="30"/>
        <v/>
      </c>
      <c r="O389" s="82">
        <f t="shared" si="31"/>
        <v>0</v>
      </c>
      <c r="P389" s="82" t="str">
        <f t="shared" si="32"/>
        <v/>
      </c>
      <c r="Q389" s="82" t="str">
        <f t="shared" si="33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9"/>
        <v/>
      </c>
      <c r="M390" s="17"/>
      <c r="N390" s="82" t="str">
        <f t="shared" si="30"/>
        <v/>
      </c>
      <c r="O390" s="82">
        <f t="shared" si="31"/>
        <v>0</v>
      </c>
      <c r="P390" s="82" t="str">
        <f t="shared" si="32"/>
        <v/>
      </c>
      <c r="Q390" s="82" t="str">
        <f t="shared" si="33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9"/>
        <v/>
      </c>
      <c r="M391" s="17"/>
      <c r="N391" s="82" t="str">
        <f t="shared" si="30"/>
        <v/>
      </c>
      <c r="O391" s="82">
        <f t="shared" si="31"/>
        <v>0</v>
      </c>
      <c r="P391" s="82" t="str">
        <f t="shared" si="32"/>
        <v/>
      </c>
      <c r="Q391" s="82" t="str">
        <f t="shared" si="33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9"/>
        <v/>
      </c>
      <c r="M392" s="17"/>
      <c r="N392" s="82" t="str">
        <f t="shared" si="30"/>
        <v/>
      </c>
      <c r="O392" s="82">
        <f t="shared" si="31"/>
        <v>0</v>
      </c>
      <c r="P392" s="82" t="str">
        <f t="shared" si="32"/>
        <v/>
      </c>
      <c r="Q392" s="82" t="str">
        <f t="shared" si="33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9"/>
        <v/>
      </c>
      <c r="M393" s="17"/>
      <c r="N393" s="82" t="str">
        <f t="shared" si="30"/>
        <v/>
      </c>
      <c r="O393" s="82">
        <f t="shared" si="31"/>
        <v>0</v>
      </c>
      <c r="P393" s="82" t="str">
        <f t="shared" si="32"/>
        <v/>
      </c>
      <c r="Q393" s="82" t="str">
        <f t="shared" si="33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9"/>
        <v/>
      </c>
      <c r="M394" s="17"/>
      <c r="N394" s="82" t="str">
        <f t="shared" si="30"/>
        <v/>
      </c>
      <c r="O394" s="82">
        <f t="shared" si="31"/>
        <v>0</v>
      </c>
      <c r="P394" s="82" t="str">
        <f t="shared" si="32"/>
        <v/>
      </c>
      <c r="Q394" s="82" t="str">
        <f t="shared" si="33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9"/>
        <v/>
      </c>
      <c r="M395" s="17"/>
      <c r="N395" s="82" t="str">
        <f t="shared" si="30"/>
        <v/>
      </c>
      <c r="O395" s="82">
        <f t="shared" si="31"/>
        <v>0</v>
      </c>
      <c r="P395" s="82" t="str">
        <f t="shared" si="32"/>
        <v/>
      </c>
      <c r="Q395" s="82" t="str">
        <f t="shared" si="33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9"/>
        <v/>
      </c>
      <c r="M396" s="17"/>
      <c r="N396" s="82" t="str">
        <f t="shared" si="30"/>
        <v/>
      </c>
      <c r="O396" s="82">
        <f t="shared" si="31"/>
        <v>0</v>
      </c>
      <c r="P396" s="82" t="str">
        <f t="shared" si="32"/>
        <v/>
      </c>
      <c r="Q396" s="82" t="str">
        <f t="shared" si="33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9"/>
        <v/>
      </c>
      <c r="M397" s="17"/>
      <c r="N397" s="82" t="str">
        <f t="shared" si="30"/>
        <v/>
      </c>
      <c r="O397" s="82">
        <f t="shared" si="31"/>
        <v>0</v>
      </c>
      <c r="P397" s="82" t="str">
        <f t="shared" si="32"/>
        <v/>
      </c>
      <c r="Q397" s="82" t="str">
        <f t="shared" si="33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9"/>
        <v/>
      </c>
      <c r="M398" s="17"/>
      <c r="N398" s="82" t="str">
        <f t="shared" si="30"/>
        <v/>
      </c>
      <c r="O398" s="82">
        <f t="shared" si="31"/>
        <v>0</v>
      </c>
      <c r="P398" s="82" t="str">
        <f t="shared" si="32"/>
        <v/>
      </c>
      <c r="Q398" s="82" t="str">
        <f t="shared" si="33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ref="L399:L462" si="34">IF(F399&amp;H399&amp;I399&amp;J399&amp;K399="","",F399+H399+I399-J399-K399)</f>
        <v/>
      </c>
      <c r="M399" s="17"/>
      <c r="N399" s="82" t="str">
        <f t="shared" si="30"/>
        <v/>
      </c>
      <c r="O399" s="82">
        <f t="shared" si="31"/>
        <v>0</v>
      </c>
      <c r="P399" s="82" t="str">
        <f t="shared" si="32"/>
        <v/>
      </c>
      <c r="Q399" s="82" t="str">
        <f t="shared" si="33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si="34"/>
        <v/>
      </c>
      <c r="M400" s="17"/>
      <c r="N400" s="82" t="str">
        <f t="shared" ref="N400:N463" si="35">IF($G400="E",F400,"")</f>
        <v/>
      </c>
      <c r="O400" s="82">
        <f t="shared" si="31"/>
        <v>0</v>
      </c>
      <c r="P400" s="82" t="str">
        <f t="shared" si="32"/>
        <v/>
      </c>
      <c r="Q400" s="82" t="str">
        <f t="shared" si="33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4"/>
        <v/>
      </c>
      <c r="M401" s="17"/>
      <c r="N401" s="82" t="str">
        <f t="shared" si="35"/>
        <v/>
      </c>
      <c r="O401" s="82">
        <f t="shared" ref="O401:O464" si="36">IF($G401=0%,F401,"")</f>
        <v>0</v>
      </c>
      <c r="P401" s="82" t="str">
        <f t="shared" ref="P401:P464" si="37">IF(OR($G401=8%,$G401=11%),$H401/$G401,"")</f>
        <v/>
      </c>
      <c r="Q401" s="82" t="str">
        <f t="shared" ref="Q401:Q464" si="38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4"/>
        <v/>
      </c>
      <c r="M402" s="17"/>
      <c r="N402" s="82" t="str">
        <f t="shared" si="35"/>
        <v/>
      </c>
      <c r="O402" s="82">
        <f t="shared" si="36"/>
        <v>0</v>
      </c>
      <c r="P402" s="82" t="str">
        <f t="shared" si="37"/>
        <v/>
      </c>
      <c r="Q402" s="82" t="str">
        <f t="shared" si="38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4"/>
        <v/>
      </c>
      <c r="M403" s="17"/>
      <c r="N403" s="82" t="str">
        <f t="shared" si="35"/>
        <v/>
      </c>
      <c r="O403" s="82">
        <f t="shared" si="36"/>
        <v>0</v>
      </c>
      <c r="P403" s="82" t="str">
        <f t="shared" si="37"/>
        <v/>
      </c>
      <c r="Q403" s="82" t="str">
        <f t="shared" si="38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4"/>
        <v/>
      </c>
      <c r="M404" s="17"/>
      <c r="N404" s="82" t="str">
        <f t="shared" si="35"/>
        <v/>
      </c>
      <c r="O404" s="82">
        <f t="shared" si="36"/>
        <v>0</v>
      </c>
      <c r="P404" s="82" t="str">
        <f t="shared" si="37"/>
        <v/>
      </c>
      <c r="Q404" s="82" t="str">
        <f t="shared" si="38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4"/>
        <v/>
      </c>
      <c r="M405" s="17"/>
      <c r="N405" s="82" t="str">
        <f t="shared" si="35"/>
        <v/>
      </c>
      <c r="O405" s="82">
        <f t="shared" si="36"/>
        <v>0</v>
      </c>
      <c r="P405" s="82" t="str">
        <f t="shared" si="37"/>
        <v/>
      </c>
      <c r="Q405" s="82" t="str">
        <f t="shared" si="38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4"/>
        <v/>
      </c>
      <c r="M406" s="17"/>
      <c r="N406" s="82" t="str">
        <f t="shared" si="35"/>
        <v/>
      </c>
      <c r="O406" s="82">
        <f t="shared" si="36"/>
        <v>0</v>
      </c>
      <c r="P406" s="82" t="str">
        <f t="shared" si="37"/>
        <v/>
      </c>
      <c r="Q406" s="82" t="str">
        <f t="shared" si="38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4"/>
        <v/>
      </c>
      <c r="M407" s="17"/>
      <c r="N407" s="82" t="str">
        <f t="shared" si="35"/>
        <v/>
      </c>
      <c r="O407" s="82">
        <f t="shared" si="36"/>
        <v>0</v>
      </c>
      <c r="P407" s="82" t="str">
        <f t="shared" si="37"/>
        <v/>
      </c>
      <c r="Q407" s="82" t="str">
        <f t="shared" si="38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4"/>
        <v/>
      </c>
      <c r="M408" s="17"/>
      <c r="N408" s="82" t="str">
        <f t="shared" si="35"/>
        <v/>
      </c>
      <c r="O408" s="82">
        <f t="shared" si="36"/>
        <v>0</v>
      </c>
      <c r="P408" s="82" t="str">
        <f t="shared" si="37"/>
        <v/>
      </c>
      <c r="Q408" s="82" t="str">
        <f t="shared" si="38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4"/>
        <v/>
      </c>
      <c r="M409" s="17"/>
      <c r="N409" s="82" t="str">
        <f t="shared" si="35"/>
        <v/>
      </c>
      <c r="O409" s="82">
        <f t="shared" si="36"/>
        <v>0</v>
      </c>
      <c r="P409" s="82" t="str">
        <f t="shared" si="37"/>
        <v/>
      </c>
      <c r="Q409" s="82" t="str">
        <f t="shared" si="38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4"/>
        <v/>
      </c>
      <c r="M410" s="17"/>
      <c r="N410" s="82" t="str">
        <f t="shared" si="35"/>
        <v/>
      </c>
      <c r="O410" s="82">
        <f t="shared" si="36"/>
        <v>0</v>
      </c>
      <c r="P410" s="82" t="str">
        <f t="shared" si="37"/>
        <v/>
      </c>
      <c r="Q410" s="82" t="str">
        <f t="shared" si="38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4"/>
        <v/>
      </c>
      <c r="M411" s="17"/>
      <c r="N411" s="82" t="str">
        <f t="shared" si="35"/>
        <v/>
      </c>
      <c r="O411" s="82">
        <f t="shared" si="36"/>
        <v>0</v>
      </c>
      <c r="P411" s="82" t="str">
        <f t="shared" si="37"/>
        <v/>
      </c>
      <c r="Q411" s="82" t="str">
        <f t="shared" si="38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4"/>
        <v/>
      </c>
      <c r="M412" s="17"/>
      <c r="N412" s="82" t="str">
        <f t="shared" si="35"/>
        <v/>
      </c>
      <c r="O412" s="82">
        <f t="shared" si="36"/>
        <v>0</v>
      </c>
      <c r="P412" s="82" t="str">
        <f t="shared" si="37"/>
        <v/>
      </c>
      <c r="Q412" s="82" t="str">
        <f t="shared" si="38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4"/>
        <v/>
      </c>
      <c r="M413" s="17"/>
      <c r="N413" s="82" t="str">
        <f t="shared" si="35"/>
        <v/>
      </c>
      <c r="O413" s="82">
        <f t="shared" si="36"/>
        <v>0</v>
      </c>
      <c r="P413" s="82" t="str">
        <f t="shared" si="37"/>
        <v/>
      </c>
      <c r="Q413" s="82" t="str">
        <f t="shared" si="38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4"/>
        <v/>
      </c>
      <c r="M414" s="17"/>
      <c r="N414" s="82" t="str">
        <f t="shared" si="35"/>
        <v/>
      </c>
      <c r="O414" s="82">
        <f t="shared" si="36"/>
        <v>0</v>
      </c>
      <c r="P414" s="82" t="str">
        <f t="shared" si="37"/>
        <v/>
      </c>
      <c r="Q414" s="82" t="str">
        <f t="shared" si="38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4"/>
        <v/>
      </c>
      <c r="M415" s="17"/>
      <c r="N415" s="82" t="str">
        <f t="shared" si="35"/>
        <v/>
      </c>
      <c r="O415" s="82">
        <f t="shared" si="36"/>
        <v>0</v>
      </c>
      <c r="P415" s="82" t="str">
        <f t="shared" si="37"/>
        <v/>
      </c>
      <c r="Q415" s="82" t="str">
        <f t="shared" si="38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4"/>
        <v/>
      </c>
      <c r="M416" s="17"/>
      <c r="N416" s="82" t="str">
        <f t="shared" si="35"/>
        <v/>
      </c>
      <c r="O416" s="82">
        <f t="shared" si="36"/>
        <v>0</v>
      </c>
      <c r="P416" s="82" t="str">
        <f t="shared" si="37"/>
        <v/>
      </c>
      <c r="Q416" s="82" t="str">
        <f t="shared" si="38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4"/>
        <v/>
      </c>
      <c r="M417" s="17"/>
      <c r="N417" s="82" t="str">
        <f t="shared" si="35"/>
        <v/>
      </c>
      <c r="O417" s="82">
        <f t="shared" si="36"/>
        <v>0</v>
      </c>
      <c r="P417" s="82" t="str">
        <f t="shared" si="37"/>
        <v/>
      </c>
      <c r="Q417" s="82" t="str">
        <f t="shared" si="38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4"/>
        <v/>
      </c>
      <c r="M418" s="17"/>
      <c r="N418" s="82" t="str">
        <f t="shared" si="35"/>
        <v/>
      </c>
      <c r="O418" s="82">
        <f t="shared" si="36"/>
        <v>0</v>
      </c>
      <c r="P418" s="82" t="str">
        <f t="shared" si="37"/>
        <v/>
      </c>
      <c r="Q418" s="82" t="str">
        <f t="shared" si="38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4"/>
        <v/>
      </c>
      <c r="M419" s="17"/>
      <c r="N419" s="82" t="str">
        <f t="shared" si="35"/>
        <v/>
      </c>
      <c r="O419" s="82">
        <f t="shared" si="36"/>
        <v>0</v>
      </c>
      <c r="P419" s="82" t="str">
        <f t="shared" si="37"/>
        <v/>
      </c>
      <c r="Q419" s="82" t="str">
        <f t="shared" si="38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4"/>
        <v/>
      </c>
      <c r="M420" s="17"/>
      <c r="N420" s="82" t="str">
        <f t="shared" si="35"/>
        <v/>
      </c>
      <c r="O420" s="82">
        <f t="shared" si="36"/>
        <v>0</v>
      </c>
      <c r="P420" s="82" t="str">
        <f t="shared" si="37"/>
        <v/>
      </c>
      <c r="Q420" s="82" t="str">
        <f t="shared" si="38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4"/>
        <v/>
      </c>
      <c r="M421" s="17"/>
      <c r="N421" s="82" t="str">
        <f t="shared" si="35"/>
        <v/>
      </c>
      <c r="O421" s="82">
        <f t="shared" si="36"/>
        <v>0</v>
      </c>
      <c r="P421" s="82" t="str">
        <f t="shared" si="37"/>
        <v/>
      </c>
      <c r="Q421" s="82" t="str">
        <f t="shared" si="38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4"/>
        <v/>
      </c>
      <c r="M422" s="17"/>
      <c r="N422" s="82" t="str">
        <f t="shared" si="35"/>
        <v/>
      </c>
      <c r="O422" s="82">
        <f t="shared" si="36"/>
        <v>0</v>
      </c>
      <c r="P422" s="82" t="str">
        <f t="shared" si="37"/>
        <v/>
      </c>
      <c r="Q422" s="82" t="str">
        <f t="shared" si="38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4"/>
        <v/>
      </c>
      <c r="M423" s="17"/>
      <c r="N423" s="82" t="str">
        <f t="shared" si="35"/>
        <v/>
      </c>
      <c r="O423" s="82">
        <f t="shared" si="36"/>
        <v>0</v>
      </c>
      <c r="P423" s="82" t="str">
        <f t="shared" si="37"/>
        <v/>
      </c>
      <c r="Q423" s="82" t="str">
        <f t="shared" si="38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4"/>
        <v/>
      </c>
      <c r="M424" s="17"/>
      <c r="N424" s="82" t="str">
        <f t="shared" si="35"/>
        <v/>
      </c>
      <c r="O424" s="82">
        <f t="shared" si="36"/>
        <v>0</v>
      </c>
      <c r="P424" s="82" t="str">
        <f t="shared" si="37"/>
        <v/>
      </c>
      <c r="Q424" s="82" t="str">
        <f t="shared" si="38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4"/>
        <v/>
      </c>
      <c r="M425" s="17"/>
      <c r="N425" s="82" t="str">
        <f t="shared" si="35"/>
        <v/>
      </c>
      <c r="O425" s="82">
        <f t="shared" si="36"/>
        <v>0</v>
      </c>
      <c r="P425" s="82" t="str">
        <f t="shared" si="37"/>
        <v/>
      </c>
      <c r="Q425" s="82" t="str">
        <f t="shared" si="38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4"/>
        <v/>
      </c>
      <c r="M426" s="17"/>
      <c r="N426" s="82" t="str">
        <f t="shared" si="35"/>
        <v/>
      </c>
      <c r="O426" s="82">
        <f t="shared" si="36"/>
        <v>0</v>
      </c>
      <c r="P426" s="82" t="str">
        <f t="shared" si="37"/>
        <v/>
      </c>
      <c r="Q426" s="82" t="str">
        <f t="shared" si="38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4"/>
        <v/>
      </c>
      <c r="M427" s="17"/>
      <c r="N427" s="82" t="str">
        <f t="shared" si="35"/>
        <v/>
      </c>
      <c r="O427" s="82">
        <f t="shared" si="36"/>
        <v>0</v>
      </c>
      <c r="P427" s="82" t="str">
        <f t="shared" si="37"/>
        <v/>
      </c>
      <c r="Q427" s="82" t="str">
        <f t="shared" si="38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4"/>
        <v/>
      </c>
      <c r="M428" s="17"/>
      <c r="N428" s="82" t="str">
        <f t="shared" si="35"/>
        <v/>
      </c>
      <c r="O428" s="82">
        <f t="shared" si="36"/>
        <v>0</v>
      </c>
      <c r="P428" s="82" t="str">
        <f t="shared" si="37"/>
        <v/>
      </c>
      <c r="Q428" s="82" t="str">
        <f t="shared" si="38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4"/>
        <v/>
      </c>
      <c r="M429" s="17"/>
      <c r="N429" s="82" t="str">
        <f t="shared" si="35"/>
        <v/>
      </c>
      <c r="O429" s="82">
        <f t="shared" si="36"/>
        <v>0</v>
      </c>
      <c r="P429" s="82" t="str">
        <f t="shared" si="37"/>
        <v/>
      </c>
      <c r="Q429" s="82" t="str">
        <f t="shared" si="38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4"/>
        <v/>
      </c>
      <c r="M430" s="17"/>
      <c r="N430" s="82" t="str">
        <f t="shared" si="35"/>
        <v/>
      </c>
      <c r="O430" s="82">
        <f t="shared" si="36"/>
        <v>0</v>
      </c>
      <c r="P430" s="82" t="str">
        <f t="shared" si="37"/>
        <v/>
      </c>
      <c r="Q430" s="82" t="str">
        <f t="shared" si="38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4"/>
        <v/>
      </c>
      <c r="M431" s="17"/>
      <c r="N431" s="82" t="str">
        <f t="shared" si="35"/>
        <v/>
      </c>
      <c r="O431" s="82">
        <f t="shared" si="36"/>
        <v>0</v>
      </c>
      <c r="P431" s="82" t="str">
        <f t="shared" si="37"/>
        <v/>
      </c>
      <c r="Q431" s="82" t="str">
        <f t="shared" si="38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4"/>
        <v/>
      </c>
      <c r="M432" s="17"/>
      <c r="N432" s="82" t="str">
        <f t="shared" si="35"/>
        <v/>
      </c>
      <c r="O432" s="82">
        <f t="shared" si="36"/>
        <v>0</v>
      </c>
      <c r="P432" s="82" t="str">
        <f t="shared" si="37"/>
        <v/>
      </c>
      <c r="Q432" s="82" t="str">
        <f t="shared" si="38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4"/>
        <v/>
      </c>
      <c r="M433" s="17"/>
      <c r="N433" s="82" t="str">
        <f t="shared" si="35"/>
        <v/>
      </c>
      <c r="O433" s="82">
        <f t="shared" si="36"/>
        <v>0</v>
      </c>
      <c r="P433" s="82" t="str">
        <f t="shared" si="37"/>
        <v/>
      </c>
      <c r="Q433" s="82" t="str">
        <f t="shared" si="38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4"/>
        <v/>
      </c>
      <c r="M434" s="17"/>
      <c r="N434" s="82" t="str">
        <f t="shared" si="35"/>
        <v/>
      </c>
      <c r="O434" s="82">
        <f t="shared" si="36"/>
        <v>0</v>
      </c>
      <c r="P434" s="82" t="str">
        <f t="shared" si="37"/>
        <v/>
      </c>
      <c r="Q434" s="82" t="str">
        <f t="shared" si="38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4"/>
        <v/>
      </c>
      <c r="M435" s="17"/>
      <c r="N435" s="82" t="str">
        <f t="shared" si="35"/>
        <v/>
      </c>
      <c r="O435" s="82">
        <f t="shared" si="36"/>
        <v>0</v>
      </c>
      <c r="P435" s="82" t="str">
        <f t="shared" si="37"/>
        <v/>
      </c>
      <c r="Q435" s="82" t="str">
        <f t="shared" si="38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4"/>
        <v/>
      </c>
      <c r="M436" s="17"/>
      <c r="N436" s="82" t="str">
        <f t="shared" si="35"/>
        <v/>
      </c>
      <c r="O436" s="82">
        <f t="shared" si="36"/>
        <v>0</v>
      </c>
      <c r="P436" s="82" t="str">
        <f t="shared" si="37"/>
        <v/>
      </c>
      <c r="Q436" s="82" t="str">
        <f t="shared" si="38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4"/>
        <v/>
      </c>
      <c r="M437" s="17"/>
      <c r="N437" s="82" t="str">
        <f t="shared" si="35"/>
        <v/>
      </c>
      <c r="O437" s="82">
        <f t="shared" si="36"/>
        <v>0</v>
      </c>
      <c r="P437" s="82" t="str">
        <f t="shared" si="37"/>
        <v/>
      </c>
      <c r="Q437" s="82" t="str">
        <f t="shared" si="38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4"/>
        <v/>
      </c>
      <c r="M438" s="17"/>
      <c r="N438" s="82" t="str">
        <f t="shared" si="35"/>
        <v/>
      </c>
      <c r="O438" s="82">
        <f t="shared" si="36"/>
        <v>0</v>
      </c>
      <c r="P438" s="82" t="str">
        <f t="shared" si="37"/>
        <v/>
      </c>
      <c r="Q438" s="82" t="str">
        <f t="shared" si="38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4"/>
        <v/>
      </c>
      <c r="M439" s="17"/>
      <c r="N439" s="82" t="str">
        <f t="shared" si="35"/>
        <v/>
      </c>
      <c r="O439" s="82">
        <f t="shared" si="36"/>
        <v>0</v>
      </c>
      <c r="P439" s="82" t="str">
        <f t="shared" si="37"/>
        <v/>
      </c>
      <c r="Q439" s="82" t="str">
        <f t="shared" si="38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4"/>
        <v/>
      </c>
      <c r="M440" s="17"/>
      <c r="N440" s="82" t="str">
        <f t="shared" si="35"/>
        <v/>
      </c>
      <c r="O440" s="82">
        <f t="shared" si="36"/>
        <v>0</v>
      </c>
      <c r="P440" s="82" t="str">
        <f t="shared" si="37"/>
        <v/>
      </c>
      <c r="Q440" s="82" t="str">
        <f t="shared" si="38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4"/>
        <v/>
      </c>
      <c r="M441" s="17"/>
      <c r="N441" s="82" t="str">
        <f t="shared" si="35"/>
        <v/>
      </c>
      <c r="O441" s="82">
        <f t="shared" si="36"/>
        <v>0</v>
      </c>
      <c r="P441" s="82" t="str">
        <f t="shared" si="37"/>
        <v/>
      </c>
      <c r="Q441" s="82" t="str">
        <f t="shared" si="38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4"/>
        <v/>
      </c>
      <c r="M442" s="17"/>
      <c r="N442" s="82" t="str">
        <f t="shared" si="35"/>
        <v/>
      </c>
      <c r="O442" s="82">
        <f t="shared" si="36"/>
        <v>0</v>
      </c>
      <c r="P442" s="82" t="str">
        <f t="shared" si="37"/>
        <v/>
      </c>
      <c r="Q442" s="82" t="str">
        <f t="shared" si="38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4"/>
        <v/>
      </c>
      <c r="M443" s="17"/>
      <c r="N443" s="82" t="str">
        <f t="shared" si="35"/>
        <v/>
      </c>
      <c r="O443" s="82">
        <f t="shared" si="36"/>
        <v>0</v>
      </c>
      <c r="P443" s="82" t="str">
        <f t="shared" si="37"/>
        <v/>
      </c>
      <c r="Q443" s="82" t="str">
        <f t="shared" si="38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4"/>
        <v/>
      </c>
      <c r="M444" s="17"/>
      <c r="N444" s="82" t="str">
        <f t="shared" si="35"/>
        <v/>
      </c>
      <c r="O444" s="82">
        <f t="shared" si="36"/>
        <v>0</v>
      </c>
      <c r="P444" s="82" t="str">
        <f t="shared" si="37"/>
        <v/>
      </c>
      <c r="Q444" s="82" t="str">
        <f t="shared" si="38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4"/>
        <v/>
      </c>
      <c r="M445" s="17"/>
      <c r="N445" s="82" t="str">
        <f t="shared" si="35"/>
        <v/>
      </c>
      <c r="O445" s="82">
        <f t="shared" si="36"/>
        <v>0</v>
      </c>
      <c r="P445" s="82" t="str">
        <f t="shared" si="37"/>
        <v/>
      </c>
      <c r="Q445" s="82" t="str">
        <f t="shared" si="38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4"/>
        <v/>
      </c>
      <c r="M446" s="17"/>
      <c r="N446" s="82" t="str">
        <f t="shared" si="35"/>
        <v/>
      </c>
      <c r="O446" s="82">
        <f t="shared" si="36"/>
        <v>0</v>
      </c>
      <c r="P446" s="82" t="str">
        <f t="shared" si="37"/>
        <v/>
      </c>
      <c r="Q446" s="82" t="str">
        <f t="shared" si="38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4"/>
        <v/>
      </c>
      <c r="M447" s="17"/>
      <c r="N447" s="82" t="str">
        <f t="shared" si="35"/>
        <v/>
      </c>
      <c r="O447" s="82">
        <f t="shared" si="36"/>
        <v>0</v>
      </c>
      <c r="P447" s="82" t="str">
        <f t="shared" si="37"/>
        <v/>
      </c>
      <c r="Q447" s="82" t="str">
        <f t="shared" si="38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4"/>
        <v/>
      </c>
      <c r="M448" s="17"/>
      <c r="N448" s="82" t="str">
        <f t="shared" si="35"/>
        <v/>
      </c>
      <c r="O448" s="82">
        <f t="shared" si="36"/>
        <v>0</v>
      </c>
      <c r="P448" s="82" t="str">
        <f t="shared" si="37"/>
        <v/>
      </c>
      <c r="Q448" s="82" t="str">
        <f t="shared" si="38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4"/>
        <v/>
      </c>
      <c r="M449" s="17"/>
      <c r="N449" s="82" t="str">
        <f t="shared" si="35"/>
        <v/>
      </c>
      <c r="O449" s="82">
        <f t="shared" si="36"/>
        <v>0</v>
      </c>
      <c r="P449" s="82" t="str">
        <f t="shared" si="37"/>
        <v/>
      </c>
      <c r="Q449" s="82" t="str">
        <f t="shared" si="38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4"/>
        <v/>
      </c>
      <c r="M450" s="17"/>
      <c r="N450" s="82" t="str">
        <f t="shared" si="35"/>
        <v/>
      </c>
      <c r="O450" s="82">
        <f t="shared" si="36"/>
        <v>0</v>
      </c>
      <c r="P450" s="82" t="str">
        <f t="shared" si="37"/>
        <v/>
      </c>
      <c r="Q450" s="82" t="str">
        <f t="shared" si="38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4"/>
        <v/>
      </c>
      <c r="M451" s="17"/>
      <c r="N451" s="82" t="str">
        <f t="shared" si="35"/>
        <v/>
      </c>
      <c r="O451" s="82">
        <f t="shared" si="36"/>
        <v>0</v>
      </c>
      <c r="P451" s="82" t="str">
        <f t="shared" si="37"/>
        <v/>
      </c>
      <c r="Q451" s="82" t="str">
        <f t="shared" si="38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4"/>
        <v/>
      </c>
      <c r="M452" s="17"/>
      <c r="N452" s="82" t="str">
        <f t="shared" si="35"/>
        <v/>
      </c>
      <c r="O452" s="82">
        <f t="shared" si="36"/>
        <v>0</v>
      </c>
      <c r="P452" s="82" t="str">
        <f t="shared" si="37"/>
        <v/>
      </c>
      <c r="Q452" s="82" t="str">
        <f t="shared" si="38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4"/>
        <v/>
      </c>
      <c r="M453" s="17"/>
      <c r="N453" s="82" t="str">
        <f t="shared" si="35"/>
        <v/>
      </c>
      <c r="O453" s="82">
        <f t="shared" si="36"/>
        <v>0</v>
      </c>
      <c r="P453" s="82" t="str">
        <f t="shared" si="37"/>
        <v/>
      </c>
      <c r="Q453" s="82" t="str">
        <f t="shared" si="38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4"/>
        <v/>
      </c>
      <c r="M454" s="17"/>
      <c r="N454" s="82" t="str">
        <f t="shared" si="35"/>
        <v/>
      </c>
      <c r="O454" s="82">
        <f t="shared" si="36"/>
        <v>0</v>
      </c>
      <c r="P454" s="82" t="str">
        <f t="shared" si="37"/>
        <v/>
      </c>
      <c r="Q454" s="82" t="str">
        <f t="shared" si="38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4"/>
        <v/>
      </c>
      <c r="M455" s="17"/>
      <c r="N455" s="82" t="str">
        <f t="shared" si="35"/>
        <v/>
      </c>
      <c r="O455" s="82">
        <f t="shared" si="36"/>
        <v>0</v>
      </c>
      <c r="P455" s="82" t="str">
        <f t="shared" si="37"/>
        <v/>
      </c>
      <c r="Q455" s="82" t="str">
        <f t="shared" si="38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4"/>
        <v/>
      </c>
      <c r="M456" s="17"/>
      <c r="N456" s="82" t="str">
        <f t="shared" si="35"/>
        <v/>
      </c>
      <c r="O456" s="82">
        <f t="shared" si="36"/>
        <v>0</v>
      </c>
      <c r="P456" s="82" t="str">
        <f t="shared" si="37"/>
        <v/>
      </c>
      <c r="Q456" s="82" t="str">
        <f t="shared" si="38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4"/>
        <v/>
      </c>
      <c r="M457" s="17"/>
      <c r="N457" s="82" t="str">
        <f t="shared" si="35"/>
        <v/>
      </c>
      <c r="O457" s="82">
        <f t="shared" si="36"/>
        <v>0</v>
      </c>
      <c r="P457" s="82" t="str">
        <f t="shared" si="37"/>
        <v/>
      </c>
      <c r="Q457" s="82" t="str">
        <f t="shared" si="38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4"/>
        <v/>
      </c>
      <c r="M458" s="17"/>
      <c r="N458" s="82" t="str">
        <f t="shared" si="35"/>
        <v/>
      </c>
      <c r="O458" s="82">
        <f t="shared" si="36"/>
        <v>0</v>
      </c>
      <c r="P458" s="82" t="str">
        <f t="shared" si="37"/>
        <v/>
      </c>
      <c r="Q458" s="82" t="str">
        <f t="shared" si="38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4"/>
        <v/>
      </c>
      <c r="M459" s="17"/>
      <c r="N459" s="82" t="str">
        <f t="shared" si="35"/>
        <v/>
      </c>
      <c r="O459" s="82">
        <f t="shared" si="36"/>
        <v>0</v>
      </c>
      <c r="P459" s="82" t="str">
        <f t="shared" si="37"/>
        <v/>
      </c>
      <c r="Q459" s="82" t="str">
        <f t="shared" si="38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4"/>
        <v/>
      </c>
      <c r="M460" s="17"/>
      <c r="N460" s="82" t="str">
        <f t="shared" si="35"/>
        <v/>
      </c>
      <c r="O460" s="82">
        <f t="shared" si="36"/>
        <v>0</v>
      </c>
      <c r="P460" s="82" t="str">
        <f t="shared" si="37"/>
        <v/>
      </c>
      <c r="Q460" s="82" t="str">
        <f t="shared" si="38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4"/>
        <v/>
      </c>
      <c r="M461" s="17"/>
      <c r="N461" s="82" t="str">
        <f t="shared" si="35"/>
        <v/>
      </c>
      <c r="O461" s="82">
        <f t="shared" si="36"/>
        <v>0</v>
      </c>
      <c r="P461" s="82" t="str">
        <f t="shared" si="37"/>
        <v/>
      </c>
      <c r="Q461" s="82" t="str">
        <f t="shared" si="38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4"/>
        <v/>
      </c>
      <c r="M462" s="17"/>
      <c r="N462" s="82" t="str">
        <f t="shared" si="35"/>
        <v/>
      </c>
      <c r="O462" s="82">
        <f t="shared" si="36"/>
        <v>0</v>
      </c>
      <c r="P462" s="82" t="str">
        <f t="shared" si="37"/>
        <v/>
      </c>
      <c r="Q462" s="82" t="str">
        <f t="shared" si="38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ref="L463:L514" si="39">IF(F463&amp;H463&amp;I463&amp;J463&amp;K463="","",F463+H463+I463-J463-K463)</f>
        <v/>
      </c>
      <c r="M463" s="17"/>
      <c r="N463" s="82" t="str">
        <f t="shared" si="35"/>
        <v/>
      </c>
      <c r="O463" s="82">
        <f t="shared" si="36"/>
        <v>0</v>
      </c>
      <c r="P463" s="82" t="str">
        <f t="shared" si="37"/>
        <v/>
      </c>
      <c r="Q463" s="82" t="str">
        <f t="shared" si="38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si="39"/>
        <v/>
      </c>
      <c r="M464" s="17"/>
      <c r="N464" s="82" t="str">
        <f t="shared" ref="N464:N514" si="40">IF($G464="E",F464,"")</f>
        <v/>
      </c>
      <c r="O464" s="82">
        <f t="shared" si="36"/>
        <v>0</v>
      </c>
      <c r="P464" s="82" t="str">
        <f t="shared" si="37"/>
        <v/>
      </c>
      <c r="Q464" s="82" t="str">
        <f t="shared" si="38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9"/>
        <v/>
      </c>
      <c r="M465" s="17"/>
      <c r="N465" s="82" t="str">
        <f t="shared" si="40"/>
        <v/>
      </c>
      <c r="O465" s="82">
        <f t="shared" ref="O465:O514" si="41">IF($G465=0%,F465,"")</f>
        <v>0</v>
      </c>
      <c r="P465" s="82" t="str">
        <f t="shared" ref="P465:P514" si="42">IF(OR($G465=8%,$G465=11%),$H465/$G465,"")</f>
        <v/>
      </c>
      <c r="Q465" s="82" t="str">
        <f t="shared" ref="Q465:Q514" si="43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9"/>
        <v/>
      </c>
      <c r="M466" s="17"/>
      <c r="N466" s="82" t="str">
        <f t="shared" si="40"/>
        <v/>
      </c>
      <c r="O466" s="82">
        <f t="shared" si="41"/>
        <v>0</v>
      </c>
      <c r="P466" s="82" t="str">
        <f t="shared" si="42"/>
        <v/>
      </c>
      <c r="Q466" s="82" t="str">
        <f t="shared" si="43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9"/>
        <v/>
      </c>
      <c r="M467" s="17"/>
      <c r="N467" s="82" t="str">
        <f t="shared" si="40"/>
        <v/>
      </c>
      <c r="O467" s="82">
        <f t="shared" si="41"/>
        <v>0</v>
      </c>
      <c r="P467" s="82" t="str">
        <f t="shared" si="42"/>
        <v/>
      </c>
      <c r="Q467" s="82" t="str">
        <f t="shared" si="43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9"/>
        <v/>
      </c>
      <c r="M468" s="17"/>
      <c r="N468" s="82" t="str">
        <f t="shared" si="40"/>
        <v/>
      </c>
      <c r="O468" s="82">
        <f t="shared" si="41"/>
        <v>0</v>
      </c>
      <c r="P468" s="82" t="str">
        <f t="shared" si="42"/>
        <v/>
      </c>
      <c r="Q468" s="82" t="str">
        <f t="shared" si="43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9"/>
        <v/>
      </c>
      <c r="M469" s="17"/>
      <c r="N469" s="82" t="str">
        <f t="shared" si="40"/>
        <v/>
      </c>
      <c r="O469" s="82">
        <f t="shared" si="41"/>
        <v>0</v>
      </c>
      <c r="P469" s="82" t="str">
        <f t="shared" si="42"/>
        <v/>
      </c>
      <c r="Q469" s="82" t="str">
        <f t="shared" si="43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9"/>
        <v/>
      </c>
      <c r="M470" s="17"/>
      <c r="N470" s="82" t="str">
        <f t="shared" si="40"/>
        <v/>
      </c>
      <c r="O470" s="82">
        <f t="shared" si="41"/>
        <v>0</v>
      </c>
      <c r="P470" s="82" t="str">
        <f t="shared" si="42"/>
        <v/>
      </c>
      <c r="Q470" s="82" t="str">
        <f t="shared" si="43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9"/>
        <v/>
      </c>
      <c r="M471" s="17"/>
      <c r="N471" s="82" t="str">
        <f t="shared" si="40"/>
        <v/>
      </c>
      <c r="O471" s="82">
        <f t="shared" si="41"/>
        <v>0</v>
      </c>
      <c r="P471" s="82" t="str">
        <f t="shared" si="42"/>
        <v/>
      </c>
      <c r="Q471" s="82" t="str">
        <f t="shared" si="43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9"/>
        <v/>
      </c>
      <c r="M472" s="17"/>
      <c r="N472" s="82" t="str">
        <f t="shared" si="40"/>
        <v/>
      </c>
      <c r="O472" s="82">
        <f t="shared" si="41"/>
        <v>0</v>
      </c>
      <c r="P472" s="82" t="str">
        <f t="shared" si="42"/>
        <v/>
      </c>
      <c r="Q472" s="82" t="str">
        <f t="shared" si="43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9"/>
        <v/>
      </c>
      <c r="M473" s="17"/>
      <c r="N473" s="82" t="str">
        <f t="shared" si="40"/>
        <v/>
      </c>
      <c r="O473" s="82">
        <f t="shared" si="41"/>
        <v>0</v>
      </c>
      <c r="P473" s="82" t="str">
        <f t="shared" si="42"/>
        <v/>
      </c>
      <c r="Q473" s="82" t="str">
        <f t="shared" si="43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9"/>
        <v/>
      </c>
      <c r="M474" s="17"/>
      <c r="N474" s="82" t="str">
        <f t="shared" si="40"/>
        <v/>
      </c>
      <c r="O474" s="82">
        <f t="shared" si="41"/>
        <v>0</v>
      </c>
      <c r="P474" s="82" t="str">
        <f t="shared" si="42"/>
        <v/>
      </c>
      <c r="Q474" s="82" t="str">
        <f t="shared" si="43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9"/>
        <v/>
      </c>
      <c r="M475" s="17"/>
      <c r="N475" s="82" t="str">
        <f t="shared" si="40"/>
        <v/>
      </c>
      <c r="O475" s="82">
        <f t="shared" si="41"/>
        <v>0</v>
      </c>
      <c r="P475" s="82" t="str">
        <f t="shared" si="42"/>
        <v/>
      </c>
      <c r="Q475" s="82" t="str">
        <f t="shared" si="43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9"/>
        <v/>
      </c>
      <c r="M476" s="17"/>
      <c r="N476" s="82" t="str">
        <f t="shared" si="40"/>
        <v/>
      </c>
      <c r="O476" s="82">
        <f t="shared" si="41"/>
        <v>0</v>
      </c>
      <c r="P476" s="82" t="str">
        <f t="shared" si="42"/>
        <v/>
      </c>
      <c r="Q476" s="82" t="str">
        <f t="shared" si="43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9"/>
        <v/>
      </c>
      <c r="M477" s="17"/>
      <c r="N477" s="82" t="str">
        <f t="shared" si="40"/>
        <v/>
      </c>
      <c r="O477" s="82">
        <f t="shared" si="41"/>
        <v>0</v>
      </c>
      <c r="P477" s="82" t="str">
        <f t="shared" si="42"/>
        <v/>
      </c>
      <c r="Q477" s="82" t="str">
        <f t="shared" si="43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9"/>
        <v/>
      </c>
      <c r="M478" s="17"/>
      <c r="N478" s="82" t="str">
        <f t="shared" si="40"/>
        <v/>
      </c>
      <c r="O478" s="82">
        <f t="shared" si="41"/>
        <v>0</v>
      </c>
      <c r="P478" s="82" t="str">
        <f t="shared" si="42"/>
        <v/>
      </c>
      <c r="Q478" s="82" t="str">
        <f t="shared" si="43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9"/>
        <v/>
      </c>
      <c r="M479" s="17"/>
      <c r="N479" s="82" t="str">
        <f t="shared" si="40"/>
        <v/>
      </c>
      <c r="O479" s="82">
        <f t="shared" si="41"/>
        <v>0</v>
      </c>
      <c r="P479" s="82" t="str">
        <f t="shared" si="42"/>
        <v/>
      </c>
      <c r="Q479" s="82" t="str">
        <f t="shared" si="43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9"/>
        <v/>
      </c>
      <c r="M480" s="17"/>
      <c r="N480" s="82" t="str">
        <f t="shared" si="40"/>
        <v/>
      </c>
      <c r="O480" s="82">
        <f t="shared" si="41"/>
        <v>0</v>
      </c>
      <c r="P480" s="82" t="str">
        <f t="shared" si="42"/>
        <v/>
      </c>
      <c r="Q480" s="82" t="str">
        <f t="shared" si="43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9"/>
        <v/>
      </c>
      <c r="M481" s="17"/>
      <c r="N481" s="82" t="str">
        <f t="shared" si="40"/>
        <v/>
      </c>
      <c r="O481" s="82">
        <f t="shared" si="41"/>
        <v>0</v>
      </c>
      <c r="P481" s="82" t="str">
        <f t="shared" si="42"/>
        <v/>
      </c>
      <c r="Q481" s="82" t="str">
        <f t="shared" si="43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9"/>
        <v/>
      </c>
      <c r="M482" s="17"/>
      <c r="N482" s="82" t="str">
        <f t="shared" si="40"/>
        <v/>
      </c>
      <c r="O482" s="82">
        <f t="shared" si="41"/>
        <v>0</v>
      </c>
      <c r="P482" s="82" t="str">
        <f t="shared" si="42"/>
        <v/>
      </c>
      <c r="Q482" s="82" t="str">
        <f t="shared" si="43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9"/>
        <v/>
      </c>
      <c r="M483" s="17"/>
      <c r="N483" s="82" t="str">
        <f t="shared" si="40"/>
        <v/>
      </c>
      <c r="O483" s="82">
        <f t="shared" si="41"/>
        <v>0</v>
      </c>
      <c r="P483" s="82" t="str">
        <f t="shared" si="42"/>
        <v/>
      </c>
      <c r="Q483" s="82" t="str">
        <f t="shared" si="43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9"/>
        <v/>
      </c>
      <c r="M484" s="17"/>
      <c r="N484" s="82" t="str">
        <f t="shared" si="40"/>
        <v/>
      </c>
      <c r="O484" s="82">
        <f t="shared" si="41"/>
        <v>0</v>
      </c>
      <c r="P484" s="82" t="str">
        <f t="shared" si="42"/>
        <v/>
      </c>
      <c r="Q484" s="82" t="str">
        <f t="shared" si="43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9"/>
        <v/>
      </c>
      <c r="M485" s="17"/>
      <c r="N485" s="82" t="str">
        <f t="shared" si="40"/>
        <v/>
      </c>
      <c r="O485" s="82">
        <f t="shared" si="41"/>
        <v>0</v>
      </c>
      <c r="P485" s="82" t="str">
        <f t="shared" si="42"/>
        <v/>
      </c>
      <c r="Q485" s="82" t="str">
        <f t="shared" si="43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9"/>
        <v/>
      </c>
      <c r="M486" s="17"/>
      <c r="N486" s="82" t="str">
        <f t="shared" si="40"/>
        <v/>
      </c>
      <c r="O486" s="82">
        <f t="shared" si="41"/>
        <v>0</v>
      </c>
      <c r="P486" s="82" t="str">
        <f t="shared" si="42"/>
        <v/>
      </c>
      <c r="Q486" s="82" t="str">
        <f t="shared" si="43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9"/>
        <v/>
      </c>
      <c r="M487" s="17"/>
      <c r="N487" s="82" t="str">
        <f t="shared" si="40"/>
        <v/>
      </c>
      <c r="O487" s="82">
        <f t="shared" si="41"/>
        <v>0</v>
      </c>
      <c r="P487" s="82" t="str">
        <f t="shared" si="42"/>
        <v/>
      </c>
      <c r="Q487" s="82" t="str">
        <f t="shared" si="43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9"/>
        <v/>
      </c>
      <c r="M488" s="17"/>
      <c r="N488" s="82" t="str">
        <f t="shared" si="40"/>
        <v/>
      </c>
      <c r="O488" s="82">
        <f t="shared" si="41"/>
        <v>0</v>
      </c>
      <c r="P488" s="82" t="str">
        <f t="shared" si="42"/>
        <v/>
      </c>
      <c r="Q488" s="82" t="str">
        <f t="shared" si="43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9"/>
        <v/>
      </c>
      <c r="M489" s="17"/>
      <c r="N489" s="82" t="str">
        <f t="shared" si="40"/>
        <v/>
      </c>
      <c r="O489" s="82">
        <f t="shared" si="41"/>
        <v>0</v>
      </c>
      <c r="P489" s="82" t="str">
        <f t="shared" si="42"/>
        <v/>
      </c>
      <c r="Q489" s="82" t="str">
        <f t="shared" si="43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9"/>
        <v/>
      </c>
      <c r="M490" s="17"/>
      <c r="N490" s="82" t="str">
        <f t="shared" si="40"/>
        <v/>
      </c>
      <c r="O490" s="82">
        <f t="shared" si="41"/>
        <v>0</v>
      </c>
      <c r="P490" s="82" t="str">
        <f t="shared" si="42"/>
        <v/>
      </c>
      <c r="Q490" s="82" t="str">
        <f t="shared" si="43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9"/>
        <v/>
      </c>
      <c r="M491" s="17"/>
      <c r="N491" s="82" t="str">
        <f t="shared" si="40"/>
        <v/>
      </c>
      <c r="O491" s="82">
        <f t="shared" si="41"/>
        <v>0</v>
      </c>
      <c r="P491" s="82" t="str">
        <f t="shared" si="42"/>
        <v/>
      </c>
      <c r="Q491" s="82" t="str">
        <f t="shared" si="43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9"/>
        <v/>
      </c>
      <c r="M492" s="17"/>
      <c r="N492" s="82" t="str">
        <f t="shared" si="40"/>
        <v/>
      </c>
      <c r="O492" s="82">
        <f t="shared" si="41"/>
        <v>0</v>
      </c>
      <c r="P492" s="82" t="str">
        <f t="shared" si="42"/>
        <v/>
      </c>
      <c r="Q492" s="82" t="str">
        <f t="shared" si="43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9"/>
        <v/>
      </c>
      <c r="M493" s="17"/>
      <c r="N493" s="82" t="str">
        <f t="shared" si="40"/>
        <v/>
      </c>
      <c r="O493" s="82">
        <f t="shared" si="41"/>
        <v>0</v>
      </c>
      <c r="P493" s="82" t="str">
        <f t="shared" si="42"/>
        <v/>
      </c>
      <c r="Q493" s="82" t="str">
        <f t="shared" si="43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9"/>
        <v/>
      </c>
      <c r="M494" s="17"/>
      <c r="N494" s="82" t="str">
        <f t="shared" si="40"/>
        <v/>
      </c>
      <c r="O494" s="82">
        <f t="shared" si="41"/>
        <v>0</v>
      </c>
      <c r="P494" s="82" t="str">
        <f t="shared" si="42"/>
        <v/>
      </c>
      <c r="Q494" s="82" t="str">
        <f t="shared" si="43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9"/>
        <v/>
      </c>
      <c r="M495" s="17"/>
      <c r="N495" s="82" t="str">
        <f t="shared" si="40"/>
        <v/>
      </c>
      <c r="O495" s="82">
        <f t="shared" si="41"/>
        <v>0</v>
      </c>
      <c r="P495" s="82" t="str">
        <f t="shared" si="42"/>
        <v/>
      </c>
      <c r="Q495" s="82" t="str">
        <f t="shared" si="43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9"/>
        <v/>
      </c>
      <c r="M496" s="17"/>
      <c r="N496" s="82" t="str">
        <f t="shared" si="40"/>
        <v/>
      </c>
      <c r="O496" s="82">
        <f t="shared" si="41"/>
        <v>0</v>
      </c>
      <c r="P496" s="82" t="str">
        <f t="shared" si="42"/>
        <v/>
      </c>
      <c r="Q496" s="82" t="str">
        <f t="shared" si="43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9"/>
        <v/>
      </c>
      <c r="M497" s="17"/>
      <c r="N497" s="82" t="str">
        <f t="shared" si="40"/>
        <v/>
      </c>
      <c r="O497" s="82">
        <f t="shared" si="41"/>
        <v>0</v>
      </c>
      <c r="P497" s="82" t="str">
        <f t="shared" si="42"/>
        <v/>
      </c>
      <c r="Q497" s="82" t="str">
        <f t="shared" si="43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9"/>
        <v/>
      </c>
      <c r="M498" s="17"/>
      <c r="N498" s="82" t="str">
        <f t="shared" si="40"/>
        <v/>
      </c>
      <c r="O498" s="82">
        <f t="shared" si="41"/>
        <v>0</v>
      </c>
      <c r="P498" s="82" t="str">
        <f t="shared" si="42"/>
        <v/>
      </c>
      <c r="Q498" s="82" t="str">
        <f t="shared" si="43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9"/>
        <v/>
      </c>
      <c r="M499" s="17"/>
      <c r="N499" s="82" t="str">
        <f t="shared" si="40"/>
        <v/>
      </c>
      <c r="O499" s="82">
        <f t="shared" si="41"/>
        <v>0</v>
      </c>
      <c r="P499" s="82" t="str">
        <f t="shared" si="42"/>
        <v/>
      </c>
      <c r="Q499" s="82" t="str">
        <f t="shared" si="43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9"/>
        <v/>
      </c>
      <c r="M500" s="17"/>
      <c r="N500" s="82" t="str">
        <f t="shared" si="40"/>
        <v/>
      </c>
      <c r="O500" s="82">
        <f t="shared" si="41"/>
        <v>0</v>
      </c>
      <c r="P500" s="82" t="str">
        <f t="shared" si="42"/>
        <v/>
      </c>
      <c r="Q500" s="82" t="str">
        <f t="shared" si="43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9"/>
        <v/>
      </c>
      <c r="M501" s="17"/>
      <c r="N501" s="82" t="str">
        <f t="shared" si="40"/>
        <v/>
      </c>
      <c r="O501" s="82">
        <f t="shared" si="41"/>
        <v>0</v>
      </c>
      <c r="P501" s="82" t="str">
        <f t="shared" si="42"/>
        <v/>
      </c>
      <c r="Q501" s="82" t="str">
        <f t="shared" si="43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9"/>
        <v/>
      </c>
      <c r="M502" s="17"/>
      <c r="N502" s="82" t="str">
        <f t="shared" si="40"/>
        <v/>
      </c>
      <c r="O502" s="82">
        <f t="shared" si="41"/>
        <v>0</v>
      </c>
      <c r="P502" s="82" t="str">
        <f t="shared" si="42"/>
        <v/>
      </c>
      <c r="Q502" s="82" t="str">
        <f t="shared" si="43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9"/>
        <v/>
      </c>
      <c r="M503" s="17"/>
      <c r="N503" s="82" t="str">
        <f t="shared" si="40"/>
        <v/>
      </c>
      <c r="O503" s="82">
        <f t="shared" si="41"/>
        <v>0</v>
      </c>
      <c r="P503" s="82" t="str">
        <f t="shared" si="42"/>
        <v/>
      </c>
      <c r="Q503" s="82" t="str">
        <f t="shared" si="43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9"/>
        <v/>
      </c>
      <c r="M504" s="17"/>
      <c r="N504" s="82" t="str">
        <f t="shared" si="40"/>
        <v/>
      </c>
      <c r="O504" s="82">
        <f t="shared" si="41"/>
        <v>0</v>
      </c>
      <c r="P504" s="82" t="str">
        <f t="shared" si="42"/>
        <v/>
      </c>
      <c r="Q504" s="82" t="str">
        <f t="shared" si="43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9"/>
        <v/>
      </c>
      <c r="M505" s="17"/>
      <c r="N505" s="82" t="str">
        <f t="shared" si="40"/>
        <v/>
      </c>
      <c r="O505" s="82">
        <f t="shared" si="41"/>
        <v>0</v>
      </c>
      <c r="P505" s="82" t="str">
        <f t="shared" si="42"/>
        <v/>
      </c>
      <c r="Q505" s="82" t="str">
        <f t="shared" si="43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9"/>
        <v/>
      </c>
      <c r="M506" s="17"/>
      <c r="N506" s="82" t="str">
        <f t="shared" si="40"/>
        <v/>
      </c>
      <c r="O506" s="82">
        <f t="shared" si="41"/>
        <v>0</v>
      </c>
      <c r="P506" s="82" t="str">
        <f t="shared" si="42"/>
        <v/>
      </c>
      <c r="Q506" s="82" t="str">
        <f t="shared" si="43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9"/>
        <v/>
      </c>
      <c r="M507" s="17"/>
      <c r="N507" s="82" t="str">
        <f t="shared" si="40"/>
        <v/>
      </c>
      <c r="O507" s="82">
        <f t="shared" si="41"/>
        <v>0</v>
      </c>
      <c r="P507" s="82" t="str">
        <f t="shared" si="42"/>
        <v/>
      </c>
      <c r="Q507" s="82" t="str">
        <f t="shared" si="43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9"/>
        <v/>
      </c>
      <c r="M508" s="17"/>
      <c r="N508" s="82" t="str">
        <f t="shared" si="40"/>
        <v/>
      </c>
      <c r="O508" s="82">
        <f t="shared" si="41"/>
        <v>0</v>
      </c>
      <c r="P508" s="82" t="str">
        <f t="shared" si="42"/>
        <v/>
      </c>
      <c r="Q508" s="82" t="str">
        <f t="shared" si="43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9"/>
        <v/>
      </c>
      <c r="M509" s="17"/>
      <c r="N509" s="82" t="str">
        <f t="shared" si="40"/>
        <v/>
      </c>
      <c r="O509" s="82">
        <f t="shared" si="41"/>
        <v>0</v>
      </c>
      <c r="P509" s="82" t="str">
        <f t="shared" si="42"/>
        <v/>
      </c>
      <c r="Q509" s="82" t="str">
        <f t="shared" si="43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9"/>
        <v/>
      </c>
      <c r="M510" s="17"/>
      <c r="N510" s="82" t="str">
        <f t="shared" si="40"/>
        <v/>
      </c>
      <c r="O510" s="82">
        <f t="shared" si="41"/>
        <v>0</v>
      </c>
      <c r="P510" s="82" t="str">
        <f t="shared" si="42"/>
        <v/>
      </c>
      <c r="Q510" s="82" t="str">
        <f t="shared" si="43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9"/>
        <v/>
      </c>
      <c r="M511" s="17"/>
      <c r="N511" s="82" t="str">
        <f t="shared" si="40"/>
        <v/>
      </c>
      <c r="O511" s="82">
        <f t="shared" si="41"/>
        <v>0</v>
      </c>
      <c r="P511" s="82" t="str">
        <f t="shared" si="42"/>
        <v/>
      </c>
      <c r="Q511" s="82" t="str">
        <f t="shared" si="43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9"/>
        <v/>
      </c>
      <c r="M512" s="17"/>
      <c r="N512" s="82" t="str">
        <f t="shared" si="40"/>
        <v/>
      </c>
      <c r="O512" s="82">
        <f t="shared" si="41"/>
        <v>0</v>
      </c>
      <c r="P512" s="82" t="str">
        <f t="shared" si="42"/>
        <v/>
      </c>
      <c r="Q512" s="82" t="str">
        <f t="shared" si="43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9"/>
        <v/>
      </c>
      <c r="M513" s="17"/>
      <c r="N513" s="82" t="str">
        <f t="shared" si="40"/>
        <v/>
      </c>
      <c r="O513" s="82">
        <f t="shared" si="41"/>
        <v>0</v>
      </c>
      <c r="P513" s="82" t="str">
        <f t="shared" si="42"/>
        <v/>
      </c>
      <c r="Q513" s="82" t="str">
        <f t="shared" si="43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9"/>
        <v/>
      </c>
      <c r="M514" s="17"/>
      <c r="N514" s="82" t="str">
        <f t="shared" si="40"/>
        <v/>
      </c>
      <c r="O514" s="82">
        <f t="shared" si="41"/>
        <v>0</v>
      </c>
      <c r="P514" s="82" t="str">
        <f t="shared" si="42"/>
        <v/>
      </c>
      <c r="Q514" s="82" t="str">
        <f t="shared" si="43"/>
        <v/>
      </c>
    </row>
  </sheetData>
  <sheetProtection algorithmName="SHA-512" hashValue="t0ZPBYxkKkeLYti11cT8KxK7eH+xzLJR5NkZzx2WKTjR5cnw9zYVxNuNuRyBwwkPdlG90zsOE027MBGVjIjuuQ==" saltValue="Fo2jeBAuCFbDnRkRMyC7lg==" spinCount="100000" sheet="1" formatColumns="0" formatRows="0" autoFilter="0"/>
  <autoFilter ref="K14:L14" xr:uid="{00000000-0009-0000-0000-000015000000}"/>
  <mergeCells count="19">
    <mergeCell ref="A15:A16"/>
    <mergeCell ref="Q6:Q7"/>
    <mergeCell ref="G6:G7"/>
    <mergeCell ref="N6:N7"/>
    <mergeCell ref="O6:O7"/>
    <mergeCell ref="P6:P7"/>
    <mergeCell ref="I6:I7"/>
    <mergeCell ref="A1:A4"/>
    <mergeCell ref="A5:A6"/>
    <mergeCell ref="E6:E7"/>
    <mergeCell ref="H6:H7"/>
    <mergeCell ref="J1:L1"/>
    <mergeCell ref="J4:L4"/>
    <mergeCell ref="F6:F7"/>
    <mergeCell ref="L6:L7"/>
    <mergeCell ref="C6:C7"/>
    <mergeCell ref="D6:D7"/>
    <mergeCell ref="K6:K7"/>
    <mergeCell ref="J6:J7"/>
  </mergeCells>
  <phoneticPr fontId="13" type="noConversion"/>
  <dataValidations count="1">
    <dataValidation type="list" allowBlank="1" showInputMessage="1" showErrorMessage="1" sqref="G15:G514" xr:uid="{8DC73BDC-9EFD-4DCF-BCB4-A1248E4F82F1}">
      <formula1>"E, 0%, 8%, 16%"</formula1>
    </dataValidation>
  </dataValidations>
  <hyperlinks>
    <hyperlink ref="A15:A16" location="CONTACTO!A1" display="Contacto" xr:uid="{ED11FC3B-43F8-436D-9E28-01E3F65AF4B9}"/>
    <hyperlink ref="A5:A6" location="MENU!A1" display="M e n ú" xr:uid="{45D311E4-5C83-4B9D-B005-13444342EE1B}"/>
    <hyperlink ref="A8" location="'INGRESOS Y EGRESOS'!A1" display="Ingresos y Egresos" xr:uid="{32E31BD9-48B2-428A-B82B-A4FADA899405}"/>
    <hyperlink ref="A7" location="DATOS!A1" display="Datos de la Empresa" xr:uid="{2ABD366F-EDF2-4A57-BCC1-BB98A7F1B6A4}"/>
    <hyperlink ref="A10" location="TARIFAS!A1" display="Tablas y Tarifas de ISR" xr:uid="{F4E8CAC8-F668-4E70-9C20-4FC20A04574C}"/>
    <hyperlink ref="A9" location="IMPUESTOS!A1" display="Impuestos" xr:uid="{808B75C3-A870-4EB5-A844-4D7859A81027}"/>
    <hyperlink ref="A1:A4" location="MENU!A1" display="PROGRAMA REGIMEN SIMPLIFICADO DE CONFIANZA" xr:uid="{204E9AB1-86DE-4313-998E-5E9037031665}"/>
  </hyperlinks>
  <printOptions horizontalCentered="1"/>
  <pageMargins left="0.39370078740157483" right="0.39370078740157483" top="1.1811023622047245" bottom="1.1811023622047245" header="0" footer="0"/>
  <pageSetup paperSize="119" scale="80" orientation="landscape" blackAndWhite="1" r:id="rId1"/>
  <headerFooter alignWithMargins="0">
    <oddHeader>&amp;R&amp;"Calibri"&amp;10&amp;K000000 Confidencial&amp;1#_x000D_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5"/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20" customWidth="1"/>
    <col min="4" max="4" width="8.7109375" style="11" customWidth="1"/>
    <col min="5" max="5" width="40.7109375" style="11" customWidth="1"/>
    <col min="6" max="6" width="12.28515625" style="17" customWidth="1"/>
    <col min="7" max="7" width="4.7109375" style="17" customWidth="1"/>
    <col min="8" max="12" width="12.28515625" style="17" customWidth="1"/>
    <col min="13" max="13" width="0.85546875" style="17" customWidth="1"/>
    <col min="14" max="17" width="11.7109375" style="17" customWidth="1"/>
    <col min="18" max="18" width="10.7109375" style="11" customWidth="1"/>
    <col min="19" max="19" width="30.7109375" style="11" customWidth="1"/>
    <col min="20" max="20" width="11.7109375" style="11" customWidth="1"/>
    <col min="21" max="23" width="10.7109375" style="11" customWidth="1"/>
    <col min="24" max="25" width="11.7109375" style="11" customWidth="1"/>
    <col min="26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F1" s="29"/>
      <c r="J1" s="161" t="s">
        <v>88</v>
      </c>
      <c r="K1" s="161"/>
      <c r="L1" s="161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</row>
    <row r="3" spans="1:17" ht="17.45" customHeight="1" x14ac:dyDescent="0.2">
      <c r="A3" s="118"/>
      <c r="C3" s="18"/>
    </row>
    <row r="4" spans="1:17" ht="17.45" customHeight="1" x14ac:dyDescent="0.3">
      <c r="A4" s="119"/>
      <c r="C4" s="46" t="s">
        <v>68</v>
      </c>
      <c r="J4" s="162" t="str">
        <f>"FEBRERO "&amp;DATOS!$E$10</f>
        <v>FEBRERO 2023</v>
      </c>
      <c r="K4" s="162"/>
      <c r="L4" s="162"/>
      <c r="M4" s="35"/>
      <c r="N4" s="34"/>
      <c r="O4" s="34"/>
      <c r="P4" s="34"/>
      <c r="Q4" s="34"/>
    </row>
    <row r="5" spans="1:17" ht="17.45" customHeight="1" x14ac:dyDescent="0.2">
      <c r="A5" s="120" t="s">
        <v>1</v>
      </c>
      <c r="C5" s="18"/>
    </row>
    <row r="6" spans="1:17" ht="17.45" customHeight="1" x14ac:dyDescent="0.2">
      <c r="A6" s="120"/>
      <c r="C6" s="143" t="s">
        <v>69</v>
      </c>
      <c r="D6" s="143" t="s">
        <v>70</v>
      </c>
      <c r="E6" s="143" t="s">
        <v>71</v>
      </c>
      <c r="F6" s="158" t="s">
        <v>72</v>
      </c>
      <c r="G6" s="143" t="s">
        <v>73</v>
      </c>
      <c r="H6" s="143" t="s">
        <v>52</v>
      </c>
      <c r="I6" s="143" t="s">
        <v>74</v>
      </c>
      <c r="J6" s="158" t="s">
        <v>75</v>
      </c>
      <c r="K6" s="158" t="s">
        <v>76</v>
      </c>
      <c r="L6" s="143" t="s">
        <v>77</v>
      </c>
      <c r="N6" s="158" t="s">
        <v>78</v>
      </c>
      <c r="O6" s="158" t="s">
        <v>79</v>
      </c>
      <c r="P6" s="158" t="s">
        <v>80</v>
      </c>
      <c r="Q6" s="158" t="s">
        <v>81</v>
      </c>
    </row>
    <row r="7" spans="1:17" ht="17.45" customHeight="1" x14ac:dyDescent="0.2">
      <c r="A7" s="53" t="s">
        <v>5</v>
      </c>
      <c r="C7" s="143"/>
      <c r="D7" s="143"/>
      <c r="E7" s="143"/>
      <c r="F7" s="158"/>
      <c r="G7" s="143"/>
      <c r="H7" s="160"/>
      <c r="I7" s="160"/>
      <c r="J7" s="158"/>
      <c r="K7" s="158"/>
      <c r="L7" s="160"/>
      <c r="N7" s="159"/>
      <c r="O7" s="159"/>
      <c r="P7" s="159"/>
      <c r="Q7" s="159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22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164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SUM(F9:F9)</f>
        <v>0</v>
      </c>
      <c r="G10" s="70"/>
      <c r="H10" s="70">
        <f>SUM(H9:H9)</f>
        <v>0</v>
      </c>
      <c r="I10" s="70">
        <f>SUM(I9:I9)</f>
        <v>0</v>
      </c>
      <c r="J10" s="70">
        <f>SUM(J9:J9)</f>
        <v>0</v>
      </c>
      <c r="K10" s="70">
        <f>SUM(K9:K9)</f>
        <v>0</v>
      </c>
      <c r="L10" s="70">
        <f>SUM(L9:L9)</f>
        <v>0</v>
      </c>
      <c r="N10" s="70">
        <f>SUM(N9:N9)</f>
        <v>0</v>
      </c>
      <c r="O10" s="70">
        <f>SUM(O9:O9)</f>
        <v>0</v>
      </c>
      <c r="P10" s="70">
        <f>SUM(P9:P9)</f>
        <v>0</v>
      </c>
      <c r="Q10" s="70">
        <f>SUM(Q9:Q9)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'ING-ENE'!F11+'ING-FEB'!F9</f>
        <v>0</v>
      </c>
      <c r="G11" s="69"/>
      <c r="H11" s="69">
        <f>'ING-ENE'!H11+'ING-FEB'!H9</f>
        <v>0</v>
      </c>
      <c r="I11" s="69">
        <f>'ING-ENE'!I11+'ING-FEB'!I9</f>
        <v>0</v>
      </c>
      <c r="J11" s="69">
        <f>'ING-ENE'!J11+'ING-FEB'!J9</f>
        <v>0</v>
      </c>
      <c r="K11" s="69">
        <f>'ING-ENE'!K11+'ING-FEB'!K9</f>
        <v>0</v>
      </c>
      <c r="L11" s="69">
        <f>F11+H11+I11-J11-K11</f>
        <v>0</v>
      </c>
      <c r="N11" s="69">
        <f>'ING-ENE'!N11+'ING-FEB'!N9</f>
        <v>0</v>
      </c>
      <c r="O11" s="69">
        <f>'ING-ENE'!O11+'ING-FEB'!O9</f>
        <v>0</v>
      </c>
      <c r="P11" s="69">
        <f>'ING-ENE'!P11+'ING-FEB'!P9</f>
        <v>0</v>
      </c>
      <c r="Q11" s="69">
        <f>'ING-ENE'!Q11+'ING-FEB'!Q9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22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99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4"/>
      <c r="N15" s="82" t="str">
        <f>IF($G15="E",F15,"")</f>
        <v/>
      </c>
      <c r="O15" s="82">
        <f t="shared" ref="O15:O78" si="0">IF($G15=0%,F15,"")</f>
        <v>0</v>
      </c>
      <c r="P15" s="82" t="str">
        <f>IF(OR($G15=8%,$G15=11%),$H15/$G15,"")</f>
        <v/>
      </c>
      <c r="Q15" s="82" t="str">
        <f t="shared" ref="Q15:Q80" si="1">IF(OR($G15=15%,$G15=16%),$H15/$G15,"")</f>
        <v/>
      </c>
    </row>
    <row r="16" spans="1:17" ht="17.45" customHeight="1" x14ac:dyDescent="0.2">
      <c r="A16" s="117"/>
      <c r="C16" s="99"/>
      <c r="D16" s="100"/>
      <c r="E16" s="90"/>
      <c r="F16" s="90"/>
      <c r="G16" s="101"/>
      <c r="H16" s="90"/>
      <c r="I16" s="90"/>
      <c r="J16" s="90"/>
      <c r="K16" s="90"/>
      <c r="L16" s="82" t="str">
        <f t="shared" ref="L16:L79" si="2">IF(F16&amp;H16&amp;I16&amp;J16&amp;K16="","",F16+H16+I16-J16-K16)</f>
        <v/>
      </c>
      <c r="M16" s="14"/>
      <c r="N16" s="82" t="str">
        <f t="shared" ref="N16:N79" si="3">IF($G16="E",F16,"")</f>
        <v/>
      </c>
      <c r="O16" s="82">
        <f t="shared" si="0"/>
        <v>0</v>
      </c>
      <c r="P16" s="82" t="str">
        <f t="shared" ref="P16:P79" si="4">IF(OR($G16=8%,$G16=11%),$H16/$G16,"")</f>
        <v/>
      </c>
      <c r="Q16" s="82" t="str">
        <f t="shared" si="1"/>
        <v/>
      </c>
    </row>
    <row r="17" spans="1:17" ht="17.45" customHeight="1" x14ac:dyDescent="0.2">
      <c r="A17" s="49"/>
      <c r="C17" s="99"/>
      <c r="D17" s="100"/>
      <c r="E17" s="90"/>
      <c r="F17" s="90"/>
      <c r="G17" s="101"/>
      <c r="H17" s="90"/>
      <c r="I17" s="90"/>
      <c r="J17" s="90"/>
      <c r="K17" s="90"/>
      <c r="L17" s="82" t="str">
        <f t="shared" si="2"/>
        <v/>
      </c>
      <c r="M17" s="14"/>
      <c r="N17" s="82" t="str">
        <f t="shared" si="3"/>
        <v/>
      </c>
      <c r="O17" s="82">
        <f t="shared" si="0"/>
        <v>0</v>
      </c>
      <c r="P17" s="82" t="str">
        <f t="shared" si="4"/>
        <v/>
      </c>
      <c r="Q17" s="82" t="str">
        <f t="shared" si="1"/>
        <v/>
      </c>
    </row>
    <row r="18" spans="1:17" ht="17.45" customHeight="1" x14ac:dyDescent="0.2">
      <c r="A18" s="49"/>
      <c r="C18" s="99"/>
      <c r="D18" s="100"/>
      <c r="E18" s="90"/>
      <c r="F18" s="90"/>
      <c r="G18" s="101"/>
      <c r="H18" s="90"/>
      <c r="I18" s="90"/>
      <c r="J18" s="90"/>
      <c r="K18" s="90"/>
      <c r="L18" s="82" t="str">
        <f t="shared" si="2"/>
        <v/>
      </c>
      <c r="M18" s="14"/>
      <c r="N18" s="82" t="str">
        <f t="shared" si="3"/>
        <v/>
      </c>
      <c r="O18" s="82">
        <f t="shared" si="0"/>
        <v>0</v>
      </c>
      <c r="P18" s="82" t="str">
        <f t="shared" si="4"/>
        <v/>
      </c>
      <c r="Q18" s="82" t="str">
        <f t="shared" si="1"/>
        <v/>
      </c>
    </row>
    <row r="19" spans="1:17" ht="17.45" customHeight="1" x14ac:dyDescent="0.2">
      <c r="A19" s="49"/>
      <c r="C19" s="99"/>
      <c r="D19" s="100"/>
      <c r="E19" s="90"/>
      <c r="F19" s="90"/>
      <c r="G19" s="101"/>
      <c r="H19" s="90"/>
      <c r="I19" s="90"/>
      <c r="J19" s="90"/>
      <c r="K19" s="90"/>
      <c r="L19" s="82" t="str">
        <f t="shared" si="2"/>
        <v/>
      </c>
      <c r="M19" s="14"/>
      <c r="N19" s="82" t="str">
        <f t="shared" si="3"/>
        <v/>
      </c>
      <c r="O19" s="82">
        <f t="shared" si="0"/>
        <v>0</v>
      </c>
      <c r="P19" s="82" t="str">
        <f t="shared" si="4"/>
        <v/>
      </c>
      <c r="Q19" s="82" t="str">
        <f t="shared" si="1"/>
        <v/>
      </c>
    </row>
    <row r="20" spans="1:17" ht="17.45" customHeight="1" x14ac:dyDescent="0.2">
      <c r="A20" s="49"/>
      <c r="C20" s="99"/>
      <c r="D20" s="100"/>
      <c r="E20" s="90"/>
      <c r="F20" s="90"/>
      <c r="G20" s="101"/>
      <c r="H20" s="90"/>
      <c r="I20" s="90"/>
      <c r="J20" s="90"/>
      <c r="K20" s="90"/>
      <c r="L20" s="82" t="str">
        <f t="shared" si="2"/>
        <v/>
      </c>
      <c r="M20" s="14"/>
      <c r="N20" s="82" t="str">
        <f t="shared" si="3"/>
        <v/>
      </c>
      <c r="O20" s="82">
        <f t="shared" si="0"/>
        <v>0</v>
      </c>
      <c r="P20" s="82" t="str">
        <f t="shared" si="4"/>
        <v/>
      </c>
      <c r="Q20" s="82" t="str">
        <f t="shared" si="1"/>
        <v/>
      </c>
    </row>
    <row r="21" spans="1:17" ht="17.45" customHeight="1" x14ac:dyDescent="0.2">
      <c r="A21" s="49"/>
      <c r="C21" s="99"/>
      <c r="D21" s="100"/>
      <c r="E21" s="90"/>
      <c r="F21" s="90"/>
      <c r="G21" s="101"/>
      <c r="H21" s="90"/>
      <c r="I21" s="90"/>
      <c r="J21" s="90"/>
      <c r="K21" s="90"/>
      <c r="L21" s="82" t="str">
        <f t="shared" si="2"/>
        <v/>
      </c>
      <c r="M21" s="14"/>
      <c r="N21" s="82" t="str">
        <f t="shared" si="3"/>
        <v/>
      </c>
      <c r="O21" s="82">
        <f t="shared" si="0"/>
        <v>0</v>
      </c>
      <c r="P21" s="82" t="str">
        <f t="shared" si="4"/>
        <v/>
      </c>
      <c r="Q21" s="82" t="str">
        <f t="shared" si="1"/>
        <v/>
      </c>
    </row>
    <row r="22" spans="1:17" ht="17.45" customHeight="1" x14ac:dyDescent="0.2">
      <c r="A22" s="49"/>
      <c r="C22" s="99"/>
      <c r="D22" s="100"/>
      <c r="E22" s="90"/>
      <c r="F22" s="90"/>
      <c r="G22" s="101"/>
      <c r="H22" s="90"/>
      <c r="I22" s="90"/>
      <c r="J22" s="90"/>
      <c r="K22" s="90"/>
      <c r="L22" s="82" t="str">
        <f t="shared" si="2"/>
        <v/>
      </c>
      <c r="M22" s="14"/>
      <c r="N22" s="82" t="str">
        <f t="shared" si="3"/>
        <v/>
      </c>
      <c r="O22" s="82">
        <f t="shared" si="0"/>
        <v>0</v>
      </c>
      <c r="P22" s="82" t="str">
        <f t="shared" si="4"/>
        <v/>
      </c>
      <c r="Q22" s="82" t="str">
        <f t="shared" si="1"/>
        <v/>
      </c>
    </row>
    <row r="23" spans="1:17" ht="17.45" customHeight="1" x14ac:dyDescent="0.2">
      <c r="A23" s="49"/>
      <c r="C23" s="99"/>
      <c r="D23" s="100"/>
      <c r="E23" s="90"/>
      <c r="F23" s="90"/>
      <c r="G23" s="101"/>
      <c r="H23" s="90"/>
      <c r="I23" s="90"/>
      <c r="J23" s="90"/>
      <c r="K23" s="90"/>
      <c r="L23" s="82" t="str">
        <f t="shared" si="2"/>
        <v/>
      </c>
      <c r="M23" s="14"/>
      <c r="N23" s="82" t="str">
        <f t="shared" si="3"/>
        <v/>
      </c>
      <c r="O23" s="82">
        <f t="shared" si="0"/>
        <v>0</v>
      </c>
      <c r="P23" s="82" t="str">
        <f t="shared" si="4"/>
        <v/>
      </c>
      <c r="Q23" s="82" t="str">
        <f t="shared" si="1"/>
        <v/>
      </c>
    </row>
    <row r="24" spans="1:17" ht="17.45" customHeight="1" x14ac:dyDescent="0.2">
      <c r="A24" s="49"/>
      <c r="C24" s="99"/>
      <c r="D24" s="100"/>
      <c r="E24" s="90"/>
      <c r="F24" s="90"/>
      <c r="G24" s="101"/>
      <c r="H24" s="90"/>
      <c r="I24" s="90"/>
      <c r="J24" s="90"/>
      <c r="K24" s="90"/>
      <c r="L24" s="82" t="str">
        <f t="shared" si="2"/>
        <v/>
      </c>
      <c r="M24" s="14"/>
      <c r="N24" s="82" t="str">
        <f t="shared" si="3"/>
        <v/>
      </c>
      <c r="O24" s="82">
        <f t="shared" si="0"/>
        <v>0</v>
      </c>
      <c r="P24" s="82" t="str">
        <f t="shared" si="4"/>
        <v/>
      </c>
      <c r="Q24" s="82" t="str">
        <f t="shared" si="1"/>
        <v/>
      </c>
    </row>
    <row r="25" spans="1:17" ht="17.45" customHeight="1" x14ac:dyDescent="0.2">
      <c r="A25" s="49"/>
      <c r="C25" s="99"/>
      <c r="D25" s="100"/>
      <c r="E25" s="90"/>
      <c r="F25" s="90"/>
      <c r="G25" s="101"/>
      <c r="H25" s="90"/>
      <c r="I25" s="90"/>
      <c r="J25" s="90"/>
      <c r="K25" s="90"/>
      <c r="L25" s="82" t="str">
        <f t="shared" si="2"/>
        <v/>
      </c>
      <c r="M25" s="14"/>
      <c r="N25" s="82" t="str">
        <f t="shared" si="3"/>
        <v/>
      </c>
      <c r="O25" s="82">
        <f t="shared" si="0"/>
        <v>0</v>
      </c>
      <c r="P25" s="82" t="str">
        <f t="shared" si="4"/>
        <v/>
      </c>
      <c r="Q25" s="82" t="str">
        <f t="shared" si="1"/>
        <v/>
      </c>
    </row>
    <row r="26" spans="1:17" ht="17.45" customHeight="1" x14ac:dyDescent="0.2">
      <c r="A26" s="50"/>
      <c r="C26" s="99"/>
      <c r="D26" s="100"/>
      <c r="E26" s="90"/>
      <c r="F26" s="90"/>
      <c r="G26" s="101"/>
      <c r="H26" s="90"/>
      <c r="I26" s="90"/>
      <c r="J26" s="90"/>
      <c r="K26" s="90"/>
      <c r="L26" s="82" t="str">
        <f t="shared" si="2"/>
        <v/>
      </c>
      <c r="M26" s="14"/>
      <c r="N26" s="82" t="str">
        <f t="shared" si="3"/>
        <v/>
      </c>
      <c r="O26" s="82">
        <f t="shared" si="0"/>
        <v>0</v>
      </c>
      <c r="P26" s="82" t="str">
        <f t="shared" si="4"/>
        <v/>
      </c>
      <c r="Q26" s="82" t="str">
        <f t="shared" si="1"/>
        <v/>
      </c>
    </row>
    <row r="27" spans="1:17" ht="17.45" customHeight="1" x14ac:dyDescent="0.2">
      <c r="A27" s="50"/>
      <c r="C27" s="99"/>
      <c r="D27" s="100"/>
      <c r="E27" s="90"/>
      <c r="F27" s="90"/>
      <c r="G27" s="101"/>
      <c r="H27" s="90"/>
      <c r="I27" s="90"/>
      <c r="J27" s="90"/>
      <c r="K27" s="90"/>
      <c r="L27" s="82" t="str">
        <f t="shared" si="2"/>
        <v/>
      </c>
      <c r="M27" s="14"/>
      <c r="N27" s="82" t="str">
        <f t="shared" si="3"/>
        <v/>
      </c>
      <c r="O27" s="82">
        <f t="shared" si="0"/>
        <v>0</v>
      </c>
      <c r="P27" s="82" t="str">
        <f t="shared" si="4"/>
        <v/>
      </c>
      <c r="Q27" s="82" t="str">
        <f t="shared" si="1"/>
        <v/>
      </c>
    </row>
    <row r="28" spans="1:17" ht="17.45" customHeight="1" x14ac:dyDescent="0.2">
      <c r="A28" s="50"/>
      <c r="C28" s="99"/>
      <c r="D28" s="100"/>
      <c r="E28" s="90"/>
      <c r="F28" s="90"/>
      <c r="G28" s="101"/>
      <c r="H28" s="90"/>
      <c r="I28" s="90"/>
      <c r="J28" s="90"/>
      <c r="K28" s="90"/>
      <c r="L28" s="82" t="str">
        <f t="shared" si="2"/>
        <v/>
      </c>
      <c r="M28" s="14"/>
      <c r="N28" s="82" t="str">
        <f t="shared" si="3"/>
        <v/>
      </c>
      <c r="O28" s="82">
        <f t="shared" si="0"/>
        <v>0</v>
      </c>
      <c r="P28" s="82" t="str">
        <f t="shared" si="4"/>
        <v/>
      </c>
      <c r="Q28" s="82" t="str">
        <f t="shared" si="1"/>
        <v/>
      </c>
    </row>
    <row r="29" spans="1:17" ht="17.45" customHeight="1" x14ac:dyDescent="0.2">
      <c r="A29" s="50"/>
      <c r="C29" s="99"/>
      <c r="D29" s="100"/>
      <c r="E29" s="90"/>
      <c r="F29" s="90"/>
      <c r="G29" s="101"/>
      <c r="H29" s="90"/>
      <c r="I29" s="90"/>
      <c r="J29" s="90"/>
      <c r="K29" s="90"/>
      <c r="L29" s="82" t="str">
        <f t="shared" si="2"/>
        <v/>
      </c>
      <c r="M29" s="14"/>
      <c r="N29" s="82" t="str">
        <f t="shared" si="3"/>
        <v/>
      </c>
      <c r="O29" s="82">
        <f t="shared" si="0"/>
        <v>0</v>
      </c>
      <c r="P29" s="82" t="str">
        <f t="shared" si="4"/>
        <v/>
      </c>
      <c r="Q29" s="82" t="str">
        <f t="shared" si="1"/>
        <v/>
      </c>
    </row>
    <row r="30" spans="1:17" ht="17.45" customHeight="1" x14ac:dyDescent="0.2">
      <c r="A30" s="50"/>
      <c r="C30" s="99"/>
      <c r="D30" s="100"/>
      <c r="E30" s="90"/>
      <c r="F30" s="90"/>
      <c r="G30" s="101"/>
      <c r="H30" s="90"/>
      <c r="I30" s="90"/>
      <c r="J30" s="90"/>
      <c r="K30" s="90"/>
      <c r="L30" s="82" t="str">
        <f t="shared" si="2"/>
        <v/>
      </c>
      <c r="M30" s="14"/>
      <c r="N30" s="82" t="str">
        <f t="shared" si="3"/>
        <v/>
      </c>
      <c r="O30" s="82">
        <f t="shared" si="0"/>
        <v>0</v>
      </c>
      <c r="P30" s="82" t="str">
        <f t="shared" si="4"/>
        <v/>
      </c>
      <c r="Q30" s="82" t="str">
        <f t="shared" si="1"/>
        <v/>
      </c>
    </row>
    <row r="31" spans="1:17" ht="17.45" customHeight="1" x14ac:dyDescent="0.2">
      <c r="A31" s="50"/>
      <c r="C31" s="99"/>
      <c r="D31" s="100"/>
      <c r="E31" s="90"/>
      <c r="F31" s="90"/>
      <c r="G31" s="101"/>
      <c r="H31" s="90"/>
      <c r="I31" s="90"/>
      <c r="J31" s="90"/>
      <c r="K31" s="90"/>
      <c r="L31" s="82" t="str">
        <f t="shared" si="2"/>
        <v/>
      </c>
      <c r="M31" s="14"/>
      <c r="N31" s="82" t="str">
        <f t="shared" si="3"/>
        <v/>
      </c>
      <c r="O31" s="82">
        <f t="shared" si="0"/>
        <v>0</v>
      </c>
      <c r="P31" s="82" t="str">
        <f t="shared" si="4"/>
        <v/>
      </c>
      <c r="Q31" s="82" t="str">
        <f t="shared" si="1"/>
        <v/>
      </c>
    </row>
    <row r="32" spans="1:17" ht="17.45" customHeight="1" x14ac:dyDescent="0.2">
      <c r="A32" s="50"/>
      <c r="C32" s="99"/>
      <c r="D32" s="100"/>
      <c r="E32" s="90"/>
      <c r="F32" s="90"/>
      <c r="G32" s="101"/>
      <c r="H32" s="90"/>
      <c r="I32" s="90"/>
      <c r="J32" s="90"/>
      <c r="K32" s="90"/>
      <c r="L32" s="82" t="str">
        <f t="shared" si="2"/>
        <v/>
      </c>
      <c r="M32" s="14"/>
      <c r="N32" s="82" t="str">
        <f t="shared" si="3"/>
        <v/>
      </c>
      <c r="O32" s="82">
        <f t="shared" si="0"/>
        <v>0</v>
      </c>
      <c r="P32" s="82" t="str">
        <f t="shared" si="4"/>
        <v/>
      </c>
      <c r="Q32" s="82" t="str">
        <f t="shared" si="1"/>
        <v/>
      </c>
    </row>
    <row r="33" spans="1:17" ht="17.45" customHeight="1" x14ac:dyDescent="0.2">
      <c r="A33" s="50"/>
      <c r="C33" s="99"/>
      <c r="D33" s="100"/>
      <c r="E33" s="90"/>
      <c r="F33" s="90"/>
      <c r="G33" s="101"/>
      <c r="H33" s="90"/>
      <c r="I33" s="90"/>
      <c r="J33" s="90"/>
      <c r="K33" s="90"/>
      <c r="L33" s="82" t="str">
        <f t="shared" si="2"/>
        <v/>
      </c>
      <c r="M33" s="14"/>
      <c r="N33" s="82" t="str">
        <f t="shared" si="3"/>
        <v/>
      </c>
      <c r="O33" s="82">
        <f t="shared" si="0"/>
        <v>0</v>
      </c>
      <c r="P33" s="82" t="str">
        <f t="shared" si="4"/>
        <v/>
      </c>
      <c r="Q33" s="82" t="str">
        <f t="shared" si="1"/>
        <v/>
      </c>
    </row>
    <row r="34" spans="1:17" ht="17.45" customHeight="1" x14ac:dyDescent="0.2">
      <c r="A34" s="50"/>
      <c r="C34" s="99"/>
      <c r="D34" s="100"/>
      <c r="E34" s="90"/>
      <c r="F34" s="90"/>
      <c r="G34" s="101"/>
      <c r="H34" s="90"/>
      <c r="I34" s="90"/>
      <c r="J34" s="90"/>
      <c r="K34" s="90"/>
      <c r="L34" s="82" t="str">
        <f t="shared" si="2"/>
        <v/>
      </c>
      <c r="M34" s="14"/>
      <c r="N34" s="82" t="str">
        <f t="shared" si="3"/>
        <v/>
      </c>
      <c r="O34" s="82">
        <f t="shared" si="0"/>
        <v>0</v>
      </c>
      <c r="P34" s="82" t="str">
        <f t="shared" si="4"/>
        <v/>
      </c>
      <c r="Q34" s="82" t="str">
        <f t="shared" si="1"/>
        <v/>
      </c>
    </row>
    <row r="35" spans="1:17" ht="17.45" customHeight="1" x14ac:dyDescent="0.2">
      <c r="A35" s="50"/>
      <c r="C35" s="99"/>
      <c r="D35" s="100"/>
      <c r="E35" s="90"/>
      <c r="F35" s="90"/>
      <c r="G35" s="101"/>
      <c r="H35" s="90"/>
      <c r="I35" s="90"/>
      <c r="J35" s="90"/>
      <c r="K35" s="90"/>
      <c r="L35" s="82" t="str">
        <f t="shared" si="2"/>
        <v/>
      </c>
      <c r="M35" s="14"/>
      <c r="N35" s="82" t="str">
        <f t="shared" si="3"/>
        <v/>
      </c>
      <c r="O35" s="82">
        <f t="shared" si="0"/>
        <v>0</v>
      </c>
      <c r="P35" s="82" t="str">
        <f t="shared" si="4"/>
        <v/>
      </c>
      <c r="Q35" s="82" t="str">
        <f t="shared" si="1"/>
        <v/>
      </c>
    </row>
    <row r="36" spans="1:17" ht="17.45" customHeight="1" x14ac:dyDescent="0.2">
      <c r="A36" s="50"/>
      <c r="C36" s="99"/>
      <c r="D36" s="100"/>
      <c r="E36" s="90"/>
      <c r="F36" s="90"/>
      <c r="G36" s="101"/>
      <c r="H36" s="90"/>
      <c r="I36" s="90"/>
      <c r="J36" s="90"/>
      <c r="K36" s="90"/>
      <c r="L36" s="82" t="str">
        <f t="shared" si="2"/>
        <v/>
      </c>
      <c r="M36" s="14"/>
      <c r="N36" s="82" t="str">
        <f t="shared" si="3"/>
        <v/>
      </c>
      <c r="O36" s="82">
        <f t="shared" si="0"/>
        <v>0</v>
      </c>
      <c r="P36" s="82" t="str">
        <f t="shared" si="4"/>
        <v/>
      </c>
      <c r="Q36" s="82" t="str">
        <f t="shared" si="1"/>
        <v/>
      </c>
    </row>
    <row r="37" spans="1:17" ht="17.45" customHeight="1" x14ac:dyDescent="0.2">
      <c r="A37" s="50"/>
      <c r="C37" s="99"/>
      <c r="D37" s="100"/>
      <c r="E37" s="90"/>
      <c r="F37" s="90"/>
      <c r="G37" s="101"/>
      <c r="H37" s="90"/>
      <c r="I37" s="90"/>
      <c r="J37" s="90"/>
      <c r="K37" s="90"/>
      <c r="L37" s="82" t="str">
        <f t="shared" si="2"/>
        <v/>
      </c>
      <c r="M37" s="14"/>
      <c r="N37" s="82" t="str">
        <f t="shared" si="3"/>
        <v/>
      </c>
      <c r="O37" s="82">
        <f t="shared" si="0"/>
        <v>0</v>
      </c>
      <c r="P37" s="82" t="str">
        <f t="shared" si="4"/>
        <v/>
      </c>
      <c r="Q37" s="82" t="str">
        <f t="shared" si="1"/>
        <v/>
      </c>
    </row>
    <row r="38" spans="1:17" ht="17.45" customHeight="1" x14ac:dyDescent="0.2">
      <c r="A38" s="50"/>
      <c r="C38" s="99"/>
      <c r="D38" s="100"/>
      <c r="E38" s="90"/>
      <c r="F38" s="90"/>
      <c r="G38" s="101"/>
      <c r="H38" s="90"/>
      <c r="I38" s="90"/>
      <c r="J38" s="90"/>
      <c r="K38" s="90"/>
      <c r="L38" s="82" t="str">
        <f t="shared" si="2"/>
        <v/>
      </c>
      <c r="M38" s="14"/>
      <c r="N38" s="82" t="str">
        <f t="shared" si="3"/>
        <v/>
      </c>
      <c r="O38" s="82">
        <f t="shared" si="0"/>
        <v>0</v>
      </c>
      <c r="P38" s="82" t="str">
        <f t="shared" si="4"/>
        <v/>
      </c>
      <c r="Q38" s="82" t="str">
        <f t="shared" si="1"/>
        <v/>
      </c>
    </row>
    <row r="39" spans="1:17" ht="17.45" customHeight="1" x14ac:dyDescent="0.2">
      <c r="A39" s="50"/>
      <c r="C39" s="99"/>
      <c r="D39" s="100"/>
      <c r="E39" s="90"/>
      <c r="F39" s="90"/>
      <c r="G39" s="101"/>
      <c r="H39" s="90"/>
      <c r="I39" s="90"/>
      <c r="J39" s="90"/>
      <c r="K39" s="90"/>
      <c r="L39" s="82" t="str">
        <f t="shared" si="2"/>
        <v/>
      </c>
      <c r="M39" s="14"/>
      <c r="N39" s="82" t="str">
        <f t="shared" si="3"/>
        <v/>
      </c>
      <c r="O39" s="82">
        <f t="shared" si="0"/>
        <v>0</v>
      </c>
      <c r="P39" s="82" t="str">
        <f t="shared" si="4"/>
        <v/>
      </c>
      <c r="Q39" s="82" t="str">
        <f t="shared" si="1"/>
        <v/>
      </c>
    </row>
    <row r="40" spans="1:17" ht="17.45" customHeight="1" x14ac:dyDescent="0.2">
      <c r="A40" s="50"/>
      <c r="C40" s="99"/>
      <c r="D40" s="100"/>
      <c r="E40" s="90"/>
      <c r="F40" s="90"/>
      <c r="G40" s="101"/>
      <c r="H40" s="90"/>
      <c r="I40" s="90"/>
      <c r="J40" s="90"/>
      <c r="K40" s="90"/>
      <c r="L40" s="82" t="str">
        <f t="shared" si="2"/>
        <v/>
      </c>
      <c r="M40" s="14"/>
      <c r="N40" s="82" t="str">
        <f t="shared" si="3"/>
        <v/>
      </c>
      <c r="O40" s="82">
        <f t="shared" si="0"/>
        <v>0</v>
      </c>
      <c r="P40" s="82" t="str">
        <f t="shared" si="4"/>
        <v/>
      </c>
      <c r="Q40" s="82" t="str">
        <f t="shared" si="1"/>
        <v/>
      </c>
    </row>
    <row r="41" spans="1:17" ht="17.45" customHeight="1" x14ac:dyDescent="0.2">
      <c r="A41" s="50"/>
      <c r="C41" s="99"/>
      <c r="D41" s="100"/>
      <c r="E41" s="90"/>
      <c r="F41" s="90"/>
      <c r="G41" s="101"/>
      <c r="H41" s="90"/>
      <c r="I41" s="90"/>
      <c r="J41" s="90"/>
      <c r="K41" s="90"/>
      <c r="L41" s="82" t="str">
        <f t="shared" si="2"/>
        <v/>
      </c>
      <c r="M41" s="14"/>
      <c r="N41" s="82" t="str">
        <f t="shared" si="3"/>
        <v/>
      </c>
      <c r="O41" s="82">
        <f t="shared" si="0"/>
        <v>0</v>
      </c>
      <c r="P41" s="82" t="str">
        <f t="shared" si="4"/>
        <v/>
      </c>
      <c r="Q41" s="82" t="str">
        <f t="shared" si="1"/>
        <v/>
      </c>
    </row>
    <row r="42" spans="1:17" ht="17.45" customHeight="1" x14ac:dyDescent="0.2">
      <c r="A42" s="50"/>
      <c r="C42" s="99"/>
      <c r="D42" s="100"/>
      <c r="E42" s="90"/>
      <c r="F42" s="90"/>
      <c r="G42" s="101"/>
      <c r="H42" s="90"/>
      <c r="I42" s="90"/>
      <c r="J42" s="90"/>
      <c r="K42" s="90"/>
      <c r="L42" s="82" t="str">
        <f t="shared" si="2"/>
        <v/>
      </c>
      <c r="M42" s="14"/>
      <c r="N42" s="82" t="str">
        <f t="shared" si="3"/>
        <v/>
      </c>
      <c r="O42" s="82">
        <f t="shared" si="0"/>
        <v>0</v>
      </c>
      <c r="P42" s="82" t="str">
        <f t="shared" si="4"/>
        <v/>
      </c>
      <c r="Q42" s="82" t="str">
        <f t="shared" si="1"/>
        <v/>
      </c>
    </row>
    <row r="43" spans="1:17" ht="17.45" customHeight="1" x14ac:dyDescent="0.2">
      <c r="A43" s="50"/>
      <c r="C43" s="99"/>
      <c r="D43" s="100"/>
      <c r="E43" s="90"/>
      <c r="F43" s="90"/>
      <c r="G43" s="101"/>
      <c r="H43" s="90"/>
      <c r="I43" s="90"/>
      <c r="J43" s="90"/>
      <c r="K43" s="90"/>
      <c r="L43" s="82" t="str">
        <f t="shared" si="2"/>
        <v/>
      </c>
      <c r="M43" s="14"/>
      <c r="N43" s="82" t="str">
        <f t="shared" si="3"/>
        <v/>
      </c>
      <c r="O43" s="82">
        <f t="shared" si="0"/>
        <v>0</v>
      </c>
      <c r="P43" s="82" t="str">
        <f t="shared" si="4"/>
        <v/>
      </c>
      <c r="Q43" s="82" t="str">
        <f t="shared" si="1"/>
        <v/>
      </c>
    </row>
    <row r="44" spans="1:17" ht="17.45" customHeight="1" x14ac:dyDescent="0.2">
      <c r="C44" s="99"/>
      <c r="D44" s="100"/>
      <c r="E44" s="90"/>
      <c r="F44" s="90"/>
      <c r="G44" s="101"/>
      <c r="H44" s="90"/>
      <c r="I44" s="90"/>
      <c r="J44" s="90"/>
      <c r="K44" s="90"/>
      <c r="L44" s="82" t="str">
        <f t="shared" si="2"/>
        <v/>
      </c>
      <c r="M44" s="14"/>
      <c r="N44" s="82" t="str">
        <f t="shared" si="3"/>
        <v/>
      </c>
      <c r="O44" s="82">
        <f t="shared" si="0"/>
        <v>0</v>
      </c>
      <c r="P44" s="82" t="str">
        <f t="shared" si="4"/>
        <v/>
      </c>
      <c r="Q44" s="82" t="str">
        <f t="shared" si="1"/>
        <v/>
      </c>
    </row>
    <row r="45" spans="1:17" ht="17.45" customHeight="1" x14ac:dyDescent="0.2">
      <c r="C45" s="99"/>
      <c r="D45" s="100"/>
      <c r="E45" s="90"/>
      <c r="F45" s="90"/>
      <c r="G45" s="101"/>
      <c r="H45" s="90"/>
      <c r="I45" s="90"/>
      <c r="J45" s="90"/>
      <c r="K45" s="90"/>
      <c r="L45" s="82" t="str">
        <f t="shared" si="2"/>
        <v/>
      </c>
      <c r="M45" s="14"/>
      <c r="N45" s="82" t="str">
        <f t="shared" si="3"/>
        <v/>
      </c>
      <c r="O45" s="82">
        <f t="shared" si="0"/>
        <v>0</v>
      </c>
      <c r="P45" s="82" t="str">
        <f t="shared" si="4"/>
        <v/>
      </c>
      <c r="Q45" s="82" t="str">
        <f t="shared" si="1"/>
        <v/>
      </c>
    </row>
    <row r="46" spans="1:17" ht="17.45" customHeight="1" x14ac:dyDescent="0.2">
      <c r="C46" s="99"/>
      <c r="D46" s="100"/>
      <c r="E46" s="90"/>
      <c r="F46" s="90"/>
      <c r="G46" s="101"/>
      <c r="H46" s="90"/>
      <c r="I46" s="90"/>
      <c r="J46" s="90"/>
      <c r="K46" s="90"/>
      <c r="L46" s="82" t="str">
        <f t="shared" si="2"/>
        <v/>
      </c>
      <c r="M46" s="14"/>
      <c r="N46" s="82" t="str">
        <f t="shared" si="3"/>
        <v/>
      </c>
      <c r="O46" s="82">
        <f t="shared" si="0"/>
        <v>0</v>
      </c>
      <c r="P46" s="82" t="str">
        <f t="shared" si="4"/>
        <v/>
      </c>
      <c r="Q46" s="82" t="str">
        <f t="shared" si="1"/>
        <v/>
      </c>
    </row>
    <row r="47" spans="1:17" ht="17.45" customHeight="1" x14ac:dyDescent="0.2">
      <c r="C47" s="99"/>
      <c r="D47" s="100"/>
      <c r="E47" s="90"/>
      <c r="F47" s="90"/>
      <c r="G47" s="101"/>
      <c r="H47" s="90"/>
      <c r="I47" s="90"/>
      <c r="J47" s="90"/>
      <c r="K47" s="90"/>
      <c r="L47" s="82" t="str">
        <f t="shared" si="2"/>
        <v/>
      </c>
      <c r="M47" s="14"/>
      <c r="N47" s="82" t="str">
        <f t="shared" si="3"/>
        <v/>
      </c>
      <c r="O47" s="82">
        <f t="shared" si="0"/>
        <v>0</v>
      </c>
      <c r="P47" s="82" t="str">
        <f t="shared" si="4"/>
        <v/>
      </c>
      <c r="Q47" s="82" t="str">
        <f t="shared" si="1"/>
        <v/>
      </c>
    </row>
    <row r="48" spans="1:17" ht="17.45" customHeight="1" x14ac:dyDescent="0.2">
      <c r="C48" s="99"/>
      <c r="D48" s="100"/>
      <c r="E48" s="90"/>
      <c r="F48" s="90"/>
      <c r="G48" s="101"/>
      <c r="H48" s="90"/>
      <c r="I48" s="90"/>
      <c r="J48" s="90"/>
      <c r="K48" s="90"/>
      <c r="L48" s="82" t="str">
        <f t="shared" si="2"/>
        <v/>
      </c>
      <c r="M48" s="14"/>
      <c r="N48" s="82" t="str">
        <f t="shared" si="3"/>
        <v/>
      </c>
      <c r="O48" s="82">
        <f t="shared" si="0"/>
        <v>0</v>
      </c>
      <c r="P48" s="82" t="str">
        <f t="shared" si="4"/>
        <v/>
      </c>
      <c r="Q48" s="82" t="str">
        <f t="shared" si="1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2"/>
        <v/>
      </c>
      <c r="M49" s="14"/>
      <c r="N49" s="82" t="str">
        <f t="shared" si="3"/>
        <v/>
      </c>
      <c r="O49" s="82">
        <f t="shared" si="0"/>
        <v>0</v>
      </c>
      <c r="P49" s="82" t="str">
        <f t="shared" si="4"/>
        <v/>
      </c>
      <c r="Q49" s="82" t="str">
        <f t="shared" si="1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2"/>
        <v/>
      </c>
      <c r="M50" s="14"/>
      <c r="N50" s="82" t="str">
        <f t="shared" si="3"/>
        <v/>
      </c>
      <c r="O50" s="82">
        <f t="shared" si="0"/>
        <v>0</v>
      </c>
      <c r="P50" s="82" t="str">
        <f t="shared" si="4"/>
        <v/>
      </c>
      <c r="Q50" s="82" t="str">
        <f t="shared" si="1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2"/>
        <v/>
      </c>
      <c r="M51" s="14"/>
      <c r="N51" s="82" t="str">
        <f t="shared" si="3"/>
        <v/>
      </c>
      <c r="O51" s="82">
        <f t="shared" si="0"/>
        <v>0</v>
      </c>
      <c r="P51" s="82" t="str">
        <f t="shared" si="4"/>
        <v/>
      </c>
      <c r="Q51" s="82" t="str">
        <f t="shared" si="1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2"/>
        <v/>
      </c>
      <c r="M52" s="14"/>
      <c r="N52" s="82" t="str">
        <f t="shared" si="3"/>
        <v/>
      </c>
      <c r="O52" s="82">
        <f t="shared" si="0"/>
        <v>0</v>
      </c>
      <c r="P52" s="82" t="str">
        <f t="shared" si="4"/>
        <v/>
      </c>
      <c r="Q52" s="82" t="str">
        <f t="shared" si="1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2"/>
        <v/>
      </c>
      <c r="M53" s="14"/>
      <c r="N53" s="82" t="str">
        <f t="shared" si="3"/>
        <v/>
      </c>
      <c r="O53" s="82">
        <f t="shared" si="0"/>
        <v>0</v>
      </c>
      <c r="P53" s="82" t="str">
        <f t="shared" si="4"/>
        <v/>
      </c>
      <c r="Q53" s="82" t="str">
        <f t="shared" si="1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2"/>
        <v/>
      </c>
      <c r="M54" s="14"/>
      <c r="N54" s="82" t="str">
        <f t="shared" si="3"/>
        <v/>
      </c>
      <c r="O54" s="82">
        <f t="shared" si="0"/>
        <v>0</v>
      </c>
      <c r="P54" s="82" t="str">
        <f t="shared" si="4"/>
        <v/>
      </c>
      <c r="Q54" s="82" t="str">
        <f t="shared" si="1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2"/>
        <v/>
      </c>
      <c r="N55" s="82" t="str">
        <f t="shared" si="3"/>
        <v/>
      </c>
      <c r="O55" s="82">
        <f t="shared" si="0"/>
        <v>0</v>
      </c>
      <c r="P55" s="82" t="str">
        <f t="shared" si="4"/>
        <v/>
      </c>
      <c r="Q55" s="82" t="str">
        <f t="shared" si="1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2"/>
        <v/>
      </c>
      <c r="N56" s="82" t="str">
        <f t="shared" si="3"/>
        <v/>
      </c>
      <c r="O56" s="82">
        <f t="shared" si="0"/>
        <v>0</v>
      </c>
      <c r="P56" s="82" t="str">
        <f t="shared" si="4"/>
        <v/>
      </c>
      <c r="Q56" s="82" t="str">
        <f t="shared" si="1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2"/>
        <v/>
      </c>
      <c r="N57" s="82" t="str">
        <f t="shared" si="3"/>
        <v/>
      </c>
      <c r="O57" s="82">
        <f t="shared" si="0"/>
        <v>0</v>
      </c>
      <c r="P57" s="82" t="str">
        <f t="shared" si="4"/>
        <v/>
      </c>
      <c r="Q57" s="82" t="str">
        <f t="shared" si="1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2"/>
        <v/>
      </c>
      <c r="N58" s="82" t="str">
        <f t="shared" si="3"/>
        <v/>
      </c>
      <c r="O58" s="82">
        <f t="shared" si="0"/>
        <v>0</v>
      </c>
      <c r="P58" s="82" t="str">
        <f t="shared" si="4"/>
        <v/>
      </c>
      <c r="Q58" s="82" t="str">
        <f t="shared" si="1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2"/>
        <v/>
      </c>
      <c r="N59" s="82" t="str">
        <f t="shared" si="3"/>
        <v/>
      </c>
      <c r="O59" s="82">
        <f t="shared" si="0"/>
        <v>0</v>
      </c>
      <c r="P59" s="82" t="str">
        <f t="shared" si="4"/>
        <v/>
      </c>
      <c r="Q59" s="82" t="str">
        <f t="shared" si="1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2"/>
        <v/>
      </c>
      <c r="N60" s="82" t="str">
        <f t="shared" si="3"/>
        <v/>
      </c>
      <c r="O60" s="82">
        <f t="shared" si="0"/>
        <v>0</v>
      </c>
      <c r="P60" s="82" t="str">
        <f t="shared" si="4"/>
        <v/>
      </c>
      <c r="Q60" s="82" t="str">
        <f t="shared" si="1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2"/>
        <v/>
      </c>
      <c r="N61" s="82" t="str">
        <f t="shared" si="3"/>
        <v/>
      </c>
      <c r="O61" s="82">
        <f t="shared" si="0"/>
        <v>0</v>
      </c>
      <c r="P61" s="82" t="str">
        <f t="shared" si="4"/>
        <v/>
      </c>
      <c r="Q61" s="82" t="str">
        <f t="shared" si="1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2"/>
        <v/>
      </c>
      <c r="N62" s="82" t="str">
        <f t="shared" si="3"/>
        <v/>
      </c>
      <c r="O62" s="82">
        <f t="shared" si="0"/>
        <v>0</v>
      </c>
      <c r="P62" s="82" t="str">
        <f t="shared" si="4"/>
        <v/>
      </c>
      <c r="Q62" s="82" t="str">
        <f t="shared" si="1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2"/>
        <v/>
      </c>
      <c r="N63" s="82" t="str">
        <f t="shared" si="3"/>
        <v/>
      </c>
      <c r="O63" s="82">
        <f t="shared" si="0"/>
        <v>0</v>
      </c>
      <c r="P63" s="82" t="str">
        <f t="shared" si="4"/>
        <v/>
      </c>
      <c r="Q63" s="82" t="str">
        <f t="shared" si="1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2"/>
        <v/>
      </c>
      <c r="N64" s="82" t="str">
        <f t="shared" si="3"/>
        <v/>
      </c>
      <c r="O64" s="82">
        <f t="shared" si="0"/>
        <v>0</v>
      </c>
      <c r="P64" s="82" t="str">
        <f t="shared" si="4"/>
        <v/>
      </c>
      <c r="Q64" s="82" t="str">
        <f t="shared" si="1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2"/>
        <v/>
      </c>
      <c r="N65" s="82" t="str">
        <f t="shared" si="3"/>
        <v/>
      </c>
      <c r="O65" s="82">
        <f t="shared" si="0"/>
        <v>0</v>
      </c>
      <c r="P65" s="82" t="str">
        <f t="shared" si="4"/>
        <v/>
      </c>
      <c r="Q65" s="82" t="str">
        <f t="shared" si="1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2"/>
        <v/>
      </c>
      <c r="N66" s="82" t="str">
        <f t="shared" si="3"/>
        <v/>
      </c>
      <c r="O66" s="82">
        <f t="shared" si="0"/>
        <v>0</v>
      </c>
      <c r="P66" s="82" t="str">
        <f t="shared" si="4"/>
        <v/>
      </c>
      <c r="Q66" s="82" t="str">
        <f t="shared" si="1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2"/>
        <v/>
      </c>
      <c r="N67" s="82" t="str">
        <f t="shared" si="3"/>
        <v/>
      </c>
      <c r="O67" s="82">
        <f t="shared" si="0"/>
        <v>0</v>
      </c>
      <c r="P67" s="82" t="str">
        <f t="shared" si="4"/>
        <v/>
      </c>
      <c r="Q67" s="82" t="str">
        <f t="shared" si="1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2"/>
        <v/>
      </c>
      <c r="N68" s="82" t="str">
        <f t="shared" si="3"/>
        <v/>
      </c>
      <c r="O68" s="82">
        <f t="shared" si="0"/>
        <v>0</v>
      </c>
      <c r="P68" s="82" t="str">
        <f t="shared" si="4"/>
        <v/>
      </c>
      <c r="Q68" s="82" t="str">
        <f t="shared" si="1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2"/>
        <v/>
      </c>
      <c r="N69" s="82" t="str">
        <f t="shared" si="3"/>
        <v/>
      </c>
      <c r="O69" s="82">
        <f t="shared" si="0"/>
        <v>0</v>
      </c>
      <c r="P69" s="82" t="str">
        <f t="shared" si="4"/>
        <v/>
      </c>
      <c r="Q69" s="82" t="str">
        <f t="shared" si="1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2"/>
        <v/>
      </c>
      <c r="N70" s="82" t="str">
        <f t="shared" si="3"/>
        <v/>
      </c>
      <c r="O70" s="82">
        <f t="shared" si="0"/>
        <v>0</v>
      </c>
      <c r="P70" s="82" t="str">
        <f t="shared" si="4"/>
        <v/>
      </c>
      <c r="Q70" s="82" t="str">
        <f t="shared" si="1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2"/>
        <v/>
      </c>
      <c r="N71" s="82" t="str">
        <f t="shared" si="3"/>
        <v/>
      </c>
      <c r="O71" s="82">
        <f t="shared" si="0"/>
        <v>0</v>
      </c>
      <c r="P71" s="82" t="str">
        <f t="shared" si="4"/>
        <v/>
      </c>
      <c r="Q71" s="82" t="str">
        <f t="shared" si="1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2"/>
        <v/>
      </c>
      <c r="N72" s="82" t="str">
        <f t="shared" si="3"/>
        <v/>
      </c>
      <c r="O72" s="82">
        <f t="shared" si="0"/>
        <v>0</v>
      </c>
      <c r="P72" s="82" t="str">
        <f t="shared" si="4"/>
        <v/>
      </c>
      <c r="Q72" s="82" t="str">
        <f t="shared" si="1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2"/>
        <v/>
      </c>
      <c r="N73" s="82" t="str">
        <f t="shared" si="3"/>
        <v/>
      </c>
      <c r="O73" s="82">
        <f t="shared" si="0"/>
        <v>0</v>
      </c>
      <c r="P73" s="82" t="str">
        <f t="shared" si="4"/>
        <v/>
      </c>
      <c r="Q73" s="82" t="str">
        <f t="shared" si="1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2"/>
        <v/>
      </c>
      <c r="N74" s="82" t="str">
        <f t="shared" si="3"/>
        <v/>
      </c>
      <c r="O74" s="82">
        <f t="shared" si="0"/>
        <v>0</v>
      </c>
      <c r="P74" s="82" t="str">
        <f t="shared" si="4"/>
        <v/>
      </c>
      <c r="Q74" s="82" t="str">
        <f t="shared" si="1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2"/>
        <v/>
      </c>
      <c r="N75" s="82" t="str">
        <f t="shared" si="3"/>
        <v/>
      </c>
      <c r="O75" s="82">
        <f t="shared" si="0"/>
        <v>0</v>
      </c>
      <c r="P75" s="82" t="str">
        <f t="shared" si="4"/>
        <v/>
      </c>
      <c r="Q75" s="82" t="str">
        <f t="shared" si="1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2"/>
        <v/>
      </c>
      <c r="N76" s="82" t="str">
        <f t="shared" si="3"/>
        <v/>
      </c>
      <c r="O76" s="82">
        <f t="shared" si="0"/>
        <v>0</v>
      </c>
      <c r="P76" s="82" t="str">
        <f t="shared" si="4"/>
        <v/>
      </c>
      <c r="Q76" s="82" t="str">
        <f t="shared" si="1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2"/>
        <v/>
      </c>
      <c r="N77" s="82" t="str">
        <f t="shared" si="3"/>
        <v/>
      </c>
      <c r="O77" s="82">
        <f t="shared" si="0"/>
        <v>0</v>
      </c>
      <c r="P77" s="82" t="str">
        <f t="shared" si="4"/>
        <v/>
      </c>
      <c r="Q77" s="82" t="str">
        <f t="shared" si="1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2"/>
        <v/>
      </c>
      <c r="N78" s="82" t="str">
        <f t="shared" si="3"/>
        <v/>
      </c>
      <c r="O78" s="82">
        <f t="shared" si="0"/>
        <v>0</v>
      </c>
      <c r="P78" s="82" t="str">
        <f t="shared" si="4"/>
        <v/>
      </c>
      <c r="Q78" s="82" t="str">
        <f t="shared" si="1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2"/>
        <v/>
      </c>
      <c r="N79" s="82" t="str">
        <f t="shared" si="3"/>
        <v/>
      </c>
      <c r="O79" s="82">
        <f t="shared" ref="O79:O142" si="5">IF($G79=0%,F79,"")</f>
        <v>0</v>
      </c>
      <c r="P79" s="82" t="str">
        <f t="shared" si="4"/>
        <v/>
      </c>
      <c r="Q79" s="82" t="str">
        <f t="shared" si="1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6">IF(F80&amp;H80&amp;I80&amp;J80&amp;K80="","",F80+H80+I80-J80-K80)</f>
        <v/>
      </c>
      <c r="N80" s="82" t="str">
        <f t="shared" ref="N80:N143" si="7">IF($G80="E",F80,"")</f>
        <v/>
      </c>
      <c r="O80" s="82">
        <f t="shared" si="5"/>
        <v>0</v>
      </c>
      <c r="P80" s="82" t="str">
        <f t="shared" ref="P80:P143" si="8">IF(OR($G80=8%,$G80=11%),$H80/$G80,"")</f>
        <v/>
      </c>
      <c r="Q80" s="82" t="str">
        <f t="shared" si="1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6"/>
        <v/>
      </c>
      <c r="N81" s="82" t="str">
        <f t="shared" si="7"/>
        <v/>
      </c>
      <c r="O81" s="82">
        <f t="shared" si="5"/>
        <v>0</v>
      </c>
      <c r="P81" s="82" t="str">
        <f t="shared" si="8"/>
        <v/>
      </c>
      <c r="Q81" s="82" t="str">
        <f t="shared" ref="Q81:Q144" si="9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6"/>
        <v/>
      </c>
      <c r="N82" s="82" t="str">
        <f t="shared" si="7"/>
        <v/>
      </c>
      <c r="O82" s="82">
        <f t="shared" si="5"/>
        <v>0</v>
      </c>
      <c r="P82" s="82" t="str">
        <f t="shared" si="8"/>
        <v/>
      </c>
      <c r="Q82" s="82" t="str">
        <f t="shared" si="9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6"/>
        <v/>
      </c>
      <c r="N83" s="82" t="str">
        <f t="shared" si="7"/>
        <v/>
      </c>
      <c r="O83" s="82">
        <f t="shared" si="5"/>
        <v>0</v>
      </c>
      <c r="P83" s="82" t="str">
        <f t="shared" si="8"/>
        <v/>
      </c>
      <c r="Q83" s="82" t="str">
        <f t="shared" si="9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6"/>
        <v/>
      </c>
      <c r="N84" s="82" t="str">
        <f t="shared" si="7"/>
        <v/>
      </c>
      <c r="O84" s="82">
        <f t="shared" si="5"/>
        <v>0</v>
      </c>
      <c r="P84" s="82" t="str">
        <f t="shared" si="8"/>
        <v/>
      </c>
      <c r="Q84" s="82" t="str">
        <f t="shared" si="9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6"/>
        <v/>
      </c>
      <c r="N85" s="82" t="str">
        <f t="shared" si="7"/>
        <v/>
      </c>
      <c r="O85" s="82">
        <f t="shared" si="5"/>
        <v>0</v>
      </c>
      <c r="P85" s="82" t="str">
        <f t="shared" si="8"/>
        <v/>
      </c>
      <c r="Q85" s="82" t="str">
        <f t="shared" si="9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6"/>
        <v/>
      </c>
      <c r="N86" s="82" t="str">
        <f t="shared" si="7"/>
        <v/>
      </c>
      <c r="O86" s="82">
        <f t="shared" si="5"/>
        <v>0</v>
      </c>
      <c r="P86" s="82" t="str">
        <f t="shared" si="8"/>
        <v/>
      </c>
      <c r="Q86" s="82" t="str">
        <f t="shared" si="9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6"/>
        <v/>
      </c>
      <c r="N87" s="82" t="str">
        <f t="shared" si="7"/>
        <v/>
      </c>
      <c r="O87" s="82">
        <f t="shared" si="5"/>
        <v>0</v>
      </c>
      <c r="P87" s="82" t="str">
        <f t="shared" si="8"/>
        <v/>
      </c>
      <c r="Q87" s="82" t="str">
        <f t="shared" si="9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6"/>
        <v/>
      </c>
      <c r="N88" s="82" t="str">
        <f t="shared" si="7"/>
        <v/>
      </c>
      <c r="O88" s="82">
        <f t="shared" si="5"/>
        <v>0</v>
      </c>
      <c r="P88" s="82" t="str">
        <f t="shared" si="8"/>
        <v/>
      </c>
      <c r="Q88" s="82" t="str">
        <f t="shared" si="9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6"/>
        <v/>
      </c>
      <c r="N89" s="82" t="str">
        <f t="shared" si="7"/>
        <v/>
      </c>
      <c r="O89" s="82">
        <f t="shared" si="5"/>
        <v>0</v>
      </c>
      <c r="P89" s="82" t="str">
        <f t="shared" si="8"/>
        <v/>
      </c>
      <c r="Q89" s="82" t="str">
        <f t="shared" si="9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6"/>
        <v/>
      </c>
      <c r="N90" s="82" t="str">
        <f t="shared" si="7"/>
        <v/>
      </c>
      <c r="O90" s="82">
        <f t="shared" si="5"/>
        <v>0</v>
      </c>
      <c r="P90" s="82" t="str">
        <f t="shared" si="8"/>
        <v/>
      </c>
      <c r="Q90" s="82" t="str">
        <f t="shared" si="9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6"/>
        <v/>
      </c>
      <c r="N91" s="82" t="str">
        <f t="shared" si="7"/>
        <v/>
      </c>
      <c r="O91" s="82">
        <f t="shared" si="5"/>
        <v>0</v>
      </c>
      <c r="P91" s="82" t="str">
        <f t="shared" si="8"/>
        <v/>
      </c>
      <c r="Q91" s="82" t="str">
        <f t="shared" si="9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6"/>
        <v/>
      </c>
      <c r="N92" s="82" t="str">
        <f t="shared" si="7"/>
        <v/>
      </c>
      <c r="O92" s="82">
        <f t="shared" si="5"/>
        <v>0</v>
      </c>
      <c r="P92" s="82" t="str">
        <f t="shared" si="8"/>
        <v/>
      </c>
      <c r="Q92" s="82" t="str">
        <f t="shared" si="9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6"/>
        <v/>
      </c>
      <c r="N93" s="82" t="str">
        <f t="shared" si="7"/>
        <v/>
      </c>
      <c r="O93" s="82">
        <f t="shared" si="5"/>
        <v>0</v>
      </c>
      <c r="P93" s="82" t="str">
        <f t="shared" si="8"/>
        <v/>
      </c>
      <c r="Q93" s="82" t="str">
        <f t="shared" si="9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6"/>
        <v/>
      </c>
      <c r="N94" s="82" t="str">
        <f t="shared" si="7"/>
        <v/>
      </c>
      <c r="O94" s="82">
        <f t="shared" si="5"/>
        <v>0</v>
      </c>
      <c r="P94" s="82" t="str">
        <f t="shared" si="8"/>
        <v/>
      </c>
      <c r="Q94" s="82" t="str">
        <f t="shared" si="9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6"/>
        <v/>
      </c>
      <c r="N95" s="82" t="str">
        <f t="shared" si="7"/>
        <v/>
      </c>
      <c r="O95" s="82">
        <f t="shared" si="5"/>
        <v>0</v>
      </c>
      <c r="P95" s="82" t="str">
        <f t="shared" si="8"/>
        <v/>
      </c>
      <c r="Q95" s="82" t="str">
        <f t="shared" si="9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6"/>
        <v/>
      </c>
      <c r="N96" s="82" t="str">
        <f t="shared" si="7"/>
        <v/>
      </c>
      <c r="O96" s="82">
        <f t="shared" si="5"/>
        <v>0</v>
      </c>
      <c r="P96" s="82" t="str">
        <f t="shared" si="8"/>
        <v/>
      </c>
      <c r="Q96" s="82" t="str">
        <f t="shared" si="9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6"/>
        <v/>
      </c>
      <c r="N97" s="82" t="str">
        <f t="shared" si="7"/>
        <v/>
      </c>
      <c r="O97" s="82">
        <f t="shared" si="5"/>
        <v>0</v>
      </c>
      <c r="P97" s="82" t="str">
        <f t="shared" si="8"/>
        <v/>
      </c>
      <c r="Q97" s="82" t="str">
        <f t="shared" si="9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6"/>
        <v/>
      </c>
      <c r="N98" s="82" t="str">
        <f t="shared" si="7"/>
        <v/>
      </c>
      <c r="O98" s="82">
        <f t="shared" si="5"/>
        <v>0</v>
      </c>
      <c r="P98" s="82" t="str">
        <f t="shared" si="8"/>
        <v/>
      </c>
      <c r="Q98" s="82" t="str">
        <f t="shared" si="9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6"/>
        <v/>
      </c>
      <c r="N99" s="82" t="str">
        <f t="shared" si="7"/>
        <v/>
      </c>
      <c r="O99" s="82">
        <f t="shared" si="5"/>
        <v>0</v>
      </c>
      <c r="P99" s="82" t="str">
        <f t="shared" si="8"/>
        <v/>
      </c>
      <c r="Q99" s="82" t="str">
        <f t="shared" si="9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6"/>
        <v/>
      </c>
      <c r="N100" s="82" t="str">
        <f t="shared" si="7"/>
        <v/>
      </c>
      <c r="O100" s="82">
        <f t="shared" si="5"/>
        <v>0</v>
      </c>
      <c r="P100" s="82" t="str">
        <f t="shared" si="8"/>
        <v/>
      </c>
      <c r="Q100" s="82" t="str">
        <f t="shared" si="9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6"/>
        <v/>
      </c>
      <c r="N101" s="82" t="str">
        <f t="shared" si="7"/>
        <v/>
      </c>
      <c r="O101" s="82">
        <f t="shared" si="5"/>
        <v>0</v>
      </c>
      <c r="P101" s="82" t="str">
        <f t="shared" si="8"/>
        <v/>
      </c>
      <c r="Q101" s="82" t="str">
        <f t="shared" si="9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6"/>
        <v/>
      </c>
      <c r="N102" s="82" t="str">
        <f t="shared" si="7"/>
        <v/>
      </c>
      <c r="O102" s="82">
        <f t="shared" si="5"/>
        <v>0</v>
      </c>
      <c r="P102" s="82" t="str">
        <f t="shared" si="8"/>
        <v/>
      </c>
      <c r="Q102" s="82" t="str">
        <f t="shared" si="9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6"/>
        <v/>
      </c>
      <c r="N103" s="82" t="str">
        <f t="shared" si="7"/>
        <v/>
      </c>
      <c r="O103" s="82">
        <f t="shared" si="5"/>
        <v>0</v>
      </c>
      <c r="P103" s="82" t="str">
        <f t="shared" si="8"/>
        <v/>
      </c>
      <c r="Q103" s="82" t="str">
        <f t="shared" si="9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6"/>
        <v/>
      </c>
      <c r="N104" s="82" t="str">
        <f t="shared" si="7"/>
        <v/>
      </c>
      <c r="O104" s="82">
        <f t="shared" si="5"/>
        <v>0</v>
      </c>
      <c r="P104" s="82" t="str">
        <f t="shared" si="8"/>
        <v/>
      </c>
      <c r="Q104" s="82" t="str">
        <f t="shared" si="9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6"/>
        <v/>
      </c>
      <c r="N105" s="82" t="str">
        <f t="shared" si="7"/>
        <v/>
      </c>
      <c r="O105" s="82">
        <f t="shared" si="5"/>
        <v>0</v>
      </c>
      <c r="P105" s="82" t="str">
        <f t="shared" si="8"/>
        <v/>
      </c>
      <c r="Q105" s="82" t="str">
        <f t="shared" si="9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6"/>
        <v/>
      </c>
      <c r="N106" s="82" t="str">
        <f t="shared" si="7"/>
        <v/>
      </c>
      <c r="O106" s="82">
        <f t="shared" si="5"/>
        <v>0</v>
      </c>
      <c r="P106" s="82" t="str">
        <f t="shared" si="8"/>
        <v/>
      </c>
      <c r="Q106" s="82" t="str">
        <f t="shared" si="9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6"/>
        <v/>
      </c>
      <c r="N107" s="82" t="str">
        <f t="shared" si="7"/>
        <v/>
      </c>
      <c r="O107" s="82">
        <f t="shared" si="5"/>
        <v>0</v>
      </c>
      <c r="P107" s="82" t="str">
        <f t="shared" si="8"/>
        <v/>
      </c>
      <c r="Q107" s="82" t="str">
        <f t="shared" si="9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6"/>
        <v/>
      </c>
      <c r="N108" s="82" t="str">
        <f t="shared" si="7"/>
        <v/>
      </c>
      <c r="O108" s="82">
        <f t="shared" si="5"/>
        <v>0</v>
      </c>
      <c r="P108" s="82" t="str">
        <f t="shared" si="8"/>
        <v/>
      </c>
      <c r="Q108" s="82" t="str">
        <f t="shared" si="9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6"/>
        <v/>
      </c>
      <c r="N109" s="82" t="str">
        <f t="shared" si="7"/>
        <v/>
      </c>
      <c r="O109" s="82">
        <f t="shared" si="5"/>
        <v>0</v>
      </c>
      <c r="P109" s="82" t="str">
        <f t="shared" si="8"/>
        <v/>
      </c>
      <c r="Q109" s="82" t="str">
        <f t="shared" si="9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6"/>
        <v/>
      </c>
      <c r="N110" s="82" t="str">
        <f t="shared" si="7"/>
        <v/>
      </c>
      <c r="O110" s="82">
        <f t="shared" si="5"/>
        <v>0</v>
      </c>
      <c r="P110" s="82" t="str">
        <f t="shared" si="8"/>
        <v/>
      </c>
      <c r="Q110" s="82" t="str">
        <f t="shared" si="9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6"/>
        <v/>
      </c>
      <c r="N111" s="82" t="str">
        <f t="shared" si="7"/>
        <v/>
      </c>
      <c r="O111" s="82">
        <f t="shared" si="5"/>
        <v>0</v>
      </c>
      <c r="P111" s="82" t="str">
        <f t="shared" si="8"/>
        <v/>
      </c>
      <c r="Q111" s="82" t="str">
        <f t="shared" si="9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6"/>
        <v/>
      </c>
      <c r="N112" s="82" t="str">
        <f t="shared" si="7"/>
        <v/>
      </c>
      <c r="O112" s="82">
        <f t="shared" si="5"/>
        <v>0</v>
      </c>
      <c r="P112" s="82" t="str">
        <f t="shared" si="8"/>
        <v/>
      </c>
      <c r="Q112" s="82" t="str">
        <f t="shared" si="9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6"/>
        <v/>
      </c>
      <c r="N113" s="82" t="str">
        <f t="shared" si="7"/>
        <v/>
      </c>
      <c r="O113" s="82">
        <f t="shared" si="5"/>
        <v>0</v>
      </c>
      <c r="P113" s="82" t="str">
        <f t="shared" si="8"/>
        <v/>
      </c>
      <c r="Q113" s="82" t="str">
        <f t="shared" si="9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6"/>
        <v/>
      </c>
      <c r="N114" s="82" t="str">
        <f t="shared" si="7"/>
        <v/>
      </c>
      <c r="O114" s="82">
        <f t="shared" si="5"/>
        <v>0</v>
      </c>
      <c r="P114" s="82" t="str">
        <f t="shared" si="8"/>
        <v/>
      </c>
      <c r="Q114" s="82" t="str">
        <f t="shared" si="9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6"/>
        <v/>
      </c>
      <c r="N115" s="82" t="str">
        <f t="shared" si="7"/>
        <v/>
      </c>
      <c r="O115" s="82">
        <f t="shared" si="5"/>
        <v>0</v>
      </c>
      <c r="P115" s="82" t="str">
        <f t="shared" si="8"/>
        <v/>
      </c>
      <c r="Q115" s="82" t="str">
        <f t="shared" si="9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6"/>
        <v/>
      </c>
      <c r="N116" s="82" t="str">
        <f t="shared" si="7"/>
        <v/>
      </c>
      <c r="O116" s="82">
        <f t="shared" si="5"/>
        <v>0</v>
      </c>
      <c r="P116" s="82" t="str">
        <f t="shared" si="8"/>
        <v/>
      </c>
      <c r="Q116" s="82" t="str">
        <f t="shared" si="9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6"/>
        <v/>
      </c>
      <c r="N117" s="82" t="str">
        <f t="shared" si="7"/>
        <v/>
      </c>
      <c r="O117" s="82">
        <f t="shared" si="5"/>
        <v>0</v>
      </c>
      <c r="P117" s="82" t="str">
        <f t="shared" si="8"/>
        <v/>
      </c>
      <c r="Q117" s="82" t="str">
        <f t="shared" si="9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6"/>
        <v/>
      </c>
      <c r="N118" s="82" t="str">
        <f t="shared" si="7"/>
        <v/>
      </c>
      <c r="O118" s="82">
        <f t="shared" si="5"/>
        <v>0</v>
      </c>
      <c r="P118" s="82" t="str">
        <f t="shared" si="8"/>
        <v/>
      </c>
      <c r="Q118" s="82" t="str">
        <f t="shared" si="9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6"/>
        <v/>
      </c>
      <c r="N119" s="82" t="str">
        <f t="shared" si="7"/>
        <v/>
      </c>
      <c r="O119" s="82">
        <f t="shared" si="5"/>
        <v>0</v>
      </c>
      <c r="P119" s="82" t="str">
        <f t="shared" si="8"/>
        <v/>
      </c>
      <c r="Q119" s="82" t="str">
        <f t="shared" si="9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6"/>
        <v/>
      </c>
      <c r="N120" s="82" t="str">
        <f t="shared" si="7"/>
        <v/>
      </c>
      <c r="O120" s="82">
        <f t="shared" si="5"/>
        <v>0</v>
      </c>
      <c r="P120" s="82" t="str">
        <f t="shared" si="8"/>
        <v/>
      </c>
      <c r="Q120" s="82" t="str">
        <f t="shared" si="9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6"/>
        <v/>
      </c>
      <c r="N121" s="82" t="str">
        <f t="shared" si="7"/>
        <v/>
      </c>
      <c r="O121" s="82">
        <f t="shared" si="5"/>
        <v>0</v>
      </c>
      <c r="P121" s="82" t="str">
        <f t="shared" si="8"/>
        <v/>
      </c>
      <c r="Q121" s="82" t="str">
        <f t="shared" si="9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6"/>
        <v/>
      </c>
      <c r="N122" s="82" t="str">
        <f t="shared" si="7"/>
        <v/>
      </c>
      <c r="O122" s="82">
        <f t="shared" si="5"/>
        <v>0</v>
      </c>
      <c r="P122" s="82" t="str">
        <f t="shared" si="8"/>
        <v/>
      </c>
      <c r="Q122" s="82" t="str">
        <f t="shared" si="9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6"/>
        <v/>
      </c>
      <c r="N123" s="82" t="str">
        <f t="shared" si="7"/>
        <v/>
      </c>
      <c r="O123" s="82">
        <f t="shared" si="5"/>
        <v>0</v>
      </c>
      <c r="P123" s="82" t="str">
        <f t="shared" si="8"/>
        <v/>
      </c>
      <c r="Q123" s="82" t="str">
        <f t="shared" si="9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6"/>
        <v/>
      </c>
      <c r="N124" s="82" t="str">
        <f t="shared" si="7"/>
        <v/>
      </c>
      <c r="O124" s="82">
        <f t="shared" si="5"/>
        <v>0</v>
      </c>
      <c r="P124" s="82" t="str">
        <f t="shared" si="8"/>
        <v/>
      </c>
      <c r="Q124" s="82" t="str">
        <f t="shared" si="9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6"/>
        <v/>
      </c>
      <c r="N125" s="82" t="str">
        <f t="shared" si="7"/>
        <v/>
      </c>
      <c r="O125" s="82">
        <f t="shared" si="5"/>
        <v>0</v>
      </c>
      <c r="P125" s="82" t="str">
        <f t="shared" si="8"/>
        <v/>
      </c>
      <c r="Q125" s="82" t="str">
        <f t="shared" si="9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6"/>
        <v/>
      </c>
      <c r="N126" s="82" t="str">
        <f t="shared" si="7"/>
        <v/>
      </c>
      <c r="O126" s="82">
        <f t="shared" si="5"/>
        <v>0</v>
      </c>
      <c r="P126" s="82" t="str">
        <f t="shared" si="8"/>
        <v/>
      </c>
      <c r="Q126" s="82" t="str">
        <f t="shared" si="9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6"/>
        <v/>
      </c>
      <c r="N127" s="82" t="str">
        <f t="shared" si="7"/>
        <v/>
      </c>
      <c r="O127" s="82">
        <f t="shared" si="5"/>
        <v>0</v>
      </c>
      <c r="P127" s="82" t="str">
        <f t="shared" si="8"/>
        <v/>
      </c>
      <c r="Q127" s="82" t="str">
        <f t="shared" si="9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6"/>
        <v/>
      </c>
      <c r="N128" s="82" t="str">
        <f t="shared" si="7"/>
        <v/>
      </c>
      <c r="O128" s="82">
        <f t="shared" si="5"/>
        <v>0</v>
      </c>
      <c r="P128" s="82" t="str">
        <f t="shared" si="8"/>
        <v/>
      </c>
      <c r="Q128" s="82" t="str">
        <f t="shared" si="9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6"/>
        <v/>
      </c>
      <c r="N129" s="82" t="str">
        <f t="shared" si="7"/>
        <v/>
      </c>
      <c r="O129" s="82">
        <f t="shared" si="5"/>
        <v>0</v>
      </c>
      <c r="P129" s="82" t="str">
        <f t="shared" si="8"/>
        <v/>
      </c>
      <c r="Q129" s="82" t="str">
        <f t="shared" si="9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6"/>
        <v/>
      </c>
      <c r="N130" s="82" t="str">
        <f t="shared" si="7"/>
        <v/>
      </c>
      <c r="O130" s="82">
        <f t="shared" si="5"/>
        <v>0</v>
      </c>
      <c r="P130" s="82" t="str">
        <f t="shared" si="8"/>
        <v/>
      </c>
      <c r="Q130" s="82" t="str">
        <f t="shared" si="9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6"/>
        <v/>
      </c>
      <c r="N131" s="82" t="str">
        <f t="shared" si="7"/>
        <v/>
      </c>
      <c r="O131" s="82">
        <f t="shared" si="5"/>
        <v>0</v>
      </c>
      <c r="P131" s="82" t="str">
        <f t="shared" si="8"/>
        <v/>
      </c>
      <c r="Q131" s="82" t="str">
        <f t="shared" si="9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6"/>
        <v/>
      </c>
      <c r="N132" s="82" t="str">
        <f t="shared" si="7"/>
        <v/>
      </c>
      <c r="O132" s="82">
        <f t="shared" si="5"/>
        <v>0</v>
      </c>
      <c r="P132" s="82" t="str">
        <f t="shared" si="8"/>
        <v/>
      </c>
      <c r="Q132" s="82" t="str">
        <f t="shared" si="9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6"/>
        <v/>
      </c>
      <c r="N133" s="82" t="str">
        <f t="shared" si="7"/>
        <v/>
      </c>
      <c r="O133" s="82">
        <f t="shared" si="5"/>
        <v>0</v>
      </c>
      <c r="P133" s="82" t="str">
        <f t="shared" si="8"/>
        <v/>
      </c>
      <c r="Q133" s="82" t="str">
        <f t="shared" si="9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6"/>
        <v/>
      </c>
      <c r="N134" s="82" t="str">
        <f t="shared" si="7"/>
        <v/>
      </c>
      <c r="O134" s="82">
        <f t="shared" si="5"/>
        <v>0</v>
      </c>
      <c r="P134" s="82" t="str">
        <f t="shared" si="8"/>
        <v/>
      </c>
      <c r="Q134" s="82" t="str">
        <f t="shared" si="9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6"/>
        <v/>
      </c>
      <c r="N135" s="82" t="str">
        <f t="shared" si="7"/>
        <v/>
      </c>
      <c r="O135" s="82">
        <f t="shared" si="5"/>
        <v>0</v>
      </c>
      <c r="P135" s="82" t="str">
        <f t="shared" si="8"/>
        <v/>
      </c>
      <c r="Q135" s="82" t="str">
        <f t="shared" si="9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6"/>
        <v/>
      </c>
      <c r="N136" s="82" t="str">
        <f t="shared" si="7"/>
        <v/>
      </c>
      <c r="O136" s="82">
        <f t="shared" si="5"/>
        <v>0</v>
      </c>
      <c r="P136" s="82" t="str">
        <f t="shared" si="8"/>
        <v/>
      </c>
      <c r="Q136" s="82" t="str">
        <f t="shared" si="9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6"/>
        <v/>
      </c>
      <c r="N137" s="82" t="str">
        <f t="shared" si="7"/>
        <v/>
      </c>
      <c r="O137" s="82">
        <f t="shared" si="5"/>
        <v>0</v>
      </c>
      <c r="P137" s="82" t="str">
        <f t="shared" si="8"/>
        <v/>
      </c>
      <c r="Q137" s="82" t="str">
        <f t="shared" si="9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6"/>
        <v/>
      </c>
      <c r="N138" s="82" t="str">
        <f t="shared" si="7"/>
        <v/>
      </c>
      <c r="O138" s="82">
        <f t="shared" si="5"/>
        <v>0</v>
      </c>
      <c r="P138" s="82" t="str">
        <f t="shared" si="8"/>
        <v/>
      </c>
      <c r="Q138" s="82" t="str">
        <f t="shared" si="9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6"/>
        <v/>
      </c>
      <c r="N139" s="82" t="str">
        <f t="shared" si="7"/>
        <v/>
      </c>
      <c r="O139" s="82">
        <f t="shared" si="5"/>
        <v>0</v>
      </c>
      <c r="P139" s="82" t="str">
        <f t="shared" si="8"/>
        <v/>
      </c>
      <c r="Q139" s="82" t="str">
        <f t="shared" si="9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6"/>
        <v/>
      </c>
      <c r="N140" s="82" t="str">
        <f t="shared" si="7"/>
        <v/>
      </c>
      <c r="O140" s="82">
        <f t="shared" si="5"/>
        <v>0</v>
      </c>
      <c r="P140" s="82" t="str">
        <f t="shared" si="8"/>
        <v/>
      </c>
      <c r="Q140" s="82" t="str">
        <f t="shared" si="9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6"/>
        <v/>
      </c>
      <c r="N141" s="82" t="str">
        <f t="shared" si="7"/>
        <v/>
      </c>
      <c r="O141" s="82">
        <f t="shared" si="5"/>
        <v>0</v>
      </c>
      <c r="P141" s="82" t="str">
        <f t="shared" si="8"/>
        <v/>
      </c>
      <c r="Q141" s="82" t="str">
        <f t="shared" si="9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6"/>
        <v/>
      </c>
      <c r="N142" s="82" t="str">
        <f t="shared" si="7"/>
        <v/>
      </c>
      <c r="O142" s="82">
        <f t="shared" si="5"/>
        <v>0</v>
      </c>
      <c r="P142" s="82" t="str">
        <f t="shared" si="8"/>
        <v/>
      </c>
      <c r="Q142" s="82" t="str">
        <f t="shared" si="9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6"/>
        <v/>
      </c>
      <c r="N143" s="82" t="str">
        <f t="shared" si="7"/>
        <v/>
      </c>
      <c r="O143" s="82">
        <f t="shared" ref="O143:O206" si="10">IF($G143=0%,F143,"")</f>
        <v>0</v>
      </c>
      <c r="P143" s="82" t="str">
        <f t="shared" si="8"/>
        <v/>
      </c>
      <c r="Q143" s="82" t="str">
        <f t="shared" si="9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1">IF(F144&amp;H144&amp;I144&amp;J144&amp;K144="","",F144+H144+I144-J144-K144)</f>
        <v/>
      </c>
      <c r="N144" s="82" t="str">
        <f t="shared" ref="N144:N207" si="12">IF($G144="E",F144,"")</f>
        <v/>
      </c>
      <c r="O144" s="82">
        <f t="shared" si="10"/>
        <v>0</v>
      </c>
      <c r="P144" s="82" t="str">
        <f t="shared" ref="P144:P207" si="13">IF(OR($G144=8%,$G144=11%),$H144/$G144,"")</f>
        <v/>
      </c>
      <c r="Q144" s="82" t="str">
        <f t="shared" si="9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1"/>
        <v/>
      </c>
      <c r="N145" s="82" t="str">
        <f t="shared" si="12"/>
        <v/>
      </c>
      <c r="O145" s="82">
        <f t="shared" si="10"/>
        <v>0</v>
      </c>
      <c r="P145" s="82" t="str">
        <f t="shared" si="13"/>
        <v/>
      </c>
      <c r="Q145" s="82" t="str">
        <f t="shared" ref="Q145:Q208" si="14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1"/>
        <v/>
      </c>
      <c r="N146" s="82" t="str">
        <f t="shared" si="12"/>
        <v/>
      </c>
      <c r="O146" s="82">
        <f t="shared" si="10"/>
        <v>0</v>
      </c>
      <c r="P146" s="82" t="str">
        <f t="shared" si="13"/>
        <v/>
      </c>
      <c r="Q146" s="82" t="str">
        <f t="shared" si="14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1"/>
        <v/>
      </c>
      <c r="N147" s="82" t="str">
        <f t="shared" si="12"/>
        <v/>
      </c>
      <c r="O147" s="82">
        <f t="shared" si="10"/>
        <v>0</v>
      </c>
      <c r="P147" s="82" t="str">
        <f t="shared" si="13"/>
        <v/>
      </c>
      <c r="Q147" s="82" t="str">
        <f t="shared" si="14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1"/>
        <v/>
      </c>
      <c r="N148" s="82" t="str">
        <f t="shared" si="12"/>
        <v/>
      </c>
      <c r="O148" s="82">
        <f t="shared" si="10"/>
        <v>0</v>
      </c>
      <c r="P148" s="82" t="str">
        <f t="shared" si="13"/>
        <v/>
      </c>
      <c r="Q148" s="82" t="str">
        <f t="shared" si="14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1"/>
        <v/>
      </c>
      <c r="N149" s="82" t="str">
        <f t="shared" si="12"/>
        <v/>
      </c>
      <c r="O149" s="82">
        <f t="shared" si="10"/>
        <v>0</v>
      </c>
      <c r="P149" s="82" t="str">
        <f t="shared" si="13"/>
        <v/>
      </c>
      <c r="Q149" s="82" t="str">
        <f t="shared" si="14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1"/>
        <v/>
      </c>
      <c r="N150" s="82" t="str">
        <f t="shared" si="12"/>
        <v/>
      </c>
      <c r="O150" s="82">
        <f t="shared" si="10"/>
        <v>0</v>
      </c>
      <c r="P150" s="82" t="str">
        <f t="shared" si="13"/>
        <v/>
      </c>
      <c r="Q150" s="82" t="str">
        <f t="shared" si="14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1"/>
        <v/>
      </c>
      <c r="N151" s="82" t="str">
        <f t="shared" si="12"/>
        <v/>
      </c>
      <c r="O151" s="82">
        <f t="shared" si="10"/>
        <v>0</v>
      </c>
      <c r="P151" s="82" t="str">
        <f t="shared" si="13"/>
        <v/>
      </c>
      <c r="Q151" s="82" t="str">
        <f t="shared" si="14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1"/>
        <v/>
      </c>
      <c r="N152" s="82" t="str">
        <f t="shared" si="12"/>
        <v/>
      </c>
      <c r="O152" s="82">
        <f t="shared" si="10"/>
        <v>0</v>
      </c>
      <c r="P152" s="82" t="str">
        <f t="shared" si="13"/>
        <v/>
      </c>
      <c r="Q152" s="82" t="str">
        <f t="shared" si="14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1"/>
        <v/>
      </c>
      <c r="N153" s="82" t="str">
        <f t="shared" si="12"/>
        <v/>
      </c>
      <c r="O153" s="82">
        <f t="shared" si="10"/>
        <v>0</v>
      </c>
      <c r="P153" s="82" t="str">
        <f t="shared" si="13"/>
        <v/>
      </c>
      <c r="Q153" s="82" t="str">
        <f t="shared" si="14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1"/>
        <v/>
      </c>
      <c r="N154" s="82" t="str">
        <f t="shared" si="12"/>
        <v/>
      </c>
      <c r="O154" s="82">
        <f t="shared" si="10"/>
        <v>0</v>
      </c>
      <c r="P154" s="82" t="str">
        <f t="shared" si="13"/>
        <v/>
      </c>
      <c r="Q154" s="82" t="str">
        <f t="shared" si="14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1"/>
        <v/>
      </c>
      <c r="N155" s="82" t="str">
        <f t="shared" si="12"/>
        <v/>
      </c>
      <c r="O155" s="82">
        <f t="shared" si="10"/>
        <v>0</v>
      </c>
      <c r="P155" s="82" t="str">
        <f t="shared" si="13"/>
        <v/>
      </c>
      <c r="Q155" s="82" t="str">
        <f t="shared" si="14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1"/>
        <v/>
      </c>
      <c r="N156" s="82" t="str">
        <f t="shared" si="12"/>
        <v/>
      </c>
      <c r="O156" s="82">
        <f t="shared" si="10"/>
        <v>0</v>
      </c>
      <c r="P156" s="82" t="str">
        <f t="shared" si="13"/>
        <v/>
      </c>
      <c r="Q156" s="82" t="str">
        <f t="shared" si="14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1"/>
        <v/>
      </c>
      <c r="N157" s="82" t="str">
        <f t="shared" si="12"/>
        <v/>
      </c>
      <c r="O157" s="82">
        <f t="shared" si="10"/>
        <v>0</v>
      </c>
      <c r="P157" s="82" t="str">
        <f t="shared" si="13"/>
        <v/>
      </c>
      <c r="Q157" s="82" t="str">
        <f t="shared" si="14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1"/>
        <v/>
      </c>
      <c r="N158" s="82" t="str">
        <f t="shared" si="12"/>
        <v/>
      </c>
      <c r="O158" s="82">
        <f t="shared" si="10"/>
        <v>0</v>
      </c>
      <c r="P158" s="82" t="str">
        <f t="shared" si="13"/>
        <v/>
      </c>
      <c r="Q158" s="82" t="str">
        <f t="shared" si="14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1"/>
        <v/>
      </c>
      <c r="N159" s="82" t="str">
        <f t="shared" si="12"/>
        <v/>
      </c>
      <c r="O159" s="82">
        <f t="shared" si="10"/>
        <v>0</v>
      </c>
      <c r="P159" s="82" t="str">
        <f t="shared" si="13"/>
        <v/>
      </c>
      <c r="Q159" s="82" t="str">
        <f t="shared" si="14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1"/>
        <v/>
      </c>
      <c r="N160" s="82" t="str">
        <f t="shared" si="12"/>
        <v/>
      </c>
      <c r="O160" s="82">
        <f t="shared" si="10"/>
        <v>0</v>
      </c>
      <c r="P160" s="82" t="str">
        <f t="shared" si="13"/>
        <v/>
      </c>
      <c r="Q160" s="82" t="str">
        <f t="shared" si="14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1"/>
        <v/>
      </c>
      <c r="N161" s="82" t="str">
        <f t="shared" si="12"/>
        <v/>
      </c>
      <c r="O161" s="82">
        <f t="shared" si="10"/>
        <v>0</v>
      </c>
      <c r="P161" s="82" t="str">
        <f t="shared" si="13"/>
        <v/>
      </c>
      <c r="Q161" s="82" t="str">
        <f t="shared" si="14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1"/>
        <v/>
      </c>
      <c r="N162" s="82" t="str">
        <f t="shared" si="12"/>
        <v/>
      </c>
      <c r="O162" s="82">
        <f t="shared" si="10"/>
        <v>0</v>
      </c>
      <c r="P162" s="82" t="str">
        <f t="shared" si="13"/>
        <v/>
      </c>
      <c r="Q162" s="82" t="str">
        <f t="shared" si="14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1"/>
        <v/>
      </c>
      <c r="N163" s="82" t="str">
        <f t="shared" si="12"/>
        <v/>
      </c>
      <c r="O163" s="82">
        <f t="shared" si="10"/>
        <v>0</v>
      </c>
      <c r="P163" s="82" t="str">
        <f t="shared" si="13"/>
        <v/>
      </c>
      <c r="Q163" s="82" t="str">
        <f t="shared" si="14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1"/>
        <v/>
      </c>
      <c r="N164" s="82" t="str">
        <f t="shared" si="12"/>
        <v/>
      </c>
      <c r="O164" s="82">
        <f t="shared" si="10"/>
        <v>0</v>
      </c>
      <c r="P164" s="82" t="str">
        <f t="shared" si="13"/>
        <v/>
      </c>
      <c r="Q164" s="82" t="str">
        <f t="shared" si="14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1"/>
        <v/>
      </c>
      <c r="N165" s="82" t="str">
        <f t="shared" si="12"/>
        <v/>
      </c>
      <c r="O165" s="82">
        <f t="shared" si="10"/>
        <v>0</v>
      </c>
      <c r="P165" s="82" t="str">
        <f t="shared" si="13"/>
        <v/>
      </c>
      <c r="Q165" s="82" t="str">
        <f t="shared" si="14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1"/>
        <v/>
      </c>
      <c r="N166" s="82" t="str">
        <f t="shared" si="12"/>
        <v/>
      </c>
      <c r="O166" s="82">
        <f t="shared" si="10"/>
        <v>0</v>
      </c>
      <c r="P166" s="82" t="str">
        <f t="shared" si="13"/>
        <v/>
      </c>
      <c r="Q166" s="82" t="str">
        <f t="shared" si="14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1"/>
        <v/>
      </c>
      <c r="N167" s="82" t="str">
        <f t="shared" si="12"/>
        <v/>
      </c>
      <c r="O167" s="82">
        <f t="shared" si="10"/>
        <v>0</v>
      </c>
      <c r="P167" s="82" t="str">
        <f t="shared" si="13"/>
        <v/>
      </c>
      <c r="Q167" s="82" t="str">
        <f t="shared" si="14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1"/>
        <v/>
      </c>
      <c r="N168" s="82" t="str">
        <f t="shared" si="12"/>
        <v/>
      </c>
      <c r="O168" s="82">
        <f t="shared" si="10"/>
        <v>0</v>
      </c>
      <c r="P168" s="82" t="str">
        <f t="shared" si="13"/>
        <v/>
      </c>
      <c r="Q168" s="82" t="str">
        <f t="shared" si="14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1"/>
        <v/>
      </c>
      <c r="N169" s="82" t="str">
        <f t="shared" si="12"/>
        <v/>
      </c>
      <c r="O169" s="82">
        <f t="shared" si="10"/>
        <v>0</v>
      </c>
      <c r="P169" s="82" t="str">
        <f t="shared" si="13"/>
        <v/>
      </c>
      <c r="Q169" s="82" t="str">
        <f t="shared" si="14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1"/>
        <v/>
      </c>
      <c r="N170" s="82" t="str">
        <f t="shared" si="12"/>
        <v/>
      </c>
      <c r="O170" s="82">
        <f t="shared" si="10"/>
        <v>0</v>
      </c>
      <c r="P170" s="82" t="str">
        <f t="shared" si="13"/>
        <v/>
      </c>
      <c r="Q170" s="82" t="str">
        <f t="shared" si="14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1"/>
        <v/>
      </c>
      <c r="N171" s="82" t="str">
        <f t="shared" si="12"/>
        <v/>
      </c>
      <c r="O171" s="82">
        <f t="shared" si="10"/>
        <v>0</v>
      </c>
      <c r="P171" s="82" t="str">
        <f t="shared" si="13"/>
        <v/>
      </c>
      <c r="Q171" s="82" t="str">
        <f t="shared" si="14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1"/>
        <v/>
      </c>
      <c r="N172" s="82" t="str">
        <f t="shared" si="12"/>
        <v/>
      </c>
      <c r="O172" s="82">
        <f t="shared" si="10"/>
        <v>0</v>
      </c>
      <c r="P172" s="82" t="str">
        <f t="shared" si="13"/>
        <v/>
      </c>
      <c r="Q172" s="82" t="str">
        <f t="shared" si="14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1"/>
        <v/>
      </c>
      <c r="N173" s="82" t="str">
        <f t="shared" si="12"/>
        <v/>
      </c>
      <c r="O173" s="82">
        <f t="shared" si="10"/>
        <v>0</v>
      </c>
      <c r="P173" s="82" t="str">
        <f t="shared" si="13"/>
        <v/>
      </c>
      <c r="Q173" s="82" t="str">
        <f t="shared" si="14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1"/>
        <v/>
      </c>
      <c r="N174" s="82" t="str">
        <f t="shared" si="12"/>
        <v/>
      </c>
      <c r="O174" s="82">
        <f t="shared" si="10"/>
        <v>0</v>
      </c>
      <c r="P174" s="82" t="str">
        <f t="shared" si="13"/>
        <v/>
      </c>
      <c r="Q174" s="82" t="str">
        <f t="shared" si="14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1"/>
        <v/>
      </c>
      <c r="N175" s="82" t="str">
        <f t="shared" si="12"/>
        <v/>
      </c>
      <c r="O175" s="82">
        <f t="shared" si="10"/>
        <v>0</v>
      </c>
      <c r="P175" s="82" t="str">
        <f t="shared" si="13"/>
        <v/>
      </c>
      <c r="Q175" s="82" t="str">
        <f t="shared" si="14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1"/>
        <v/>
      </c>
      <c r="N176" s="82" t="str">
        <f t="shared" si="12"/>
        <v/>
      </c>
      <c r="O176" s="82">
        <f t="shared" si="10"/>
        <v>0</v>
      </c>
      <c r="P176" s="82" t="str">
        <f t="shared" si="13"/>
        <v/>
      </c>
      <c r="Q176" s="82" t="str">
        <f t="shared" si="14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1"/>
        <v/>
      </c>
      <c r="N177" s="82" t="str">
        <f t="shared" si="12"/>
        <v/>
      </c>
      <c r="O177" s="82">
        <f t="shared" si="10"/>
        <v>0</v>
      </c>
      <c r="P177" s="82" t="str">
        <f t="shared" si="13"/>
        <v/>
      </c>
      <c r="Q177" s="82" t="str">
        <f t="shared" si="14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1"/>
        <v/>
      </c>
      <c r="N178" s="82" t="str">
        <f t="shared" si="12"/>
        <v/>
      </c>
      <c r="O178" s="82">
        <f t="shared" si="10"/>
        <v>0</v>
      </c>
      <c r="P178" s="82" t="str">
        <f t="shared" si="13"/>
        <v/>
      </c>
      <c r="Q178" s="82" t="str">
        <f t="shared" si="14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1"/>
        <v/>
      </c>
      <c r="N179" s="82" t="str">
        <f t="shared" si="12"/>
        <v/>
      </c>
      <c r="O179" s="82">
        <f t="shared" si="10"/>
        <v>0</v>
      </c>
      <c r="P179" s="82" t="str">
        <f t="shared" si="13"/>
        <v/>
      </c>
      <c r="Q179" s="82" t="str">
        <f t="shared" si="14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1"/>
        <v/>
      </c>
      <c r="N180" s="82" t="str">
        <f t="shared" si="12"/>
        <v/>
      </c>
      <c r="O180" s="82">
        <f t="shared" si="10"/>
        <v>0</v>
      </c>
      <c r="P180" s="82" t="str">
        <f t="shared" si="13"/>
        <v/>
      </c>
      <c r="Q180" s="82" t="str">
        <f t="shared" si="14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1"/>
        <v/>
      </c>
      <c r="N181" s="82" t="str">
        <f t="shared" si="12"/>
        <v/>
      </c>
      <c r="O181" s="82">
        <f t="shared" si="10"/>
        <v>0</v>
      </c>
      <c r="P181" s="82" t="str">
        <f t="shared" si="13"/>
        <v/>
      </c>
      <c r="Q181" s="82" t="str">
        <f t="shared" si="14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1"/>
        <v/>
      </c>
      <c r="N182" s="82" t="str">
        <f t="shared" si="12"/>
        <v/>
      </c>
      <c r="O182" s="82">
        <f t="shared" si="10"/>
        <v>0</v>
      </c>
      <c r="P182" s="82" t="str">
        <f t="shared" si="13"/>
        <v/>
      </c>
      <c r="Q182" s="82" t="str">
        <f t="shared" si="14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1"/>
        <v/>
      </c>
      <c r="N183" s="82" t="str">
        <f t="shared" si="12"/>
        <v/>
      </c>
      <c r="O183" s="82">
        <f t="shared" si="10"/>
        <v>0</v>
      </c>
      <c r="P183" s="82" t="str">
        <f t="shared" si="13"/>
        <v/>
      </c>
      <c r="Q183" s="82" t="str">
        <f t="shared" si="14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1"/>
        <v/>
      </c>
      <c r="N184" s="82" t="str">
        <f t="shared" si="12"/>
        <v/>
      </c>
      <c r="O184" s="82">
        <f t="shared" si="10"/>
        <v>0</v>
      </c>
      <c r="P184" s="82" t="str">
        <f t="shared" si="13"/>
        <v/>
      </c>
      <c r="Q184" s="82" t="str">
        <f t="shared" si="14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1"/>
        <v/>
      </c>
      <c r="N185" s="82" t="str">
        <f t="shared" si="12"/>
        <v/>
      </c>
      <c r="O185" s="82">
        <f t="shared" si="10"/>
        <v>0</v>
      </c>
      <c r="P185" s="82" t="str">
        <f t="shared" si="13"/>
        <v/>
      </c>
      <c r="Q185" s="82" t="str">
        <f t="shared" si="14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1"/>
        <v/>
      </c>
      <c r="N186" s="82" t="str">
        <f t="shared" si="12"/>
        <v/>
      </c>
      <c r="O186" s="82">
        <f t="shared" si="10"/>
        <v>0</v>
      </c>
      <c r="P186" s="82" t="str">
        <f t="shared" si="13"/>
        <v/>
      </c>
      <c r="Q186" s="82" t="str">
        <f t="shared" si="14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1"/>
        <v/>
      </c>
      <c r="N187" s="82" t="str">
        <f t="shared" si="12"/>
        <v/>
      </c>
      <c r="O187" s="82">
        <f t="shared" si="10"/>
        <v>0</v>
      </c>
      <c r="P187" s="82" t="str">
        <f t="shared" si="13"/>
        <v/>
      </c>
      <c r="Q187" s="82" t="str">
        <f t="shared" si="14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1"/>
        <v/>
      </c>
      <c r="N188" s="82" t="str">
        <f t="shared" si="12"/>
        <v/>
      </c>
      <c r="O188" s="82">
        <f t="shared" si="10"/>
        <v>0</v>
      </c>
      <c r="P188" s="82" t="str">
        <f t="shared" si="13"/>
        <v/>
      </c>
      <c r="Q188" s="82" t="str">
        <f t="shared" si="14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1"/>
        <v/>
      </c>
      <c r="N189" s="82" t="str">
        <f t="shared" si="12"/>
        <v/>
      </c>
      <c r="O189" s="82">
        <f t="shared" si="10"/>
        <v>0</v>
      </c>
      <c r="P189" s="82" t="str">
        <f t="shared" si="13"/>
        <v/>
      </c>
      <c r="Q189" s="82" t="str">
        <f t="shared" si="14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1"/>
        <v/>
      </c>
      <c r="N190" s="82" t="str">
        <f t="shared" si="12"/>
        <v/>
      </c>
      <c r="O190" s="82">
        <f t="shared" si="10"/>
        <v>0</v>
      </c>
      <c r="P190" s="82" t="str">
        <f t="shared" si="13"/>
        <v/>
      </c>
      <c r="Q190" s="82" t="str">
        <f t="shared" si="14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1"/>
        <v/>
      </c>
      <c r="N191" s="82" t="str">
        <f t="shared" si="12"/>
        <v/>
      </c>
      <c r="O191" s="82">
        <f t="shared" si="10"/>
        <v>0</v>
      </c>
      <c r="P191" s="82" t="str">
        <f t="shared" si="13"/>
        <v/>
      </c>
      <c r="Q191" s="82" t="str">
        <f t="shared" si="14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1"/>
        <v/>
      </c>
      <c r="N192" s="82" t="str">
        <f t="shared" si="12"/>
        <v/>
      </c>
      <c r="O192" s="82">
        <f t="shared" si="10"/>
        <v>0</v>
      </c>
      <c r="P192" s="82" t="str">
        <f t="shared" si="13"/>
        <v/>
      </c>
      <c r="Q192" s="82" t="str">
        <f t="shared" si="14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1"/>
        <v/>
      </c>
      <c r="N193" s="82" t="str">
        <f t="shared" si="12"/>
        <v/>
      </c>
      <c r="O193" s="82">
        <f t="shared" si="10"/>
        <v>0</v>
      </c>
      <c r="P193" s="82" t="str">
        <f t="shared" si="13"/>
        <v/>
      </c>
      <c r="Q193" s="82" t="str">
        <f t="shared" si="14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1"/>
        <v/>
      </c>
      <c r="N194" s="82" t="str">
        <f t="shared" si="12"/>
        <v/>
      </c>
      <c r="O194" s="82">
        <f t="shared" si="10"/>
        <v>0</v>
      </c>
      <c r="P194" s="82" t="str">
        <f t="shared" si="13"/>
        <v/>
      </c>
      <c r="Q194" s="82" t="str">
        <f t="shared" si="14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1"/>
        <v/>
      </c>
      <c r="N195" s="82" t="str">
        <f t="shared" si="12"/>
        <v/>
      </c>
      <c r="O195" s="82">
        <f t="shared" si="10"/>
        <v>0</v>
      </c>
      <c r="P195" s="82" t="str">
        <f t="shared" si="13"/>
        <v/>
      </c>
      <c r="Q195" s="82" t="str">
        <f t="shared" si="14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1"/>
        <v/>
      </c>
      <c r="N196" s="82" t="str">
        <f t="shared" si="12"/>
        <v/>
      </c>
      <c r="O196" s="82">
        <f t="shared" si="10"/>
        <v>0</v>
      </c>
      <c r="P196" s="82" t="str">
        <f t="shared" si="13"/>
        <v/>
      </c>
      <c r="Q196" s="82" t="str">
        <f t="shared" si="14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1"/>
        <v/>
      </c>
      <c r="N197" s="82" t="str">
        <f t="shared" si="12"/>
        <v/>
      </c>
      <c r="O197" s="82">
        <f t="shared" si="10"/>
        <v>0</v>
      </c>
      <c r="P197" s="82" t="str">
        <f t="shared" si="13"/>
        <v/>
      </c>
      <c r="Q197" s="82" t="str">
        <f t="shared" si="14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1"/>
        <v/>
      </c>
      <c r="N198" s="82" t="str">
        <f t="shared" si="12"/>
        <v/>
      </c>
      <c r="O198" s="82">
        <f t="shared" si="10"/>
        <v>0</v>
      </c>
      <c r="P198" s="82" t="str">
        <f t="shared" si="13"/>
        <v/>
      </c>
      <c r="Q198" s="82" t="str">
        <f t="shared" si="14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1"/>
        <v/>
      </c>
      <c r="N199" s="82" t="str">
        <f t="shared" si="12"/>
        <v/>
      </c>
      <c r="O199" s="82">
        <f t="shared" si="10"/>
        <v>0</v>
      </c>
      <c r="P199" s="82" t="str">
        <f t="shared" si="13"/>
        <v/>
      </c>
      <c r="Q199" s="82" t="str">
        <f t="shared" si="14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1"/>
        <v/>
      </c>
      <c r="N200" s="82" t="str">
        <f t="shared" si="12"/>
        <v/>
      </c>
      <c r="O200" s="82">
        <f t="shared" si="10"/>
        <v>0</v>
      </c>
      <c r="P200" s="82" t="str">
        <f t="shared" si="13"/>
        <v/>
      </c>
      <c r="Q200" s="82" t="str">
        <f t="shared" si="14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1"/>
        <v/>
      </c>
      <c r="N201" s="82" t="str">
        <f t="shared" si="12"/>
        <v/>
      </c>
      <c r="O201" s="82">
        <f t="shared" si="10"/>
        <v>0</v>
      </c>
      <c r="P201" s="82" t="str">
        <f t="shared" si="13"/>
        <v/>
      </c>
      <c r="Q201" s="82" t="str">
        <f t="shared" si="14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1"/>
        <v/>
      </c>
      <c r="N202" s="82" t="str">
        <f t="shared" si="12"/>
        <v/>
      </c>
      <c r="O202" s="82">
        <f t="shared" si="10"/>
        <v>0</v>
      </c>
      <c r="P202" s="82" t="str">
        <f t="shared" si="13"/>
        <v/>
      </c>
      <c r="Q202" s="82" t="str">
        <f t="shared" si="14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1"/>
        <v/>
      </c>
      <c r="N203" s="82" t="str">
        <f t="shared" si="12"/>
        <v/>
      </c>
      <c r="O203" s="82">
        <f t="shared" si="10"/>
        <v>0</v>
      </c>
      <c r="P203" s="82" t="str">
        <f t="shared" si="13"/>
        <v/>
      </c>
      <c r="Q203" s="82" t="str">
        <f t="shared" si="14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1"/>
        <v/>
      </c>
      <c r="N204" s="82" t="str">
        <f t="shared" si="12"/>
        <v/>
      </c>
      <c r="O204" s="82">
        <f t="shared" si="10"/>
        <v>0</v>
      </c>
      <c r="P204" s="82" t="str">
        <f t="shared" si="13"/>
        <v/>
      </c>
      <c r="Q204" s="82" t="str">
        <f t="shared" si="14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1"/>
        <v/>
      </c>
      <c r="N205" s="82" t="str">
        <f t="shared" si="12"/>
        <v/>
      </c>
      <c r="O205" s="82">
        <f t="shared" si="10"/>
        <v>0</v>
      </c>
      <c r="P205" s="82" t="str">
        <f t="shared" si="13"/>
        <v/>
      </c>
      <c r="Q205" s="82" t="str">
        <f t="shared" si="14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1"/>
        <v/>
      </c>
      <c r="N206" s="82" t="str">
        <f t="shared" si="12"/>
        <v/>
      </c>
      <c r="O206" s="82">
        <f t="shared" si="10"/>
        <v>0</v>
      </c>
      <c r="P206" s="82" t="str">
        <f t="shared" si="13"/>
        <v/>
      </c>
      <c r="Q206" s="82" t="str">
        <f t="shared" si="14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1"/>
        <v/>
      </c>
      <c r="N207" s="82" t="str">
        <f t="shared" si="12"/>
        <v/>
      </c>
      <c r="O207" s="82">
        <f t="shared" ref="O207:O270" si="15">IF($G207=0%,F207,"")</f>
        <v>0</v>
      </c>
      <c r="P207" s="82" t="str">
        <f t="shared" si="13"/>
        <v/>
      </c>
      <c r="Q207" s="82" t="str">
        <f t="shared" si="14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6">IF(F208&amp;H208&amp;I208&amp;J208&amp;K208="","",F208+H208+I208-J208-K208)</f>
        <v/>
      </c>
      <c r="N208" s="82" t="str">
        <f t="shared" ref="N208:N271" si="17">IF($G208="E",F208,"")</f>
        <v/>
      </c>
      <c r="O208" s="82">
        <f t="shared" si="15"/>
        <v>0</v>
      </c>
      <c r="P208" s="82" t="str">
        <f t="shared" ref="P208:P271" si="18">IF(OR($G208=8%,$G208=11%),$H208/$G208,"")</f>
        <v/>
      </c>
      <c r="Q208" s="82" t="str">
        <f t="shared" si="14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6"/>
        <v/>
      </c>
      <c r="N209" s="82" t="str">
        <f t="shared" si="17"/>
        <v/>
      </c>
      <c r="O209" s="82">
        <f t="shared" si="15"/>
        <v>0</v>
      </c>
      <c r="P209" s="82" t="str">
        <f t="shared" si="18"/>
        <v/>
      </c>
      <c r="Q209" s="82" t="str">
        <f t="shared" ref="Q209:Q272" si="19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6"/>
        <v/>
      </c>
      <c r="N210" s="82" t="str">
        <f t="shared" si="17"/>
        <v/>
      </c>
      <c r="O210" s="82">
        <f t="shared" si="15"/>
        <v>0</v>
      </c>
      <c r="P210" s="82" t="str">
        <f t="shared" si="18"/>
        <v/>
      </c>
      <c r="Q210" s="82" t="str">
        <f t="shared" si="19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6"/>
        <v/>
      </c>
      <c r="N211" s="82" t="str">
        <f t="shared" si="17"/>
        <v/>
      </c>
      <c r="O211" s="82">
        <f t="shared" si="15"/>
        <v>0</v>
      </c>
      <c r="P211" s="82" t="str">
        <f t="shared" si="18"/>
        <v/>
      </c>
      <c r="Q211" s="82" t="str">
        <f t="shared" si="19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6"/>
        <v/>
      </c>
      <c r="N212" s="82" t="str">
        <f t="shared" si="17"/>
        <v/>
      </c>
      <c r="O212" s="82">
        <f t="shared" si="15"/>
        <v>0</v>
      </c>
      <c r="P212" s="82" t="str">
        <f t="shared" si="18"/>
        <v/>
      </c>
      <c r="Q212" s="82" t="str">
        <f t="shared" si="19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6"/>
        <v/>
      </c>
      <c r="N213" s="82" t="str">
        <f t="shared" si="17"/>
        <v/>
      </c>
      <c r="O213" s="82">
        <f t="shared" si="15"/>
        <v>0</v>
      </c>
      <c r="P213" s="82" t="str">
        <f t="shared" si="18"/>
        <v/>
      </c>
      <c r="Q213" s="82" t="str">
        <f t="shared" si="19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6"/>
        <v/>
      </c>
      <c r="N214" s="82" t="str">
        <f t="shared" si="17"/>
        <v/>
      </c>
      <c r="O214" s="82">
        <f t="shared" si="15"/>
        <v>0</v>
      </c>
      <c r="P214" s="82" t="str">
        <f t="shared" si="18"/>
        <v/>
      </c>
      <c r="Q214" s="82" t="str">
        <f t="shared" si="19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6"/>
        <v/>
      </c>
      <c r="N215" s="82" t="str">
        <f t="shared" si="17"/>
        <v/>
      </c>
      <c r="O215" s="82">
        <f t="shared" si="15"/>
        <v>0</v>
      </c>
      <c r="P215" s="82" t="str">
        <f t="shared" si="18"/>
        <v/>
      </c>
      <c r="Q215" s="82" t="str">
        <f t="shared" si="19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6"/>
        <v/>
      </c>
      <c r="N216" s="82" t="str">
        <f t="shared" si="17"/>
        <v/>
      </c>
      <c r="O216" s="82">
        <f t="shared" si="15"/>
        <v>0</v>
      </c>
      <c r="P216" s="82" t="str">
        <f t="shared" si="18"/>
        <v/>
      </c>
      <c r="Q216" s="82" t="str">
        <f t="shared" si="19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6"/>
        <v/>
      </c>
      <c r="N217" s="82" t="str">
        <f t="shared" si="17"/>
        <v/>
      </c>
      <c r="O217" s="82">
        <f t="shared" si="15"/>
        <v>0</v>
      </c>
      <c r="P217" s="82" t="str">
        <f t="shared" si="18"/>
        <v/>
      </c>
      <c r="Q217" s="82" t="str">
        <f t="shared" si="19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6"/>
        <v/>
      </c>
      <c r="N218" s="82" t="str">
        <f t="shared" si="17"/>
        <v/>
      </c>
      <c r="O218" s="82">
        <f t="shared" si="15"/>
        <v>0</v>
      </c>
      <c r="P218" s="82" t="str">
        <f t="shared" si="18"/>
        <v/>
      </c>
      <c r="Q218" s="82" t="str">
        <f t="shared" si="19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6"/>
        <v/>
      </c>
      <c r="N219" s="82" t="str">
        <f t="shared" si="17"/>
        <v/>
      </c>
      <c r="O219" s="82">
        <f t="shared" si="15"/>
        <v>0</v>
      </c>
      <c r="P219" s="82" t="str">
        <f t="shared" si="18"/>
        <v/>
      </c>
      <c r="Q219" s="82" t="str">
        <f t="shared" si="19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6"/>
        <v/>
      </c>
      <c r="N220" s="82" t="str">
        <f t="shared" si="17"/>
        <v/>
      </c>
      <c r="O220" s="82">
        <f t="shared" si="15"/>
        <v>0</v>
      </c>
      <c r="P220" s="82" t="str">
        <f t="shared" si="18"/>
        <v/>
      </c>
      <c r="Q220" s="82" t="str">
        <f t="shared" si="19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6"/>
        <v/>
      </c>
      <c r="N221" s="82" t="str">
        <f t="shared" si="17"/>
        <v/>
      </c>
      <c r="O221" s="82">
        <f t="shared" si="15"/>
        <v>0</v>
      </c>
      <c r="P221" s="82" t="str">
        <f t="shared" si="18"/>
        <v/>
      </c>
      <c r="Q221" s="82" t="str">
        <f t="shared" si="19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6"/>
        <v/>
      </c>
      <c r="N222" s="82" t="str">
        <f t="shared" si="17"/>
        <v/>
      </c>
      <c r="O222" s="82">
        <f t="shared" si="15"/>
        <v>0</v>
      </c>
      <c r="P222" s="82" t="str">
        <f t="shared" si="18"/>
        <v/>
      </c>
      <c r="Q222" s="82" t="str">
        <f t="shared" si="19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6"/>
        <v/>
      </c>
      <c r="N223" s="82" t="str">
        <f t="shared" si="17"/>
        <v/>
      </c>
      <c r="O223" s="82">
        <f t="shared" si="15"/>
        <v>0</v>
      </c>
      <c r="P223" s="82" t="str">
        <f t="shared" si="18"/>
        <v/>
      </c>
      <c r="Q223" s="82" t="str">
        <f t="shared" si="19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6"/>
        <v/>
      </c>
      <c r="N224" s="82" t="str">
        <f t="shared" si="17"/>
        <v/>
      </c>
      <c r="O224" s="82">
        <f t="shared" si="15"/>
        <v>0</v>
      </c>
      <c r="P224" s="82" t="str">
        <f t="shared" si="18"/>
        <v/>
      </c>
      <c r="Q224" s="82" t="str">
        <f t="shared" si="19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6"/>
        <v/>
      </c>
      <c r="N225" s="82" t="str">
        <f t="shared" si="17"/>
        <v/>
      </c>
      <c r="O225" s="82">
        <f t="shared" si="15"/>
        <v>0</v>
      </c>
      <c r="P225" s="82" t="str">
        <f t="shared" si="18"/>
        <v/>
      </c>
      <c r="Q225" s="82" t="str">
        <f t="shared" si="19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6"/>
        <v/>
      </c>
      <c r="N226" s="82" t="str">
        <f t="shared" si="17"/>
        <v/>
      </c>
      <c r="O226" s="82">
        <f t="shared" si="15"/>
        <v>0</v>
      </c>
      <c r="P226" s="82" t="str">
        <f t="shared" si="18"/>
        <v/>
      </c>
      <c r="Q226" s="82" t="str">
        <f t="shared" si="19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6"/>
        <v/>
      </c>
      <c r="N227" s="82" t="str">
        <f t="shared" si="17"/>
        <v/>
      </c>
      <c r="O227" s="82">
        <f t="shared" si="15"/>
        <v>0</v>
      </c>
      <c r="P227" s="82" t="str">
        <f t="shared" si="18"/>
        <v/>
      </c>
      <c r="Q227" s="82" t="str">
        <f t="shared" si="19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6"/>
        <v/>
      </c>
      <c r="N228" s="82" t="str">
        <f t="shared" si="17"/>
        <v/>
      </c>
      <c r="O228" s="82">
        <f t="shared" si="15"/>
        <v>0</v>
      </c>
      <c r="P228" s="82" t="str">
        <f t="shared" si="18"/>
        <v/>
      </c>
      <c r="Q228" s="82" t="str">
        <f t="shared" si="19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6"/>
        <v/>
      </c>
      <c r="N229" s="82" t="str">
        <f t="shared" si="17"/>
        <v/>
      </c>
      <c r="O229" s="82">
        <f t="shared" si="15"/>
        <v>0</v>
      </c>
      <c r="P229" s="82" t="str">
        <f t="shared" si="18"/>
        <v/>
      </c>
      <c r="Q229" s="82" t="str">
        <f t="shared" si="19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6"/>
        <v/>
      </c>
      <c r="N230" s="82" t="str">
        <f t="shared" si="17"/>
        <v/>
      </c>
      <c r="O230" s="82">
        <f t="shared" si="15"/>
        <v>0</v>
      </c>
      <c r="P230" s="82" t="str">
        <f t="shared" si="18"/>
        <v/>
      </c>
      <c r="Q230" s="82" t="str">
        <f t="shared" si="19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6"/>
        <v/>
      </c>
      <c r="N231" s="82" t="str">
        <f t="shared" si="17"/>
        <v/>
      </c>
      <c r="O231" s="82">
        <f t="shared" si="15"/>
        <v>0</v>
      </c>
      <c r="P231" s="82" t="str">
        <f t="shared" si="18"/>
        <v/>
      </c>
      <c r="Q231" s="82" t="str">
        <f t="shared" si="19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6"/>
        <v/>
      </c>
      <c r="N232" s="82" t="str">
        <f t="shared" si="17"/>
        <v/>
      </c>
      <c r="O232" s="82">
        <f t="shared" si="15"/>
        <v>0</v>
      </c>
      <c r="P232" s="82" t="str">
        <f t="shared" si="18"/>
        <v/>
      </c>
      <c r="Q232" s="82" t="str">
        <f t="shared" si="19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6"/>
        <v/>
      </c>
      <c r="N233" s="82" t="str">
        <f t="shared" si="17"/>
        <v/>
      </c>
      <c r="O233" s="82">
        <f t="shared" si="15"/>
        <v>0</v>
      </c>
      <c r="P233" s="82" t="str">
        <f t="shared" si="18"/>
        <v/>
      </c>
      <c r="Q233" s="82" t="str">
        <f t="shared" si="19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6"/>
        <v/>
      </c>
      <c r="N234" s="82" t="str">
        <f t="shared" si="17"/>
        <v/>
      </c>
      <c r="O234" s="82">
        <f t="shared" si="15"/>
        <v>0</v>
      </c>
      <c r="P234" s="82" t="str">
        <f t="shared" si="18"/>
        <v/>
      </c>
      <c r="Q234" s="82" t="str">
        <f t="shared" si="19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6"/>
        <v/>
      </c>
      <c r="N235" s="82" t="str">
        <f t="shared" si="17"/>
        <v/>
      </c>
      <c r="O235" s="82">
        <f t="shared" si="15"/>
        <v>0</v>
      </c>
      <c r="P235" s="82" t="str">
        <f t="shared" si="18"/>
        <v/>
      </c>
      <c r="Q235" s="82" t="str">
        <f t="shared" si="19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6"/>
        <v/>
      </c>
      <c r="N236" s="82" t="str">
        <f t="shared" si="17"/>
        <v/>
      </c>
      <c r="O236" s="82">
        <f t="shared" si="15"/>
        <v>0</v>
      </c>
      <c r="P236" s="82" t="str">
        <f t="shared" si="18"/>
        <v/>
      </c>
      <c r="Q236" s="82" t="str">
        <f t="shared" si="19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6"/>
        <v/>
      </c>
      <c r="N237" s="82" t="str">
        <f t="shared" si="17"/>
        <v/>
      </c>
      <c r="O237" s="82">
        <f t="shared" si="15"/>
        <v>0</v>
      </c>
      <c r="P237" s="82" t="str">
        <f t="shared" si="18"/>
        <v/>
      </c>
      <c r="Q237" s="82" t="str">
        <f t="shared" si="19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6"/>
        <v/>
      </c>
      <c r="N238" s="82" t="str">
        <f t="shared" si="17"/>
        <v/>
      </c>
      <c r="O238" s="82">
        <f t="shared" si="15"/>
        <v>0</v>
      </c>
      <c r="P238" s="82" t="str">
        <f t="shared" si="18"/>
        <v/>
      </c>
      <c r="Q238" s="82" t="str">
        <f t="shared" si="19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6"/>
        <v/>
      </c>
      <c r="N239" s="82" t="str">
        <f t="shared" si="17"/>
        <v/>
      </c>
      <c r="O239" s="82">
        <f t="shared" si="15"/>
        <v>0</v>
      </c>
      <c r="P239" s="82" t="str">
        <f t="shared" si="18"/>
        <v/>
      </c>
      <c r="Q239" s="82" t="str">
        <f t="shared" si="19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6"/>
        <v/>
      </c>
      <c r="N240" s="82" t="str">
        <f t="shared" si="17"/>
        <v/>
      </c>
      <c r="O240" s="82">
        <f t="shared" si="15"/>
        <v>0</v>
      </c>
      <c r="P240" s="82" t="str">
        <f t="shared" si="18"/>
        <v/>
      </c>
      <c r="Q240" s="82" t="str">
        <f t="shared" si="19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6"/>
        <v/>
      </c>
      <c r="N241" s="82" t="str">
        <f t="shared" si="17"/>
        <v/>
      </c>
      <c r="O241" s="82">
        <f t="shared" si="15"/>
        <v>0</v>
      </c>
      <c r="P241" s="82" t="str">
        <f t="shared" si="18"/>
        <v/>
      </c>
      <c r="Q241" s="82" t="str">
        <f t="shared" si="19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6"/>
        <v/>
      </c>
      <c r="N242" s="82" t="str">
        <f t="shared" si="17"/>
        <v/>
      </c>
      <c r="O242" s="82">
        <f t="shared" si="15"/>
        <v>0</v>
      </c>
      <c r="P242" s="82" t="str">
        <f t="shared" si="18"/>
        <v/>
      </c>
      <c r="Q242" s="82" t="str">
        <f t="shared" si="19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6"/>
        <v/>
      </c>
      <c r="N243" s="82" t="str">
        <f t="shared" si="17"/>
        <v/>
      </c>
      <c r="O243" s="82">
        <f t="shared" si="15"/>
        <v>0</v>
      </c>
      <c r="P243" s="82" t="str">
        <f t="shared" si="18"/>
        <v/>
      </c>
      <c r="Q243" s="82" t="str">
        <f t="shared" si="19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6"/>
        <v/>
      </c>
      <c r="N244" s="82" t="str">
        <f t="shared" si="17"/>
        <v/>
      </c>
      <c r="O244" s="82">
        <f t="shared" si="15"/>
        <v>0</v>
      </c>
      <c r="P244" s="82" t="str">
        <f t="shared" si="18"/>
        <v/>
      </c>
      <c r="Q244" s="82" t="str">
        <f t="shared" si="19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6"/>
        <v/>
      </c>
      <c r="N245" s="82" t="str">
        <f t="shared" si="17"/>
        <v/>
      </c>
      <c r="O245" s="82">
        <f t="shared" si="15"/>
        <v>0</v>
      </c>
      <c r="P245" s="82" t="str">
        <f t="shared" si="18"/>
        <v/>
      </c>
      <c r="Q245" s="82" t="str">
        <f t="shared" si="19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6"/>
        <v/>
      </c>
      <c r="N246" s="82" t="str">
        <f t="shared" si="17"/>
        <v/>
      </c>
      <c r="O246" s="82">
        <f t="shared" si="15"/>
        <v>0</v>
      </c>
      <c r="P246" s="82" t="str">
        <f t="shared" si="18"/>
        <v/>
      </c>
      <c r="Q246" s="82" t="str">
        <f t="shared" si="19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6"/>
        <v/>
      </c>
      <c r="N247" s="82" t="str">
        <f t="shared" si="17"/>
        <v/>
      </c>
      <c r="O247" s="82">
        <f t="shared" si="15"/>
        <v>0</v>
      </c>
      <c r="P247" s="82" t="str">
        <f t="shared" si="18"/>
        <v/>
      </c>
      <c r="Q247" s="82" t="str">
        <f t="shared" si="19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6"/>
        <v/>
      </c>
      <c r="N248" s="82" t="str">
        <f t="shared" si="17"/>
        <v/>
      </c>
      <c r="O248" s="82">
        <f t="shared" si="15"/>
        <v>0</v>
      </c>
      <c r="P248" s="82" t="str">
        <f t="shared" si="18"/>
        <v/>
      </c>
      <c r="Q248" s="82" t="str">
        <f t="shared" si="19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6"/>
        <v/>
      </c>
      <c r="N249" s="82" t="str">
        <f t="shared" si="17"/>
        <v/>
      </c>
      <c r="O249" s="82">
        <f t="shared" si="15"/>
        <v>0</v>
      </c>
      <c r="P249" s="82" t="str">
        <f t="shared" si="18"/>
        <v/>
      </c>
      <c r="Q249" s="82" t="str">
        <f t="shared" si="19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6"/>
        <v/>
      </c>
      <c r="N250" s="82" t="str">
        <f t="shared" si="17"/>
        <v/>
      </c>
      <c r="O250" s="82">
        <f t="shared" si="15"/>
        <v>0</v>
      </c>
      <c r="P250" s="82" t="str">
        <f t="shared" si="18"/>
        <v/>
      </c>
      <c r="Q250" s="82" t="str">
        <f t="shared" si="19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6"/>
        <v/>
      </c>
      <c r="N251" s="82" t="str">
        <f t="shared" si="17"/>
        <v/>
      </c>
      <c r="O251" s="82">
        <f t="shared" si="15"/>
        <v>0</v>
      </c>
      <c r="P251" s="82" t="str">
        <f t="shared" si="18"/>
        <v/>
      </c>
      <c r="Q251" s="82" t="str">
        <f t="shared" si="19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6"/>
        <v/>
      </c>
      <c r="N252" s="82" t="str">
        <f t="shared" si="17"/>
        <v/>
      </c>
      <c r="O252" s="82">
        <f t="shared" si="15"/>
        <v>0</v>
      </c>
      <c r="P252" s="82" t="str">
        <f t="shared" si="18"/>
        <v/>
      </c>
      <c r="Q252" s="82" t="str">
        <f t="shared" si="19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6"/>
        <v/>
      </c>
      <c r="N253" s="82" t="str">
        <f t="shared" si="17"/>
        <v/>
      </c>
      <c r="O253" s="82">
        <f t="shared" si="15"/>
        <v>0</v>
      </c>
      <c r="P253" s="82" t="str">
        <f t="shared" si="18"/>
        <v/>
      </c>
      <c r="Q253" s="82" t="str">
        <f t="shared" si="19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6"/>
        <v/>
      </c>
      <c r="N254" s="82" t="str">
        <f t="shared" si="17"/>
        <v/>
      </c>
      <c r="O254" s="82">
        <f t="shared" si="15"/>
        <v>0</v>
      </c>
      <c r="P254" s="82" t="str">
        <f t="shared" si="18"/>
        <v/>
      </c>
      <c r="Q254" s="82" t="str">
        <f t="shared" si="19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6"/>
        <v/>
      </c>
      <c r="N255" s="82" t="str">
        <f t="shared" si="17"/>
        <v/>
      </c>
      <c r="O255" s="82">
        <f t="shared" si="15"/>
        <v>0</v>
      </c>
      <c r="P255" s="82" t="str">
        <f t="shared" si="18"/>
        <v/>
      </c>
      <c r="Q255" s="82" t="str">
        <f t="shared" si="19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6"/>
        <v/>
      </c>
      <c r="N256" s="82" t="str">
        <f t="shared" si="17"/>
        <v/>
      </c>
      <c r="O256" s="82">
        <f t="shared" si="15"/>
        <v>0</v>
      </c>
      <c r="P256" s="82" t="str">
        <f t="shared" si="18"/>
        <v/>
      </c>
      <c r="Q256" s="82" t="str">
        <f t="shared" si="19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6"/>
        <v/>
      </c>
      <c r="N257" s="82" t="str">
        <f t="shared" si="17"/>
        <v/>
      </c>
      <c r="O257" s="82">
        <f t="shared" si="15"/>
        <v>0</v>
      </c>
      <c r="P257" s="82" t="str">
        <f t="shared" si="18"/>
        <v/>
      </c>
      <c r="Q257" s="82" t="str">
        <f t="shared" si="19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6"/>
        <v/>
      </c>
      <c r="N258" s="82" t="str">
        <f t="shared" si="17"/>
        <v/>
      </c>
      <c r="O258" s="82">
        <f t="shared" si="15"/>
        <v>0</v>
      </c>
      <c r="P258" s="82" t="str">
        <f t="shared" si="18"/>
        <v/>
      </c>
      <c r="Q258" s="82" t="str">
        <f t="shared" si="19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6"/>
        <v/>
      </c>
      <c r="N259" s="82" t="str">
        <f t="shared" si="17"/>
        <v/>
      </c>
      <c r="O259" s="82">
        <f t="shared" si="15"/>
        <v>0</v>
      </c>
      <c r="P259" s="82" t="str">
        <f t="shared" si="18"/>
        <v/>
      </c>
      <c r="Q259" s="82" t="str">
        <f t="shared" si="19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6"/>
        <v/>
      </c>
      <c r="N260" s="82" t="str">
        <f t="shared" si="17"/>
        <v/>
      </c>
      <c r="O260" s="82">
        <f t="shared" si="15"/>
        <v>0</v>
      </c>
      <c r="P260" s="82" t="str">
        <f t="shared" si="18"/>
        <v/>
      </c>
      <c r="Q260" s="82" t="str">
        <f t="shared" si="19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6"/>
        <v/>
      </c>
      <c r="N261" s="82" t="str">
        <f t="shared" si="17"/>
        <v/>
      </c>
      <c r="O261" s="82">
        <f t="shared" si="15"/>
        <v>0</v>
      </c>
      <c r="P261" s="82" t="str">
        <f t="shared" si="18"/>
        <v/>
      </c>
      <c r="Q261" s="82" t="str">
        <f t="shared" si="19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6"/>
        <v/>
      </c>
      <c r="N262" s="82" t="str">
        <f t="shared" si="17"/>
        <v/>
      </c>
      <c r="O262" s="82">
        <f t="shared" si="15"/>
        <v>0</v>
      </c>
      <c r="P262" s="82" t="str">
        <f t="shared" si="18"/>
        <v/>
      </c>
      <c r="Q262" s="82" t="str">
        <f t="shared" si="19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6"/>
        <v/>
      </c>
      <c r="N263" s="82" t="str">
        <f t="shared" si="17"/>
        <v/>
      </c>
      <c r="O263" s="82">
        <f t="shared" si="15"/>
        <v>0</v>
      </c>
      <c r="P263" s="82" t="str">
        <f t="shared" si="18"/>
        <v/>
      </c>
      <c r="Q263" s="82" t="str">
        <f t="shared" si="19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6"/>
        <v/>
      </c>
      <c r="N264" s="82" t="str">
        <f t="shared" si="17"/>
        <v/>
      </c>
      <c r="O264" s="82">
        <f t="shared" si="15"/>
        <v>0</v>
      </c>
      <c r="P264" s="82" t="str">
        <f t="shared" si="18"/>
        <v/>
      </c>
      <c r="Q264" s="82" t="str">
        <f t="shared" si="19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6"/>
        <v/>
      </c>
      <c r="N265" s="82" t="str">
        <f t="shared" si="17"/>
        <v/>
      </c>
      <c r="O265" s="82">
        <f t="shared" si="15"/>
        <v>0</v>
      </c>
      <c r="P265" s="82" t="str">
        <f t="shared" si="18"/>
        <v/>
      </c>
      <c r="Q265" s="82" t="str">
        <f t="shared" si="19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6"/>
        <v/>
      </c>
      <c r="N266" s="82" t="str">
        <f t="shared" si="17"/>
        <v/>
      </c>
      <c r="O266" s="82">
        <f t="shared" si="15"/>
        <v>0</v>
      </c>
      <c r="P266" s="82" t="str">
        <f t="shared" si="18"/>
        <v/>
      </c>
      <c r="Q266" s="82" t="str">
        <f t="shared" si="19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6"/>
        <v/>
      </c>
      <c r="N267" s="82" t="str">
        <f t="shared" si="17"/>
        <v/>
      </c>
      <c r="O267" s="82">
        <f t="shared" si="15"/>
        <v>0</v>
      </c>
      <c r="P267" s="82" t="str">
        <f t="shared" si="18"/>
        <v/>
      </c>
      <c r="Q267" s="82" t="str">
        <f t="shared" si="19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6"/>
        <v/>
      </c>
      <c r="N268" s="82" t="str">
        <f t="shared" si="17"/>
        <v/>
      </c>
      <c r="O268" s="82">
        <f t="shared" si="15"/>
        <v>0</v>
      </c>
      <c r="P268" s="82" t="str">
        <f t="shared" si="18"/>
        <v/>
      </c>
      <c r="Q268" s="82" t="str">
        <f t="shared" si="19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6"/>
        <v/>
      </c>
      <c r="N269" s="82" t="str">
        <f t="shared" si="17"/>
        <v/>
      </c>
      <c r="O269" s="82">
        <f t="shared" si="15"/>
        <v>0</v>
      </c>
      <c r="P269" s="82" t="str">
        <f t="shared" si="18"/>
        <v/>
      </c>
      <c r="Q269" s="82" t="str">
        <f t="shared" si="19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6"/>
        <v/>
      </c>
      <c r="N270" s="82" t="str">
        <f t="shared" si="17"/>
        <v/>
      </c>
      <c r="O270" s="82">
        <f t="shared" si="15"/>
        <v>0</v>
      </c>
      <c r="P270" s="82" t="str">
        <f t="shared" si="18"/>
        <v/>
      </c>
      <c r="Q270" s="82" t="str">
        <f t="shared" si="19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6"/>
        <v/>
      </c>
      <c r="N271" s="82" t="str">
        <f t="shared" si="17"/>
        <v/>
      </c>
      <c r="O271" s="82">
        <f t="shared" ref="O271:O334" si="20">IF($G271=0%,F271,"")</f>
        <v>0</v>
      </c>
      <c r="P271" s="82" t="str">
        <f t="shared" si="18"/>
        <v/>
      </c>
      <c r="Q271" s="82" t="str">
        <f t="shared" si="19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1">IF(F272&amp;H272&amp;I272&amp;J272&amp;K272="","",F272+H272+I272-J272-K272)</f>
        <v/>
      </c>
      <c r="N272" s="82" t="str">
        <f t="shared" ref="N272:N335" si="22">IF($G272="E",F272,"")</f>
        <v/>
      </c>
      <c r="O272" s="82">
        <f t="shared" si="20"/>
        <v>0</v>
      </c>
      <c r="P272" s="82" t="str">
        <f t="shared" ref="P272:P335" si="23">IF(OR($G272=8%,$G272=11%),$H272/$G272,"")</f>
        <v/>
      </c>
      <c r="Q272" s="82" t="str">
        <f t="shared" si="19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1"/>
        <v/>
      </c>
      <c r="N273" s="82" t="str">
        <f t="shared" si="22"/>
        <v/>
      </c>
      <c r="O273" s="82">
        <f t="shared" si="20"/>
        <v>0</v>
      </c>
      <c r="P273" s="82" t="str">
        <f t="shared" si="23"/>
        <v/>
      </c>
      <c r="Q273" s="82" t="str">
        <f t="shared" ref="Q273:Q336" si="24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1"/>
        <v/>
      </c>
      <c r="N274" s="82" t="str">
        <f t="shared" si="22"/>
        <v/>
      </c>
      <c r="O274" s="82">
        <f t="shared" si="20"/>
        <v>0</v>
      </c>
      <c r="P274" s="82" t="str">
        <f t="shared" si="23"/>
        <v/>
      </c>
      <c r="Q274" s="82" t="str">
        <f t="shared" si="24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1"/>
        <v/>
      </c>
      <c r="N275" s="82" t="str">
        <f t="shared" si="22"/>
        <v/>
      </c>
      <c r="O275" s="82">
        <f t="shared" si="20"/>
        <v>0</v>
      </c>
      <c r="P275" s="82" t="str">
        <f t="shared" si="23"/>
        <v/>
      </c>
      <c r="Q275" s="82" t="str">
        <f t="shared" si="24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1"/>
        <v/>
      </c>
      <c r="N276" s="82" t="str">
        <f t="shared" si="22"/>
        <v/>
      </c>
      <c r="O276" s="82">
        <f t="shared" si="20"/>
        <v>0</v>
      </c>
      <c r="P276" s="82" t="str">
        <f t="shared" si="23"/>
        <v/>
      </c>
      <c r="Q276" s="82" t="str">
        <f t="shared" si="24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1"/>
        <v/>
      </c>
      <c r="N277" s="82" t="str">
        <f t="shared" si="22"/>
        <v/>
      </c>
      <c r="O277" s="82">
        <f t="shared" si="20"/>
        <v>0</v>
      </c>
      <c r="P277" s="82" t="str">
        <f t="shared" si="23"/>
        <v/>
      </c>
      <c r="Q277" s="82" t="str">
        <f t="shared" si="24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1"/>
        <v/>
      </c>
      <c r="N278" s="82" t="str">
        <f t="shared" si="22"/>
        <v/>
      </c>
      <c r="O278" s="82">
        <f t="shared" si="20"/>
        <v>0</v>
      </c>
      <c r="P278" s="82" t="str">
        <f t="shared" si="23"/>
        <v/>
      </c>
      <c r="Q278" s="82" t="str">
        <f t="shared" si="24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1"/>
        <v/>
      </c>
      <c r="N279" s="82" t="str">
        <f t="shared" si="22"/>
        <v/>
      </c>
      <c r="O279" s="82">
        <f t="shared" si="20"/>
        <v>0</v>
      </c>
      <c r="P279" s="82" t="str">
        <f t="shared" si="23"/>
        <v/>
      </c>
      <c r="Q279" s="82" t="str">
        <f t="shared" si="24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1"/>
        <v/>
      </c>
      <c r="N280" s="82" t="str">
        <f t="shared" si="22"/>
        <v/>
      </c>
      <c r="O280" s="82">
        <f t="shared" si="20"/>
        <v>0</v>
      </c>
      <c r="P280" s="82" t="str">
        <f t="shared" si="23"/>
        <v/>
      </c>
      <c r="Q280" s="82" t="str">
        <f t="shared" si="24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1"/>
        <v/>
      </c>
      <c r="N281" s="82" t="str">
        <f t="shared" si="22"/>
        <v/>
      </c>
      <c r="O281" s="82">
        <f t="shared" si="20"/>
        <v>0</v>
      </c>
      <c r="P281" s="82" t="str">
        <f t="shared" si="23"/>
        <v/>
      </c>
      <c r="Q281" s="82" t="str">
        <f t="shared" si="24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1"/>
        <v/>
      </c>
      <c r="N282" s="82" t="str">
        <f t="shared" si="22"/>
        <v/>
      </c>
      <c r="O282" s="82">
        <f t="shared" si="20"/>
        <v>0</v>
      </c>
      <c r="P282" s="82" t="str">
        <f t="shared" si="23"/>
        <v/>
      </c>
      <c r="Q282" s="82" t="str">
        <f t="shared" si="24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1"/>
        <v/>
      </c>
      <c r="N283" s="82" t="str">
        <f t="shared" si="22"/>
        <v/>
      </c>
      <c r="O283" s="82">
        <f t="shared" si="20"/>
        <v>0</v>
      </c>
      <c r="P283" s="82" t="str">
        <f t="shared" si="23"/>
        <v/>
      </c>
      <c r="Q283" s="82" t="str">
        <f t="shared" si="24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1"/>
        <v/>
      </c>
      <c r="N284" s="82" t="str">
        <f t="shared" si="22"/>
        <v/>
      </c>
      <c r="O284" s="82">
        <f t="shared" si="20"/>
        <v>0</v>
      </c>
      <c r="P284" s="82" t="str">
        <f t="shared" si="23"/>
        <v/>
      </c>
      <c r="Q284" s="82" t="str">
        <f t="shared" si="24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1"/>
        <v/>
      </c>
      <c r="N285" s="82" t="str">
        <f t="shared" si="22"/>
        <v/>
      </c>
      <c r="O285" s="82">
        <f t="shared" si="20"/>
        <v>0</v>
      </c>
      <c r="P285" s="82" t="str">
        <f t="shared" si="23"/>
        <v/>
      </c>
      <c r="Q285" s="82" t="str">
        <f t="shared" si="24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1"/>
        <v/>
      </c>
      <c r="N286" s="82" t="str">
        <f t="shared" si="22"/>
        <v/>
      </c>
      <c r="O286" s="82">
        <f t="shared" si="20"/>
        <v>0</v>
      </c>
      <c r="P286" s="82" t="str">
        <f t="shared" si="23"/>
        <v/>
      </c>
      <c r="Q286" s="82" t="str">
        <f t="shared" si="24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1"/>
        <v/>
      </c>
      <c r="N287" s="82" t="str">
        <f t="shared" si="22"/>
        <v/>
      </c>
      <c r="O287" s="82">
        <f t="shared" si="20"/>
        <v>0</v>
      </c>
      <c r="P287" s="82" t="str">
        <f t="shared" si="23"/>
        <v/>
      </c>
      <c r="Q287" s="82" t="str">
        <f t="shared" si="24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1"/>
        <v/>
      </c>
      <c r="N288" s="82" t="str">
        <f t="shared" si="22"/>
        <v/>
      </c>
      <c r="O288" s="82">
        <f t="shared" si="20"/>
        <v>0</v>
      </c>
      <c r="P288" s="82" t="str">
        <f t="shared" si="23"/>
        <v/>
      </c>
      <c r="Q288" s="82" t="str">
        <f t="shared" si="24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1"/>
        <v/>
      </c>
      <c r="N289" s="82" t="str">
        <f t="shared" si="22"/>
        <v/>
      </c>
      <c r="O289" s="82">
        <f t="shared" si="20"/>
        <v>0</v>
      </c>
      <c r="P289" s="82" t="str">
        <f t="shared" si="23"/>
        <v/>
      </c>
      <c r="Q289" s="82" t="str">
        <f t="shared" si="24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1"/>
        <v/>
      </c>
      <c r="N290" s="82" t="str">
        <f t="shared" si="22"/>
        <v/>
      </c>
      <c r="O290" s="82">
        <f t="shared" si="20"/>
        <v>0</v>
      </c>
      <c r="P290" s="82" t="str">
        <f t="shared" si="23"/>
        <v/>
      </c>
      <c r="Q290" s="82" t="str">
        <f t="shared" si="24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1"/>
        <v/>
      </c>
      <c r="N291" s="82" t="str">
        <f t="shared" si="22"/>
        <v/>
      </c>
      <c r="O291" s="82">
        <f t="shared" si="20"/>
        <v>0</v>
      </c>
      <c r="P291" s="82" t="str">
        <f t="shared" si="23"/>
        <v/>
      </c>
      <c r="Q291" s="82" t="str">
        <f t="shared" si="24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1"/>
        <v/>
      </c>
      <c r="N292" s="82" t="str">
        <f t="shared" si="22"/>
        <v/>
      </c>
      <c r="O292" s="82">
        <f t="shared" si="20"/>
        <v>0</v>
      </c>
      <c r="P292" s="82" t="str">
        <f t="shared" si="23"/>
        <v/>
      </c>
      <c r="Q292" s="82" t="str">
        <f t="shared" si="24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1"/>
        <v/>
      </c>
      <c r="N293" s="82" t="str">
        <f t="shared" si="22"/>
        <v/>
      </c>
      <c r="O293" s="82">
        <f t="shared" si="20"/>
        <v>0</v>
      </c>
      <c r="P293" s="82" t="str">
        <f t="shared" si="23"/>
        <v/>
      </c>
      <c r="Q293" s="82" t="str">
        <f t="shared" si="24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1"/>
        <v/>
      </c>
      <c r="N294" s="82" t="str">
        <f t="shared" si="22"/>
        <v/>
      </c>
      <c r="O294" s="82">
        <f t="shared" si="20"/>
        <v>0</v>
      </c>
      <c r="P294" s="82" t="str">
        <f t="shared" si="23"/>
        <v/>
      </c>
      <c r="Q294" s="82" t="str">
        <f t="shared" si="24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1"/>
        <v/>
      </c>
      <c r="N295" s="82" t="str">
        <f t="shared" si="22"/>
        <v/>
      </c>
      <c r="O295" s="82">
        <f t="shared" si="20"/>
        <v>0</v>
      </c>
      <c r="P295" s="82" t="str">
        <f t="shared" si="23"/>
        <v/>
      </c>
      <c r="Q295" s="82" t="str">
        <f t="shared" si="24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1"/>
        <v/>
      </c>
      <c r="N296" s="82" t="str">
        <f t="shared" si="22"/>
        <v/>
      </c>
      <c r="O296" s="82">
        <f t="shared" si="20"/>
        <v>0</v>
      </c>
      <c r="P296" s="82" t="str">
        <f t="shared" si="23"/>
        <v/>
      </c>
      <c r="Q296" s="82" t="str">
        <f t="shared" si="24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1"/>
        <v/>
      </c>
      <c r="N297" s="82" t="str">
        <f t="shared" si="22"/>
        <v/>
      </c>
      <c r="O297" s="82">
        <f t="shared" si="20"/>
        <v>0</v>
      </c>
      <c r="P297" s="82" t="str">
        <f t="shared" si="23"/>
        <v/>
      </c>
      <c r="Q297" s="82" t="str">
        <f t="shared" si="24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1"/>
        <v/>
      </c>
      <c r="N298" s="82" t="str">
        <f t="shared" si="22"/>
        <v/>
      </c>
      <c r="O298" s="82">
        <f t="shared" si="20"/>
        <v>0</v>
      </c>
      <c r="P298" s="82" t="str">
        <f t="shared" si="23"/>
        <v/>
      </c>
      <c r="Q298" s="82" t="str">
        <f t="shared" si="24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1"/>
        <v/>
      </c>
      <c r="N299" s="82" t="str">
        <f t="shared" si="22"/>
        <v/>
      </c>
      <c r="O299" s="82">
        <f t="shared" si="20"/>
        <v>0</v>
      </c>
      <c r="P299" s="82" t="str">
        <f t="shared" si="23"/>
        <v/>
      </c>
      <c r="Q299" s="82" t="str">
        <f t="shared" si="24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1"/>
        <v/>
      </c>
      <c r="N300" s="82" t="str">
        <f t="shared" si="22"/>
        <v/>
      </c>
      <c r="O300" s="82">
        <f t="shared" si="20"/>
        <v>0</v>
      </c>
      <c r="P300" s="82" t="str">
        <f t="shared" si="23"/>
        <v/>
      </c>
      <c r="Q300" s="82" t="str">
        <f t="shared" si="24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1"/>
        <v/>
      </c>
      <c r="N301" s="82" t="str">
        <f t="shared" si="22"/>
        <v/>
      </c>
      <c r="O301" s="82">
        <f t="shared" si="20"/>
        <v>0</v>
      </c>
      <c r="P301" s="82" t="str">
        <f t="shared" si="23"/>
        <v/>
      </c>
      <c r="Q301" s="82" t="str">
        <f t="shared" si="24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1"/>
        <v/>
      </c>
      <c r="N302" s="82" t="str">
        <f t="shared" si="22"/>
        <v/>
      </c>
      <c r="O302" s="82">
        <f t="shared" si="20"/>
        <v>0</v>
      </c>
      <c r="P302" s="82" t="str">
        <f t="shared" si="23"/>
        <v/>
      </c>
      <c r="Q302" s="82" t="str">
        <f t="shared" si="24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1"/>
        <v/>
      </c>
      <c r="N303" s="82" t="str">
        <f t="shared" si="22"/>
        <v/>
      </c>
      <c r="O303" s="82">
        <f t="shared" si="20"/>
        <v>0</v>
      </c>
      <c r="P303" s="82" t="str">
        <f t="shared" si="23"/>
        <v/>
      </c>
      <c r="Q303" s="82" t="str">
        <f t="shared" si="24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1"/>
        <v/>
      </c>
      <c r="N304" s="82" t="str">
        <f t="shared" si="22"/>
        <v/>
      </c>
      <c r="O304" s="82">
        <f t="shared" si="20"/>
        <v>0</v>
      </c>
      <c r="P304" s="82" t="str">
        <f t="shared" si="23"/>
        <v/>
      </c>
      <c r="Q304" s="82" t="str">
        <f t="shared" si="24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1"/>
        <v/>
      </c>
      <c r="N305" s="82" t="str">
        <f t="shared" si="22"/>
        <v/>
      </c>
      <c r="O305" s="82">
        <f t="shared" si="20"/>
        <v>0</v>
      </c>
      <c r="P305" s="82" t="str">
        <f t="shared" si="23"/>
        <v/>
      </c>
      <c r="Q305" s="82" t="str">
        <f t="shared" si="24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1"/>
        <v/>
      </c>
      <c r="N306" s="82" t="str">
        <f t="shared" si="22"/>
        <v/>
      </c>
      <c r="O306" s="82">
        <f t="shared" si="20"/>
        <v>0</v>
      </c>
      <c r="P306" s="82" t="str">
        <f t="shared" si="23"/>
        <v/>
      </c>
      <c r="Q306" s="82" t="str">
        <f t="shared" si="24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1"/>
        <v/>
      </c>
      <c r="N307" s="82" t="str">
        <f t="shared" si="22"/>
        <v/>
      </c>
      <c r="O307" s="82">
        <f t="shared" si="20"/>
        <v>0</v>
      </c>
      <c r="P307" s="82" t="str">
        <f t="shared" si="23"/>
        <v/>
      </c>
      <c r="Q307" s="82" t="str">
        <f t="shared" si="24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1"/>
        <v/>
      </c>
      <c r="N308" s="82" t="str">
        <f t="shared" si="22"/>
        <v/>
      </c>
      <c r="O308" s="82">
        <f t="shared" si="20"/>
        <v>0</v>
      </c>
      <c r="P308" s="82" t="str">
        <f t="shared" si="23"/>
        <v/>
      </c>
      <c r="Q308" s="82" t="str">
        <f t="shared" si="24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1"/>
        <v/>
      </c>
      <c r="N309" s="82" t="str">
        <f t="shared" si="22"/>
        <v/>
      </c>
      <c r="O309" s="82">
        <f t="shared" si="20"/>
        <v>0</v>
      </c>
      <c r="P309" s="82" t="str">
        <f t="shared" si="23"/>
        <v/>
      </c>
      <c r="Q309" s="82" t="str">
        <f t="shared" si="24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1"/>
        <v/>
      </c>
      <c r="N310" s="82" t="str">
        <f t="shared" si="22"/>
        <v/>
      </c>
      <c r="O310" s="82">
        <f t="shared" si="20"/>
        <v>0</v>
      </c>
      <c r="P310" s="82" t="str">
        <f t="shared" si="23"/>
        <v/>
      </c>
      <c r="Q310" s="82" t="str">
        <f t="shared" si="24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1"/>
        <v/>
      </c>
      <c r="N311" s="82" t="str">
        <f t="shared" si="22"/>
        <v/>
      </c>
      <c r="O311" s="82">
        <f t="shared" si="20"/>
        <v>0</v>
      </c>
      <c r="P311" s="82" t="str">
        <f t="shared" si="23"/>
        <v/>
      </c>
      <c r="Q311" s="82" t="str">
        <f t="shared" si="24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1"/>
        <v/>
      </c>
      <c r="N312" s="82" t="str">
        <f t="shared" si="22"/>
        <v/>
      </c>
      <c r="O312" s="82">
        <f t="shared" si="20"/>
        <v>0</v>
      </c>
      <c r="P312" s="82" t="str">
        <f t="shared" si="23"/>
        <v/>
      </c>
      <c r="Q312" s="82" t="str">
        <f t="shared" si="24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1"/>
        <v/>
      </c>
      <c r="N313" s="82" t="str">
        <f t="shared" si="22"/>
        <v/>
      </c>
      <c r="O313" s="82">
        <f t="shared" si="20"/>
        <v>0</v>
      </c>
      <c r="P313" s="82" t="str">
        <f t="shared" si="23"/>
        <v/>
      </c>
      <c r="Q313" s="82" t="str">
        <f t="shared" si="24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1"/>
        <v/>
      </c>
      <c r="N314" s="82" t="str">
        <f t="shared" si="22"/>
        <v/>
      </c>
      <c r="O314" s="82">
        <f t="shared" si="20"/>
        <v>0</v>
      </c>
      <c r="P314" s="82" t="str">
        <f t="shared" si="23"/>
        <v/>
      </c>
      <c r="Q314" s="82" t="str">
        <f t="shared" si="24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1"/>
        <v/>
      </c>
      <c r="N315" s="82" t="str">
        <f t="shared" si="22"/>
        <v/>
      </c>
      <c r="O315" s="82">
        <f t="shared" si="20"/>
        <v>0</v>
      </c>
      <c r="P315" s="82" t="str">
        <f t="shared" si="23"/>
        <v/>
      </c>
      <c r="Q315" s="82" t="str">
        <f t="shared" si="24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1"/>
        <v/>
      </c>
      <c r="N316" s="82" t="str">
        <f t="shared" si="22"/>
        <v/>
      </c>
      <c r="O316" s="82">
        <f t="shared" si="20"/>
        <v>0</v>
      </c>
      <c r="P316" s="82" t="str">
        <f t="shared" si="23"/>
        <v/>
      </c>
      <c r="Q316" s="82" t="str">
        <f t="shared" si="24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1"/>
        <v/>
      </c>
      <c r="N317" s="82" t="str">
        <f t="shared" si="22"/>
        <v/>
      </c>
      <c r="O317" s="82">
        <f t="shared" si="20"/>
        <v>0</v>
      </c>
      <c r="P317" s="82" t="str">
        <f t="shared" si="23"/>
        <v/>
      </c>
      <c r="Q317" s="82" t="str">
        <f t="shared" si="24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1"/>
        <v/>
      </c>
      <c r="N318" s="82" t="str">
        <f t="shared" si="22"/>
        <v/>
      </c>
      <c r="O318" s="82">
        <f t="shared" si="20"/>
        <v>0</v>
      </c>
      <c r="P318" s="82" t="str">
        <f t="shared" si="23"/>
        <v/>
      </c>
      <c r="Q318" s="82" t="str">
        <f t="shared" si="24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1"/>
        <v/>
      </c>
      <c r="N319" s="82" t="str">
        <f t="shared" si="22"/>
        <v/>
      </c>
      <c r="O319" s="82">
        <f t="shared" si="20"/>
        <v>0</v>
      </c>
      <c r="P319" s="82" t="str">
        <f t="shared" si="23"/>
        <v/>
      </c>
      <c r="Q319" s="82" t="str">
        <f t="shared" si="24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1"/>
        <v/>
      </c>
      <c r="N320" s="82" t="str">
        <f t="shared" si="22"/>
        <v/>
      </c>
      <c r="O320" s="82">
        <f t="shared" si="20"/>
        <v>0</v>
      </c>
      <c r="P320" s="82" t="str">
        <f t="shared" si="23"/>
        <v/>
      </c>
      <c r="Q320" s="82" t="str">
        <f t="shared" si="24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1"/>
        <v/>
      </c>
      <c r="N321" s="82" t="str">
        <f t="shared" si="22"/>
        <v/>
      </c>
      <c r="O321" s="82">
        <f t="shared" si="20"/>
        <v>0</v>
      </c>
      <c r="P321" s="82" t="str">
        <f t="shared" si="23"/>
        <v/>
      </c>
      <c r="Q321" s="82" t="str">
        <f t="shared" si="24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1"/>
        <v/>
      </c>
      <c r="N322" s="82" t="str">
        <f t="shared" si="22"/>
        <v/>
      </c>
      <c r="O322" s="82">
        <f t="shared" si="20"/>
        <v>0</v>
      </c>
      <c r="P322" s="82" t="str">
        <f t="shared" si="23"/>
        <v/>
      </c>
      <c r="Q322" s="82" t="str">
        <f t="shared" si="24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1"/>
        <v/>
      </c>
      <c r="N323" s="82" t="str">
        <f t="shared" si="22"/>
        <v/>
      </c>
      <c r="O323" s="82">
        <f t="shared" si="20"/>
        <v>0</v>
      </c>
      <c r="P323" s="82" t="str">
        <f t="shared" si="23"/>
        <v/>
      </c>
      <c r="Q323" s="82" t="str">
        <f t="shared" si="24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1"/>
        <v/>
      </c>
      <c r="N324" s="82" t="str">
        <f t="shared" si="22"/>
        <v/>
      </c>
      <c r="O324" s="82">
        <f t="shared" si="20"/>
        <v>0</v>
      </c>
      <c r="P324" s="82" t="str">
        <f t="shared" si="23"/>
        <v/>
      </c>
      <c r="Q324" s="82" t="str">
        <f t="shared" si="24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1"/>
        <v/>
      </c>
      <c r="N325" s="82" t="str">
        <f t="shared" si="22"/>
        <v/>
      </c>
      <c r="O325" s="82">
        <f t="shared" si="20"/>
        <v>0</v>
      </c>
      <c r="P325" s="82" t="str">
        <f t="shared" si="23"/>
        <v/>
      </c>
      <c r="Q325" s="82" t="str">
        <f t="shared" si="24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1"/>
        <v/>
      </c>
      <c r="N326" s="82" t="str">
        <f t="shared" si="22"/>
        <v/>
      </c>
      <c r="O326" s="82">
        <f t="shared" si="20"/>
        <v>0</v>
      </c>
      <c r="P326" s="82" t="str">
        <f t="shared" si="23"/>
        <v/>
      </c>
      <c r="Q326" s="82" t="str">
        <f t="shared" si="24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1"/>
        <v/>
      </c>
      <c r="N327" s="82" t="str">
        <f t="shared" si="22"/>
        <v/>
      </c>
      <c r="O327" s="82">
        <f t="shared" si="20"/>
        <v>0</v>
      </c>
      <c r="P327" s="82" t="str">
        <f t="shared" si="23"/>
        <v/>
      </c>
      <c r="Q327" s="82" t="str">
        <f t="shared" si="24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1"/>
        <v/>
      </c>
      <c r="N328" s="82" t="str">
        <f t="shared" si="22"/>
        <v/>
      </c>
      <c r="O328" s="82">
        <f t="shared" si="20"/>
        <v>0</v>
      </c>
      <c r="P328" s="82" t="str">
        <f t="shared" si="23"/>
        <v/>
      </c>
      <c r="Q328" s="82" t="str">
        <f t="shared" si="24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1"/>
        <v/>
      </c>
      <c r="N329" s="82" t="str">
        <f t="shared" si="22"/>
        <v/>
      </c>
      <c r="O329" s="82">
        <f t="shared" si="20"/>
        <v>0</v>
      </c>
      <c r="P329" s="82" t="str">
        <f t="shared" si="23"/>
        <v/>
      </c>
      <c r="Q329" s="82" t="str">
        <f t="shared" si="24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1"/>
        <v/>
      </c>
      <c r="N330" s="82" t="str">
        <f t="shared" si="22"/>
        <v/>
      </c>
      <c r="O330" s="82">
        <f t="shared" si="20"/>
        <v>0</v>
      </c>
      <c r="P330" s="82" t="str">
        <f t="shared" si="23"/>
        <v/>
      </c>
      <c r="Q330" s="82" t="str">
        <f t="shared" si="24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1"/>
        <v/>
      </c>
      <c r="N331" s="82" t="str">
        <f t="shared" si="22"/>
        <v/>
      </c>
      <c r="O331" s="82">
        <f t="shared" si="20"/>
        <v>0</v>
      </c>
      <c r="P331" s="82" t="str">
        <f t="shared" si="23"/>
        <v/>
      </c>
      <c r="Q331" s="82" t="str">
        <f t="shared" si="24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1"/>
        <v/>
      </c>
      <c r="N332" s="82" t="str">
        <f t="shared" si="22"/>
        <v/>
      </c>
      <c r="O332" s="82">
        <f t="shared" si="20"/>
        <v>0</v>
      </c>
      <c r="P332" s="82" t="str">
        <f t="shared" si="23"/>
        <v/>
      </c>
      <c r="Q332" s="82" t="str">
        <f t="shared" si="24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1"/>
        <v/>
      </c>
      <c r="N333" s="82" t="str">
        <f t="shared" si="22"/>
        <v/>
      </c>
      <c r="O333" s="82">
        <f t="shared" si="20"/>
        <v>0</v>
      </c>
      <c r="P333" s="82" t="str">
        <f t="shared" si="23"/>
        <v/>
      </c>
      <c r="Q333" s="82" t="str">
        <f t="shared" si="24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1"/>
        <v/>
      </c>
      <c r="N334" s="82" t="str">
        <f t="shared" si="22"/>
        <v/>
      </c>
      <c r="O334" s="82">
        <f t="shared" si="20"/>
        <v>0</v>
      </c>
      <c r="P334" s="82" t="str">
        <f t="shared" si="23"/>
        <v/>
      </c>
      <c r="Q334" s="82" t="str">
        <f t="shared" si="24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1"/>
        <v/>
      </c>
      <c r="N335" s="82" t="str">
        <f t="shared" si="22"/>
        <v/>
      </c>
      <c r="O335" s="82">
        <f t="shared" ref="O335:O398" si="25">IF($G335=0%,F335,"")</f>
        <v>0</v>
      </c>
      <c r="P335" s="82" t="str">
        <f t="shared" si="23"/>
        <v/>
      </c>
      <c r="Q335" s="82" t="str">
        <f t="shared" si="24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6">IF(F336&amp;H336&amp;I336&amp;J336&amp;K336="","",F336+H336+I336-J336-K336)</f>
        <v/>
      </c>
      <c r="N336" s="82" t="str">
        <f t="shared" ref="N336:N399" si="27">IF($G336="E",F336,"")</f>
        <v/>
      </c>
      <c r="O336" s="82">
        <f t="shared" si="25"/>
        <v>0</v>
      </c>
      <c r="P336" s="82" t="str">
        <f t="shared" ref="P336:P399" si="28">IF(OR($G336=8%,$G336=11%),$H336/$G336,"")</f>
        <v/>
      </c>
      <c r="Q336" s="82" t="str">
        <f t="shared" si="24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6"/>
        <v/>
      </c>
      <c r="N337" s="82" t="str">
        <f t="shared" si="27"/>
        <v/>
      </c>
      <c r="O337" s="82">
        <f t="shared" si="25"/>
        <v>0</v>
      </c>
      <c r="P337" s="82" t="str">
        <f t="shared" si="28"/>
        <v/>
      </c>
      <c r="Q337" s="82" t="str">
        <f t="shared" ref="Q337:Q400" si="29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6"/>
        <v/>
      </c>
      <c r="N338" s="82" t="str">
        <f t="shared" si="27"/>
        <v/>
      </c>
      <c r="O338" s="82">
        <f t="shared" si="25"/>
        <v>0</v>
      </c>
      <c r="P338" s="82" t="str">
        <f t="shared" si="28"/>
        <v/>
      </c>
      <c r="Q338" s="82" t="str">
        <f t="shared" si="29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6"/>
        <v/>
      </c>
      <c r="N339" s="82" t="str">
        <f t="shared" si="27"/>
        <v/>
      </c>
      <c r="O339" s="82">
        <f t="shared" si="25"/>
        <v>0</v>
      </c>
      <c r="P339" s="82" t="str">
        <f t="shared" si="28"/>
        <v/>
      </c>
      <c r="Q339" s="82" t="str">
        <f t="shared" si="29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6"/>
        <v/>
      </c>
      <c r="N340" s="82" t="str">
        <f t="shared" si="27"/>
        <v/>
      </c>
      <c r="O340" s="82">
        <f t="shared" si="25"/>
        <v>0</v>
      </c>
      <c r="P340" s="82" t="str">
        <f t="shared" si="28"/>
        <v/>
      </c>
      <c r="Q340" s="82" t="str">
        <f t="shared" si="29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6"/>
        <v/>
      </c>
      <c r="N341" s="82" t="str">
        <f t="shared" si="27"/>
        <v/>
      </c>
      <c r="O341" s="82">
        <f t="shared" si="25"/>
        <v>0</v>
      </c>
      <c r="P341" s="82" t="str">
        <f t="shared" si="28"/>
        <v/>
      </c>
      <c r="Q341" s="82" t="str">
        <f t="shared" si="29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6"/>
        <v/>
      </c>
      <c r="N342" s="82" t="str">
        <f t="shared" si="27"/>
        <v/>
      </c>
      <c r="O342" s="82">
        <f t="shared" si="25"/>
        <v>0</v>
      </c>
      <c r="P342" s="82" t="str">
        <f t="shared" si="28"/>
        <v/>
      </c>
      <c r="Q342" s="82" t="str">
        <f t="shared" si="29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6"/>
        <v/>
      </c>
      <c r="N343" s="82" t="str">
        <f t="shared" si="27"/>
        <v/>
      </c>
      <c r="O343" s="82">
        <f t="shared" si="25"/>
        <v>0</v>
      </c>
      <c r="P343" s="82" t="str">
        <f t="shared" si="28"/>
        <v/>
      </c>
      <c r="Q343" s="82" t="str">
        <f t="shared" si="29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6"/>
        <v/>
      </c>
      <c r="N344" s="82" t="str">
        <f t="shared" si="27"/>
        <v/>
      </c>
      <c r="O344" s="82">
        <f t="shared" si="25"/>
        <v>0</v>
      </c>
      <c r="P344" s="82" t="str">
        <f t="shared" si="28"/>
        <v/>
      </c>
      <c r="Q344" s="82" t="str">
        <f t="shared" si="29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6"/>
        <v/>
      </c>
      <c r="N345" s="82" t="str">
        <f t="shared" si="27"/>
        <v/>
      </c>
      <c r="O345" s="82">
        <f t="shared" si="25"/>
        <v>0</v>
      </c>
      <c r="P345" s="82" t="str">
        <f t="shared" si="28"/>
        <v/>
      </c>
      <c r="Q345" s="82" t="str">
        <f t="shared" si="29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6"/>
        <v/>
      </c>
      <c r="N346" s="82" t="str">
        <f t="shared" si="27"/>
        <v/>
      </c>
      <c r="O346" s="82">
        <f t="shared" si="25"/>
        <v>0</v>
      </c>
      <c r="P346" s="82" t="str">
        <f t="shared" si="28"/>
        <v/>
      </c>
      <c r="Q346" s="82" t="str">
        <f t="shared" si="29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6"/>
        <v/>
      </c>
      <c r="N347" s="82" t="str">
        <f t="shared" si="27"/>
        <v/>
      </c>
      <c r="O347" s="82">
        <f t="shared" si="25"/>
        <v>0</v>
      </c>
      <c r="P347" s="82" t="str">
        <f t="shared" si="28"/>
        <v/>
      </c>
      <c r="Q347" s="82" t="str">
        <f t="shared" si="29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6"/>
        <v/>
      </c>
      <c r="N348" s="82" t="str">
        <f t="shared" si="27"/>
        <v/>
      </c>
      <c r="O348" s="82">
        <f t="shared" si="25"/>
        <v>0</v>
      </c>
      <c r="P348" s="82" t="str">
        <f t="shared" si="28"/>
        <v/>
      </c>
      <c r="Q348" s="82" t="str">
        <f t="shared" si="29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6"/>
        <v/>
      </c>
      <c r="N349" s="82" t="str">
        <f t="shared" si="27"/>
        <v/>
      </c>
      <c r="O349" s="82">
        <f t="shared" si="25"/>
        <v>0</v>
      </c>
      <c r="P349" s="82" t="str">
        <f t="shared" si="28"/>
        <v/>
      </c>
      <c r="Q349" s="82" t="str">
        <f t="shared" si="29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6"/>
        <v/>
      </c>
      <c r="N350" s="82" t="str">
        <f t="shared" si="27"/>
        <v/>
      </c>
      <c r="O350" s="82">
        <f t="shared" si="25"/>
        <v>0</v>
      </c>
      <c r="P350" s="82" t="str">
        <f t="shared" si="28"/>
        <v/>
      </c>
      <c r="Q350" s="82" t="str">
        <f t="shared" si="29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6"/>
        <v/>
      </c>
      <c r="N351" s="82" t="str">
        <f t="shared" si="27"/>
        <v/>
      </c>
      <c r="O351" s="82">
        <f t="shared" si="25"/>
        <v>0</v>
      </c>
      <c r="P351" s="82" t="str">
        <f t="shared" si="28"/>
        <v/>
      </c>
      <c r="Q351" s="82" t="str">
        <f t="shared" si="29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6"/>
        <v/>
      </c>
      <c r="N352" s="82" t="str">
        <f t="shared" si="27"/>
        <v/>
      </c>
      <c r="O352" s="82">
        <f t="shared" si="25"/>
        <v>0</v>
      </c>
      <c r="P352" s="82" t="str">
        <f t="shared" si="28"/>
        <v/>
      </c>
      <c r="Q352" s="82" t="str">
        <f t="shared" si="29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6"/>
        <v/>
      </c>
      <c r="N353" s="82" t="str">
        <f t="shared" si="27"/>
        <v/>
      </c>
      <c r="O353" s="82">
        <f t="shared" si="25"/>
        <v>0</v>
      </c>
      <c r="P353" s="82" t="str">
        <f t="shared" si="28"/>
        <v/>
      </c>
      <c r="Q353" s="82" t="str">
        <f t="shared" si="29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6"/>
        <v/>
      </c>
      <c r="N354" s="82" t="str">
        <f t="shared" si="27"/>
        <v/>
      </c>
      <c r="O354" s="82">
        <f t="shared" si="25"/>
        <v>0</v>
      </c>
      <c r="P354" s="82" t="str">
        <f t="shared" si="28"/>
        <v/>
      </c>
      <c r="Q354" s="82" t="str">
        <f t="shared" si="29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6"/>
        <v/>
      </c>
      <c r="N355" s="82" t="str">
        <f t="shared" si="27"/>
        <v/>
      </c>
      <c r="O355" s="82">
        <f t="shared" si="25"/>
        <v>0</v>
      </c>
      <c r="P355" s="82" t="str">
        <f t="shared" si="28"/>
        <v/>
      </c>
      <c r="Q355" s="82" t="str">
        <f t="shared" si="29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6"/>
        <v/>
      </c>
      <c r="N356" s="82" t="str">
        <f t="shared" si="27"/>
        <v/>
      </c>
      <c r="O356" s="82">
        <f t="shared" si="25"/>
        <v>0</v>
      </c>
      <c r="P356" s="82" t="str">
        <f t="shared" si="28"/>
        <v/>
      </c>
      <c r="Q356" s="82" t="str">
        <f t="shared" si="29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6"/>
        <v/>
      </c>
      <c r="N357" s="82" t="str">
        <f t="shared" si="27"/>
        <v/>
      </c>
      <c r="O357" s="82">
        <f t="shared" si="25"/>
        <v>0</v>
      </c>
      <c r="P357" s="82" t="str">
        <f t="shared" si="28"/>
        <v/>
      </c>
      <c r="Q357" s="82" t="str">
        <f t="shared" si="29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6"/>
        <v/>
      </c>
      <c r="N358" s="82" t="str">
        <f t="shared" si="27"/>
        <v/>
      </c>
      <c r="O358" s="82">
        <f t="shared" si="25"/>
        <v>0</v>
      </c>
      <c r="P358" s="82" t="str">
        <f t="shared" si="28"/>
        <v/>
      </c>
      <c r="Q358" s="82" t="str">
        <f t="shared" si="29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6"/>
        <v/>
      </c>
      <c r="N359" s="82" t="str">
        <f t="shared" si="27"/>
        <v/>
      </c>
      <c r="O359" s="82">
        <f t="shared" si="25"/>
        <v>0</v>
      </c>
      <c r="P359" s="82" t="str">
        <f t="shared" si="28"/>
        <v/>
      </c>
      <c r="Q359" s="82" t="str">
        <f t="shared" si="29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6"/>
        <v/>
      </c>
      <c r="N360" s="82" t="str">
        <f t="shared" si="27"/>
        <v/>
      </c>
      <c r="O360" s="82">
        <f t="shared" si="25"/>
        <v>0</v>
      </c>
      <c r="P360" s="82" t="str">
        <f t="shared" si="28"/>
        <v/>
      </c>
      <c r="Q360" s="82" t="str">
        <f t="shared" si="29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6"/>
        <v/>
      </c>
      <c r="N361" s="82" t="str">
        <f t="shared" si="27"/>
        <v/>
      </c>
      <c r="O361" s="82">
        <f t="shared" si="25"/>
        <v>0</v>
      </c>
      <c r="P361" s="82" t="str">
        <f t="shared" si="28"/>
        <v/>
      </c>
      <c r="Q361" s="82" t="str">
        <f t="shared" si="29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6"/>
        <v/>
      </c>
      <c r="N362" s="82" t="str">
        <f t="shared" si="27"/>
        <v/>
      </c>
      <c r="O362" s="82">
        <f t="shared" si="25"/>
        <v>0</v>
      </c>
      <c r="P362" s="82" t="str">
        <f t="shared" si="28"/>
        <v/>
      </c>
      <c r="Q362" s="82" t="str">
        <f t="shared" si="29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6"/>
        <v/>
      </c>
      <c r="N363" s="82" t="str">
        <f t="shared" si="27"/>
        <v/>
      </c>
      <c r="O363" s="82">
        <f t="shared" si="25"/>
        <v>0</v>
      </c>
      <c r="P363" s="82" t="str">
        <f t="shared" si="28"/>
        <v/>
      </c>
      <c r="Q363" s="82" t="str">
        <f t="shared" si="29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6"/>
        <v/>
      </c>
      <c r="N364" s="82" t="str">
        <f t="shared" si="27"/>
        <v/>
      </c>
      <c r="O364" s="82">
        <f t="shared" si="25"/>
        <v>0</v>
      </c>
      <c r="P364" s="82" t="str">
        <f t="shared" si="28"/>
        <v/>
      </c>
      <c r="Q364" s="82" t="str">
        <f t="shared" si="29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6"/>
        <v/>
      </c>
      <c r="N365" s="82" t="str">
        <f t="shared" si="27"/>
        <v/>
      </c>
      <c r="O365" s="82">
        <f t="shared" si="25"/>
        <v>0</v>
      </c>
      <c r="P365" s="82" t="str">
        <f t="shared" si="28"/>
        <v/>
      </c>
      <c r="Q365" s="82" t="str">
        <f t="shared" si="29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6"/>
        <v/>
      </c>
      <c r="N366" s="82" t="str">
        <f t="shared" si="27"/>
        <v/>
      </c>
      <c r="O366" s="82">
        <f t="shared" si="25"/>
        <v>0</v>
      </c>
      <c r="P366" s="82" t="str">
        <f t="shared" si="28"/>
        <v/>
      </c>
      <c r="Q366" s="82" t="str">
        <f t="shared" si="29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6"/>
        <v/>
      </c>
      <c r="N367" s="82" t="str">
        <f t="shared" si="27"/>
        <v/>
      </c>
      <c r="O367" s="82">
        <f t="shared" si="25"/>
        <v>0</v>
      </c>
      <c r="P367" s="82" t="str">
        <f t="shared" si="28"/>
        <v/>
      </c>
      <c r="Q367" s="82" t="str">
        <f t="shared" si="29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6"/>
        <v/>
      </c>
      <c r="N368" s="82" t="str">
        <f t="shared" si="27"/>
        <v/>
      </c>
      <c r="O368" s="82">
        <f t="shared" si="25"/>
        <v>0</v>
      </c>
      <c r="P368" s="82" t="str">
        <f t="shared" si="28"/>
        <v/>
      </c>
      <c r="Q368" s="82" t="str">
        <f t="shared" si="29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6"/>
        <v/>
      </c>
      <c r="N369" s="82" t="str">
        <f t="shared" si="27"/>
        <v/>
      </c>
      <c r="O369" s="82">
        <f t="shared" si="25"/>
        <v>0</v>
      </c>
      <c r="P369" s="82" t="str">
        <f t="shared" si="28"/>
        <v/>
      </c>
      <c r="Q369" s="82" t="str">
        <f t="shared" si="29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6"/>
        <v/>
      </c>
      <c r="N370" s="82" t="str">
        <f t="shared" si="27"/>
        <v/>
      </c>
      <c r="O370" s="82">
        <f t="shared" si="25"/>
        <v>0</v>
      </c>
      <c r="P370" s="82" t="str">
        <f t="shared" si="28"/>
        <v/>
      </c>
      <c r="Q370" s="82" t="str">
        <f t="shared" si="29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6"/>
        <v/>
      </c>
      <c r="N371" s="82" t="str">
        <f t="shared" si="27"/>
        <v/>
      </c>
      <c r="O371" s="82">
        <f t="shared" si="25"/>
        <v>0</v>
      </c>
      <c r="P371" s="82" t="str">
        <f t="shared" si="28"/>
        <v/>
      </c>
      <c r="Q371" s="82" t="str">
        <f t="shared" si="29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6"/>
        <v/>
      </c>
      <c r="N372" s="82" t="str">
        <f t="shared" si="27"/>
        <v/>
      </c>
      <c r="O372" s="82">
        <f t="shared" si="25"/>
        <v>0</v>
      </c>
      <c r="P372" s="82" t="str">
        <f t="shared" si="28"/>
        <v/>
      </c>
      <c r="Q372" s="82" t="str">
        <f t="shared" si="29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6"/>
        <v/>
      </c>
      <c r="N373" s="82" t="str">
        <f t="shared" si="27"/>
        <v/>
      </c>
      <c r="O373" s="82">
        <f t="shared" si="25"/>
        <v>0</v>
      </c>
      <c r="P373" s="82" t="str">
        <f t="shared" si="28"/>
        <v/>
      </c>
      <c r="Q373" s="82" t="str">
        <f t="shared" si="29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6"/>
        <v/>
      </c>
      <c r="N374" s="82" t="str">
        <f t="shared" si="27"/>
        <v/>
      </c>
      <c r="O374" s="82">
        <f t="shared" si="25"/>
        <v>0</v>
      </c>
      <c r="P374" s="82" t="str">
        <f t="shared" si="28"/>
        <v/>
      </c>
      <c r="Q374" s="82" t="str">
        <f t="shared" si="29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6"/>
        <v/>
      </c>
      <c r="N375" s="82" t="str">
        <f t="shared" si="27"/>
        <v/>
      </c>
      <c r="O375" s="82">
        <f t="shared" si="25"/>
        <v>0</v>
      </c>
      <c r="P375" s="82" t="str">
        <f t="shared" si="28"/>
        <v/>
      </c>
      <c r="Q375" s="82" t="str">
        <f t="shared" si="29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6"/>
        <v/>
      </c>
      <c r="N376" s="82" t="str">
        <f t="shared" si="27"/>
        <v/>
      </c>
      <c r="O376" s="82">
        <f t="shared" si="25"/>
        <v>0</v>
      </c>
      <c r="P376" s="82" t="str">
        <f t="shared" si="28"/>
        <v/>
      </c>
      <c r="Q376" s="82" t="str">
        <f t="shared" si="29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6"/>
        <v/>
      </c>
      <c r="N377" s="82" t="str">
        <f t="shared" si="27"/>
        <v/>
      </c>
      <c r="O377" s="82">
        <f t="shared" si="25"/>
        <v>0</v>
      </c>
      <c r="P377" s="82" t="str">
        <f t="shared" si="28"/>
        <v/>
      </c>
      <c r="Q377" s="82" t="str">
        <f t="shared" si="29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6"/>
        <v/>
      </c>
      <c r="N378" s="82" t="str">
        <f t="shared" si="27"/>
        <v/>
      </c>
      <c r="O378" s="82">
        <f t="shared" si="25"/>
        <v>0</v>
      </c>
      <c r="P378" s="82" t="str">
        <f t="shared" si="28"/>
        <v/>
      </c>
      <c r="Q378" s="82" t="str">
        <f t="shared" si="29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6"/>
        <v/>
      </c>
      <c r="N379" s="82" t="str">
        <f t="shared" si="27"/>
        <v/>
      </c>
      <c r="O379" s="82">
        <f t="shared" si="25"/>
        <v>0</v>
      </c>
      <c r="P379" s="82" t="str">
        <f t="shared" si="28"/>
        <v/>
      </c>
      <c r="Q379" s="82" t="str">
        <f t="shared" si="29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6"/>
        <v/>
      </c>
      <c r="N380" s="82" t="str">
        <f t="shared" si="27"/>
        <v/>
      </c>
      <c r="O380" s="82">
        <f t="shared" si="25"/>
        <v>0</v>
      </c>
      <c r="P380" s="82" t="str">
        <f t="shared" si="28"/>
        <v/>
      </c>
      <c r="Q380" s="82" t="str">
        <f t="shared" si="29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6"/>
        <v/>
      </c>
      <c r="N381" s="82" t="str">
        <f t="shared" si="27"/>
        <v/>
      </c>
      <c r="O381" s="82">
        <f t="shared" si="25"/>
        <v>0</v>
      </c>
      <c r="P381" s="82" t="str">
        <f t="shared" si="28"/>
        <v/>
      </c>
      <c r="Q381" s="82" t="str">
        <f t="shared" si="29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6"/>
        <v/>
      </c>
      <c r="N382" s="82" t="str">
        <f t="shared" si="27"/>
        <v/>
      </c>
      <c r="O382" s="82">
        <f t="shared" si="25"/>
        <v>0</v>
      </c>
      <c r="P382" s="82" t="str">
        <f t="shared" si="28"/>
        <v/>
      </c>
      <c r="Q382" s="82" t="str">
        <f t="shared" si="29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6"/>
        <v/>
      </c>
      <c r="N383" s="82" t="str">
        <f t="shared" si="27"/>
        <v/>
      </c>
      <c r="O383" s="82">
        <f t="shared" si="25"/>
        <v>0</v>
      </c>
      <c r="P383" s="82" t="str">
        <f t="shared" si="28"/>
        <v/>
      </c>
      <c r="Q383" s="82" t="str">
        <f t="shared" si="29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6"/>
        <v/>
      </c>
      <c r="N384" s="82" t="str">
        <f t="shared" si="27"/>
        <v/>
      </c>
      <c r="O384" s="82">
        <f t="shared" si="25"/>
        <v>0</v>
      </c>
      <c r="P384" s="82" t="str">
        <f t="shared" si="28"/>
        <v/>
      </c>
      <c r="Q384" s="82" t="str">
        <f t="shared" si="29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6"/>
        <v/>
      </c>
      <c r="N385" s="82" t="str">
        <f t="shared" si="27"/>
        <v/>
      </c>
      <c r="O385" s="82">
        <f t="shared" si="25"/>
        <v>0</v>
      </c>
      <c r="P385" s="82" t="str">
        <f t="shared" si="28"/>
        <v/>
      </c>
      <c r="Q385" s="82" t="str">
        <f t="shared" si="29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6"/>
        <v/>
      </c>
      <c r="N386" s="82" t="str">
        <f t="shared" si="27"/>
        <v/>
      </c>
      <c r="O386" s="82">
        <f t="shared" si="25"/>
        <v>0</v>
      </c>
      <c r="P386" s="82" t="str">
        <f t="shared" si="28"/>
        <v/>
      </c>
      <c r="Q386" s="82" t="str">
        <f t="shared" si="29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6"/>
        <v/>
      </c>
      <c r="N387" s="82" t="str">
        <f t="shared" si="27"/>
        <v/>
      </c>
      <c r="O387" s="82">
        <f t="shared" si="25"/>
        <v>0</v>
      </c>
      <c r="P387" s="82" t="str">
        <f t="shared" si="28"/>
        <v/>
      </c>
      <c r="Q387" s="82" t="str">
        <f t="shared" si="29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6"/>
        <v/>
      </c>
      <c r="N388" s="82" t="str">
        <f t="shared" si="27"/>
        <v/>
      </c>
      <c r="O388" s="82">
        <f t="shared" si="25"/>
        <v>0</v>
      </c>
      <c r="P388" s="82" t="str">
        <f t="shared" si="28"/>
        <v/>
      </c>
      <c r="Q388" s="82" t="str">
        <f t="shared" si="29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6"/>
        <v/>
      </c>
      <c r="N389" s="82" t="str">
        <f t="shared" si="27"/>
        <v/>
      </c>
      <c r="O389" s="82">
        <f t="shared" si="25"/>
        <v>0</v>
      </c>
      <c r="P389" s="82" t="str">
        <f t="shared" si="28"/>
        <v/>
      </c>
      <c r="Q389" s="82" t="str">
        <f t="shared" si="29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6"/>
        <v/>
      </c>
      <c r="N390" s="82" t="str">
        <f t="shared" si="27"/>
        <v/>
      </c>
      <c r="O390" s="82">
        <f t="shared" si="25"/>
        <v>0</v>
      </c>
      <c r="P390" s="82" t="str">
        <f t="shared" si="28"/>
        <v/>
      </c>
      <c r="Q390" s="82" t="str">
        <f t="shared" si="29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6"/>
        <v/>
      </c>
      <c r="N391" s="82" t="str">
        <f t="shared" si="27"/>
        <v/>
      </c>
      <c r="O391" s="82">
        <f t="shared" si="25"/>
        <v>0</v>
      </c>
      <c r="P391" s="82" t="str">
        <f t="shared" si="28"/>
        <v/>
      </c>
      <c r="Q391" s="82" t="str">
        <f t="shared" si="29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6"/>
        <v/>
      </c>
      <c r="N392" s="82" t="str">
        <f t="shared" si="27"/>
        <v/>
      </c>
      <c r="O392" s="82">
        <f t="shared" si="25"/>
        <v>0</v>
      </c>
      <c r="P392" s="82" t="str">
        <f t="shared" si="28"/>
        <v/>
      </c>
      <c r="Q392" s="82" t="str">
        <f t="shared" si="29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6"/>
        <v/>
      </c>
      <c r="N393" s="82" t="str">
        <f t="shared" si="27"/>
        <v/>
      </c>
      <c r="O393" s="82">
        <f t="shared" si="25"/>
        <v>0</v>
      </c>
      <c r="P393" s="82" t="str">
        <f t="shared" si="28"/>
        <v/>
      </c>
      <c r="Q393" s="82" t="str">
        <f t="shared" si="29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6"/>
        <v/>
      </c>
      <c r="N394" s="82" t="str">
        <f t="shared" si="27"/>
        <v/>
      </c>
      <c r="O394" s="82">
        <f t="shared" si="25"/>
        <v>0</v>
      </c>
      <c r="P394" s="82" t="str">
        <f t="shared" si="28"/>
        <v/>
      </c>
      <c r="Q394" s="82" t="str">
        <f t="shared" si="29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6"/>
        <v/>
      </c>
      <c r="N395" s="82" t="str">
        <f t="shared" si="27"/>
        <v/>
      </c>
      <c r="O395" s="82">
        <f t="shared" si="25"/>
        <v>0</v>
      </c>
      <c r="P395" s="82" t="str">
        <f t="shared" si="28"/>
        <v/>
      </c>
      <c r="Q395" s="82" t="str">
        <f t="shared" si="29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6"/>
        <v/>
      </c>
      <c r="N396" s="82" t="str">
        <f t="shared" si="27"/>
        <v/>
      </c>
      <c r="O396" s="82">
        <f t="shared" si="25"/>
        <v>0</v>
      </c>
      <c r="P396" s="82" t="str">
        <f t="shared" si="28"/>
        <v/>
      </c>
      <c r="Q396" s="82" t="str">
        <f t="shared" si="29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6"/>
        <v/>
      </c>
      <c r="N397" s="82" t="str">
        <f t="shared" si="27"/>
        <v/>
      </c>
      <c r="O397" s="82">
        <f t="shared" si="25"/>
        <v>0</v>
      </c>
      <c r="P397" s="82" t="str">
        <f t="shared" si="28"/>
        <v/>
      </c>
      <c r="Q397" s="82" t="str">
        <f t="shared" si="29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6"/>
        <v/>
      </c>
      <c r="N398" s="82" t="str">
        <f t="shared" si="27"/>
        <v/>
      </c>
      <c r="O398" s="82">
        <f t="shared" si="25"/>
        <v>0</v>
      </c>
      <c r="P398" s="82" t="str">
        <f t="shared" si="28"/>
        <v/>
      </c>
      <c r="Q398" s="82" t="str">
        <f t="shared" si="29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6"/>
        <v/>
      </c>
      <c r="N399" s="82" t="str">
        <f t="shared" si="27"/>
        <v/>
      </c>
      <c r="O399" s="82">
        <f t="shared" ref="O399:O462" si="30">IF($G399=0%,F399,"")</f>
        <v>0</v>
      </c>
      <c r="P399" s="82" t="str">
        <f t="shared" si="28"/>
        <v/>
      </c>
      <c r="Q399" s="82" t="str">
        <f t="shared" si="29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1">IF(F400&amp;H400&amp;I400&amp;J400&amp;K400="","",F400+H400+I400-J400-K400)</f>
        <v/>
      </c>
      <c r="N400" s="82" t="str">
        <f t="shared" ref="N400:N463" si="32">IF($G400="E",F400,"")</f>
        <v/>
      </c>
      <c r="O400" s="82">
        <f t="shared" si="30"/>
        <v>0</v>
      </c>
      <c r="P400" s="82" t="str">
        <f t="shared" ref="P400:P463" si="33">IF(OR($G400=8%,$G400=11%),$H400/$G400,"")</f>
        <v/>
      </c>
      <c r="Q400" s="82" t="str">
        <f t="shared" si="29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1"/>
        <v/>
      </c>
      <c r="N401" s="82" t="str">
        <f t="shared" si="32"/>
        <v/>
      </c>
      <c r="O401" s="82">
        <f t="shared" si="30"/>
        <v>0</v>
      </c>
      <c r="P401" s="82" t="str">
        <f t="shared" si="33"/>
        <v/>
      </c>
      <c r="Q401" s="82" t="str">
        <f t="shared" ref="Q401:Q464" si="34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1"/>
        <v/>
      </c>
      <c r="N402" s="82" t="str">
        <f t="shared" si="32"/>
        <v/>
      </c>
      <c r="O402" s="82">
        <f t="shared" si="30"/>
        <v>0</v>
      </c>
      <c r="P402" s="82" t="str">
        <f t="shared" si="33"/>
        <v/>
      </c>
      <c r="Q402" s="82" t="str">
        <f t="shared" si="34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1"/>
        <v/>
      </c>
      <c r="N403" s="82" t="str">
        <f t="shared" si="32"/>
        <v/>
      </c>
      <c r="O403" s="82">
        <f t="shared" si="30"/>
        <v>0</v>
      </c>
      <c r="P403" s="82" t="str">
        <f t="shared" si="33"/>
        <v/>
      </c>
      <c r="Q403" s="82" t="str">
        <f t="shared" si="34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1"/>
        <v/>
      </c>
      <c r="N404" s="82" t="str">
        <f t="shared" si="32"/>
        <v/>
      </c>
      <c r="O404" s="82">
        <f t="shared" si="30"/>
        <v>0</v>
      </c>
      <c r="P404" s="82" t="str">
        <f t="shared" si="33"/>
        <v/>
      </c>
      <c r="Q404" s="82" t="str">
        <f t="shared" si="34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1"/>
        <v/>
      </c>
      <c r="N405" s="82" t="str">
        <f t="shared" si="32"/>
        <v/>
      </c>
      <c r="O405" s="82">
        <f t="shared" si="30"/>
        <v>0</v>
      </c>
      <c r="P405" s="82" t="str">
        <f t="shared" si="33"/>
        <v/>
      </c>
      <c r="Q405" s="82" t="str">
        <f t="shared" si="34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1"/>
        <v/>
      </c>
      <c r="N406" s="82" t="str">
        <f t="shared" si="32"/>
        <v/>
      </c>
      <c r="O406" s="82">
        <f t="shared" si="30"/>
        <v>0</v>
      </c>
      <c r="P406" s="82" t="str">
        <f t="shared" si="33"/>
        <v/>
      </c>
      <c r="Q406" s="82" t="str">
        <f t="shared" si="34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1"/>
        <v/>
      </c>
      <c r="N407" s="82" t="str">
        <f t="shared" si="32"/>
        <v/>
      </c>
      <c r="O407" s="82">
        <f t="shared" si="30"/>
        <v>0</v>
      </c>
      <c r="P407" s="82" t="str">
        <f t="shared" si="33"/>
        <v/>
      </c>
      <c r="Q407" s="82" t="str">
        <f t="shared" si="34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1"/>
        <v/>
      </c>
      <c r="N408" s="82" t="str">
        <f t="shared" si="32"/>
        <v/>
      </c>
      <c r="O408" s="82">
        <f t="shared" si="30"/>
        <v>0</v>
      </c>
      <c r="P408" s="82" t="str">
        <f t="shared" si="33"/>
        <v/>
      </c>
      <c r="Q408" s="82" t="str">
        <f t="shared" si="34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1"/>
        <v/>
      </c>
      <c r="N409" s="82" t="str">
        <f t="shared" si="32"/>
        <v/>
      </c>
      <c r="O409" s="82">
        <f t="shared" si="30"/>
        <v>0</v>
      </c>
      <c r="P409" s="82" t="str">
        <f t="shared" si="33"/>
        <v/>
      </c>
      <c r="Q409" s="82" t="str">
        <f t="shared" si="34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1"/>
        <v/>
      </c>
      <c r="N410" s="82" t="str">
        <f t="shared" si="32"/>
        <v/>
      </c>
      <c r="O410" s="82">
        <f t="shared" si="30"/>
        <v>0</v>
      </c>
      <c r="P410" s="82" t="str">
        <f t="shared" si="33"/>
        <v/>
      </c>
      <c r="Q410" s="82" t="str">
        <f t="shared" si="34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1"/>
        <v/>
      </c>
      <c r="N411" s="82" t="str">
        <f t="shared" si="32"/>
        <v/>
      </c>
      <c r="O411" s="82">
        <f t="shared" si="30"/>
        <v>0</v>
      </c>
      <c r="P411" s="82" t="str">
        <f t="shared" si="33"/>
        <v/>
      </c>
      <c r="Q411" s="82" t="str">
        <f t="shared" si="34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1"/>
        <v/>
      </c>
      <c r="N412" s="82" t="str">
        <f t="shared" si="32"/>
        <v/>
      </c>
      <c r="O412" s="82">
        <f t="shared" si="30"/>
        <v>0</v>
      </c>
      <c r="P412" s="82" t="str">
        <f t="shared" si="33"/>
        <v/>
      </c>
      <c r="Q412" s="82" t="str">
        <f t="shared" si="34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1"/>
        <v/>
      </c>
      <c r="N413" s="82" t="str">
        <f t="shared" si="32"/>
        <v/>
      </c>
      <c r="O413" s="82">
        <f t="shared" si="30"/>
        <v>0</v>
      </c>
      <c r="P413" s="82" t="str">
        <f t="shared" si="33"/>
        <v/>
      </c>
      <c r="Q413" s="82" t="str">
        <f t="shared" si="34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1"/>
        <v/>
      </c>
      <c r="N414" s="82" t="str">
        <f t="shared" si="32"/>
        <v/>
      </c>
      <c r="O414" s="82">
        <f t="shared" si="30"/>
        <v>0</v>
      </c>
      <c r="P414" s="82" t="str">
        <f t="shared" si="33"/>
        <v/>
      </c>
      <c r="Q414" s="82" t="str">
        <f t="shared" si="34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1"/>
        <v/>
      </c>
      <c r="N415" s="82" t="str">
        <f t="shared" si="32"/>
        <v/>
      </c>
      <c r="O415" s="82">
        <f t="shared" si="30"/>
        <v>0</v>
      </c>
      <c r="P415" s="82" t="str">
        <f t="shared" si="33"/>
        <v/>
      </c>
      <c r="Q415" s="82" t="str">
        <f t="shared" si="34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1"/>
        <v/>
      </c>
      <c r="N416" s="82" t="str">
        <f t="shared" si="32"/>
        <v/>
      </c>
      <c r="O416" s="82">
        <f t="shared" si="30"/>
        <v>0</v>
      </c>
      <c r="P416" s="82" t="str">
        <f t="shared" si="33"/>
        <v/>
      </c>
      <c r="Q416" s="82" t="str">
        <f t="shared" si="34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1"/>
        <v/>
      </c>
      <c r="N417" s="82" t="str">
        <f t="shared" si="32"/>
        <v/>
      </c>
      <c r="O417" s="82">
        <f t="shared" si="30"/>
        <v>0</v>
      </c>
      <c r="P417" s="82" t="str">
        <f t="shared" si="33"/>
        <v/>
      </c>
      <c r="Q417" s="82" t="str">
        <f t="shared" si="34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1"/>
        <v/>
      </c>
      <c r="N418" s="82" t="str">
        <f t="shared" si="32"/>
        <v/>
      </c>
      <c r="O418" s="82">
        <f t="shared" si="30"/>
        <v>0</v>
      </c>
      <c r="P418" s="82" t="str">
        <f t="shared" si="33"/>
        <v/>
      </c>
      <c r="Q418" s="82" t="str">
        <f t="shared" si="34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1"/>
        <v/>
      </c>
      <c r="N419" s="82" t="str">
        <f t="shared" si="32"/>
        <v/>
      </c>
      <c r="O419" s="82">
        <f t="shared" si="30"/>
        <v>0</v>
      </c>
      <c r="P419" s="82" t="str">
        <f t="shared" si="33"/>
        <v/>
      </c>
      <c r="Q419" s="82" t="str">
        <f t="shared" si="34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1"/>
        <v/>
      </c>
      <c r="N420" s="82" t="str">
        <f t="shared" si="32"/>
        <v/>
      </c>
      <c r="O420" s="82">
        <f t="shared" si="30"/>
        <v>0</v>
      </c>
      <c r="P420" s="82" t="str">
        <f t="shared" si="33"/>
        <v/>
      </c>
      <c r="Q420" s="82" t="str">
        <f t="shared" si="34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1"/>
        <v/>
      </c>
      <c r="N421" s="82" t="str">
        <f t="shared" si="32"/>
        <v/>
      </c>
      <c r="O421" s="82">
        <f t="shared" si="30"/>
        <v>0</v>
      </c>
      <c r="P421" s="82" t="str">
        <f t="shared" si="33"/>
        <v/>
      </c>
      <c r="Q421" s="82" t="str">
        <f t="shared" si="34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1"/>
        <v/>
      </c>
      <c r="N422" s="82" t="str">
        <f t="shared" si="32"/>
        <v/>
      </c>
      <c r="O422" s="82">
        <f t="shared" si="30"/>
        <v>0</v>
      </c>
      <c r="P422" s="82" t="str">
        <f t="shared" si="33"/>
        <v/>
      </c>
      <c r="Q422" s="82" t="str">
        <f t="shared" si="34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1"/>
        <v/>
      </c>
      <c r="N423" s="82" t="str">
        <f t="shared" si="32"/>
        <v/>
      </c>
      <c r="O423" s="82">
        <f t="shared" si="30"/>
        <v>0</v>
      </c>
      <c r="P423" s="82" t="str">
        <f t="shared" si="33"/>
        <v/>
      </c>
      <c r="Q423" s="82" t="str">
        <f t="shared" si="34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1"/>
        <v/>
      </c>
      <c r="N424" s="82" t="str">
        <f t="shared" si="32"/>
        <v/>
      </c>
      <c r="O424" s="82">
        <f t="shared" si="30"/>
        <v>0</v>
      </c>
      <c r="P424" s="82" t="str">
        <f t="shared" si="33"/>
        <v/>
      </c>
      <c r="Q424" s="82" t="str">
        <f t="shared" si="34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1"/>
        <v/>
      </c>
      <c r="N425" s="82" t="str">
        <f t="shared" si="32"/>
        <v/>
      </c>
      <c r="O425" s="82">
        <f t="shared" si="30"/>
        <v>0</v>
      </c>
      <c r="P425" s="82" t="str">
        <f t="shared" si="33"/>
        <v/>
      </c>
      <c r="Q425" s="82" t="str">
        <f t="shared" si="34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1"/>
        <v/>
      </c>
      <c r="N426" s="82" t="str">
        <f t="shared" si="32"/>
        <v/>
      </c>
      <c r="O426" s="82">
        <f t="shared" si="30"/>
        <v>0</v>
      </c>
      <c r="P426" s="82" t="str">
        <f t="shared" si="33"/>
        <v/>
      </c>
      <c r="Q426" s="82" t="str">
        <f t="shared" si="34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1"/>
        <v/>
      </c>
      <c r="N427" s="82" t="str">
        <f t="shared" si="32"/>
        <v/>
      </c>
      <c r="O427" s="82">
        <f t="shared" si="30"/>
        <v>0</v>
      </c>
      <c r="P427" s="82" t="str">
        <f t="shared" si="33"/>
        <v/>
      </c>
      <c r="Q427" s="82" t="str">
        <f t="shared" si="34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1"/>
        <v/>
      </c>
      <c r="N428" s="82" t="str">
        <f t="shared" si="32"/>
        <v/>
      </c>
      <c r="O428" s="82">
        <f t="shared" si="30"/>
        <v>0</v>
      </c>
      <c r="P428" s="82" t="str">
        <f t="shared" si="33"/>
        <v/>
      </c>
      <c r="Q428" s="82" t="str">
        <f t="shared" si="34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1"/>
        <v/>
      </c>
      <c r="N429" s="82" t="str">
        <f t="shared" si="32"/>
        <v/>
      </c>
      <c r="O429" s="82">
        <f t="shared" si="30"/>
        <v>0</v>
      </c>
      <c r="P429" s="82" t="str">
        <f t="shared" si="33"/>
        <v/>
      </c>
      <c r="Q429" s="82" t="str">
        <f t="shared" si="34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1"/>
        <v/>
      </c>
      <c r="N430" s="82" t="str">
        <f t="shared" si="32"/>
        <v/>
      </c>
      <c r="O430" s="82">
        <f t="shared" si="30"/>
        <v>0</v>
      </c>
      <c r="P430" s="82" t="str">
        <f t="shared" si="33"/>
        <v/>
      </c>
      <c r="Q430" s="82" t="str">
        <f t="shared" si="34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1"/>
        <v/>
      </c>
      <c r="N431" s="82" t="str">
        <f t="shared" si="32"/>
        <v/>
      </c>
      <c r="O431" s="82">
        <f t="shared" si="30"/>
        <v>0</v>
      </c>
      <c r="P431" s="82" t="str">
        <f t="shared" si="33"/>
        <v/>
      </c>
      <c r="Q431" s="82" t="str">
        <f t="shared" si="34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1"/>
        <v/>
      </c>
      <c r="N432" s="82" t="str">
        <f t="shared" si="32"/>
        <v/>
      </c>
      <c r="O432" s="82">
        <f t="shared" si="30"/>
        <v>0</v>
      </c>
      <c r="P432" s="82" t="str">
        <f t="shared" si="33"/>
        <v/>
      </c>
      <c r="Q432" s="82" t="str">
        <f t="shared" si="34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1"/>
        <v/>
      </c>
      <c r="N433" s="82" t="str">
        <f t="shared" si="32"/>
        <v/>
      </c>
      <c r="O433" s="82">
        <f t="shared" si="30"/>
        <v>0</v>
      </c>
      <c r="P433" s="82" t="str">
        <f t="shared" si="33"/>
        <v/>
      </c>
      <c r="Q433" s="82" t="str">
        <f t="shared" si="34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1"/>
        <v/>
      </c>
      <c r="N434" s="82" t="str">
        <f t="shared" si="32"/>
        <v/>
      </c>
      <c r="O434" s="82">
        <f t="shared" si="30"/>
        <v>0</v>
      </c>
      <c r="P434" s="82" t="str">
        <f t="shared" si="33"/>
        <v/>
      </c>
      <c r="Q434" s="82" t="str">
        <f t="shared" si="34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1"/>
        <v/>
      </c>
      <c r="N435" s="82" t="str">
        <f t="shared" si="32"/>
        <v/>
      </c>
      <c r="O435" s="82">
        <f t="shared" si="30"/>
        <v>0</v>
      </c>
      <c r="P435" s="82" t="str">
        <f t="shared" si="33"/>
        <v/>
      </c>
      <c r="Q435" s="82" t="str">
        <f t="shared" si="34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1"/>
        <v/>
      </c>
      <c r="N436" s="82" t="str">
        <f t="shared" si="32"/>
        <v/>
      </c>
      <c r="O436" s="82">
        <f t="shared" si="30"/>
        <v>0</v>
      </c>
      <c r="P436" s="82" t="str">
        <f t="shared" si="33"/>
        <v/>
      </c>
      <c r="Q436" s="82" t="str">
        <f t="shared" si="34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1"/>
        <v/>
      </c>
      <c r="N437" s="82" t="str">
        <f t="shared" si="32"/>
        <v/>
      </c>
      <c r="O437" s="82">
        <f t="shared" si="30"/>
        <v>0</v>
      </c>
      <c r="P437" s="82" t="str">
        <f t="shared" si="33"/>
        <v/>
      </c>
      <c r="Q437" s="82" t="str">
        <f t="shared" si="34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1"/>
        <v/>
      </c>
      <c r="N438" s="82" t="str">
        <f t="shared" si="32"/>
        <v/>
      </c>
      <c r="O438" s="82">
        <f t="shared" si="30"/>
        <v>0</v>
      </c>
      <c r="P438" s="82" t="str">
        <f t="shared" si="33"/>
        <v/>
      </c>
      <c r="Q438" s="82" t="str">
        <f t="shared" si="34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1"/>
        <v/>
      </c>
      <c r="N439" s="82" t="str">
        <f t="shared" si="32"/>
        <v/>
      </c>
      <c r="O439" s="82">
        <f t="shared" si="30"/>
        <v>0</v>
      </c>
      <c r="P439" s="82" t="str">
        <f t="shared" si="33"/>
        <v/>
      </c>
      <c r="Q439" s="82" t="str">
        <f t="shared" si="34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1"/>
        <v/>
      </c>
      <c r="N440" s="82" t="str">
        <f t="shared" si="32"/>
        <v/>
      </c>
      <c r="O440" s="82">
        <f t="shared" si="30"/>
        <v>0</v>
      </c>
      <c r="P440" s="82" t="str">
        <f t="shared" si="33"/>
        <v/>
      </c>
      <c r="Q440" s="82" t="str">
        <f t="shared" si="34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1"/>
        <v/>
      </c>
      <c r="N441" s="82" t="str">
        <f t="shared" si="32"/>
        <v/>
      </c>
      <c r="O441" s="82">
        <f t="shared" si="30"/>
        <v>0</v>
      </c>
      <c r="P441" s="82" t="str">
        <f t="shared" si="33"/>
        <v/>
      </c>
      <c r="Q441" s="82" t="str">
        <f t="shared" si="34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1"/>
        <v/>
      </c>
      <c r="N442" s="82" t="str">
        <f t="shared" si="32"/>
        <v/>
      </c>
      <c r="O442" s="82">
        <f t="shared" si="30"/>
        <v>0</v>
      </c>
      <c r="P442" s="82" t="str">
        <f t="shared" si="33"/>
        <v/>
      </c>
      <c r="Q442" s="82" t="str">
        <f t="shared" si="34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1"/>
        <v/>
      </c>
      <c r="N443" s="82" t="str">
        <f t="shared" si="32"/>
        <v/>
      </c>
      <c r="O443" s="82">
        <f t="shared" si="30"/>
        <v>0</v>
      </c>
      <c r="P443" s="82" t="str">
        <f t="shared" si="33"/>
        <v/>
      </c>
      <c r="Q443" s="82" t="str">
        <f t="shared" si="34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1"/>
        <v/>
      </c>
      <c r="N444" s="82" t="str">
        <f t="shared" si="32"/>
        <v/>
      </c>
      <c r="O444" s="82">
        <f t="shared" si="30"/>
        <v>0</v>
      </c>
      <c r="P444" s="82" t="str">
        <f t="shared" si="33"/>
        <v/>
      </c>
      <c r="Q444" s="82" t="str">
        <f t="shared" si="34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1"/>
        <v/>
      </c>
      <c r="N445" s="82" t="str">
        <f t="shared" si="32"/>
        <v/>
      </c>
      <c r="O445" s="82">
        <f t="shared" si="30"/>
        <v>0</v>
      </c>
      <c r="P445" s="82" t="str">
        <f t="shared" si="33"/>
        <v/>
      </c>
      <c r="Q445" s="82" t="str">
        <f t="shared" si="34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1"/>
        <v/>
      </c>
      <c r="N446" s="82" t="str">
        <f t="shared" si="32"/>
        <v/>
      </c>
      <c r="O446" s="82">
        <f t="shared" si="30"/>
        <v>0</v>
      </c>
      <c r="P446" s="82" t="str">
        <f t="shared" si="33"/>
        <v/>
      </c>
      <c r="Q446" s="82" t="str">
        <f t="shared" si="34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1"/>
        <v/>
      </c>
      <c r="N447" s="82" t="str">
        <f t="shared" si="32"/>
        <v/>
      </c>
      <c r="O447" s="82">
        <f t="shared" si="30"/>
        <v>0</v>
      </c>
      <c r="P447" s="82" t="str">
        <f t="shared" si="33"/>
        <v/>
      </c>
      <c r="Q447" s="82" t="str">
        <f t="shared" si="34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1"/>
        <v/>
      </c>
      <c r="N448" s="82" t="str">
        <f t="shared" si="32"/>
        <v/>
      </c>
      <c r="O448" s="82">
        <f t="shared" si="30"/>
        <v>0</v>
      </c>
      <c r="P448" s="82" t="str">
        <f t="shared" si="33"/>
        <v/>
      </c>
      <c r="Q448" s="82" t="str">
        <f t="shared" si="34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1"/>
        <v/>
      </c>
      <c r="N449" s="82" t="str">
        <f t="shared" si="32"/>
        <v/>
      </c>
      <c r="O449" s="82">
        <f t="shared" si="30"/>
        <v>0</v>
      </c>
      <c r="P449" s="82" t="str">
        <f t="shared" si="33"/>
        <v/>
      </c>
      <c r="Q449" s="82" t="str">
        <f t="shared" si="34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1"/>
        <v/>
      </c>
      <c r="N450" s="82" t="str">
        <f t="shared" si="32"/>
        <v/>
      </c>
      <c r="O450" s="82">
        <f t="shared" si="30"/>
        <v>0</v>
      </c>
      <c r="P450" s="82" t="str">
        <f t="shared" si="33"/>
        <v/>
      </c>
      <c r="Q450" s="82" t="str">
        <f t="shared" si="34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1"/>
        <v/>
      </c>
      <c r="N451" s="82" t="str">
        <f t="shared" si="32"/>
        <v/>
      </c>
      <c r="O451" s="82">
        <f t="shared" si="30"/>
        <v>0</v>
      </c>
      <c r="P451" s="82" t="str">
        <f t="shared" si="33"/>
        <v/>
      </c>
      <c r="Q451" s="82" t="str">
        <f t="shared" si="34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1"/>
        <v/>
      </c>
      <c r="N452" s="82" t="str">
        <f t="shared" si="32"/>
        <v/>
      </c>
      <c r="O452" s="82">
        <f t="shared" si="30"/>
        <v>0</v>
      </c>
      <c r="P452" s="82" t="str">
        <f t="shared" si="33"/>
        <v/>
      </c>
      <c r="Q452" s="82" t="str">
        <f t="shared" si="34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1"/>
        <v/>
      </c>
      <c r="N453" s="82" t="str">
        <f t="shared" si="32"/>
        <v/>
      </c>
      <c r="O453" s="82">
        <f t="shared" si="30"/>
        <v>0</v>
      </c>
      <c r="P453" s="82" t="str">
        <f t="shared" si="33"/>
        <v/>
      </c>
      <c r="Q453" s="82" t="str">
        <f t="shared" si="34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1"/>
        <v/>
      </c>
      <c r="N454" s="82" t="str">
        <f t="shared" si="32"/>
        <v/>
      </c>
      <c r="O454" s="82">
        <f t="shared" si="30"/>
        <v>0</v>
      </c>
      <c r="P454" s="82" t="str">
        <f t="shared" si="33"/>
        <v/>
      </c>
      <c r="Q454" s="82" t="str">
        <f t="shared" si="34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1"/>
        <v/>
      </c>
      <c r="N455" s="82" t="str">
        <f t="shared" si="32"/>
        <v/>
      </c>
      <c r="O455" s="82">
        <f t="shared" si="30"/>
        <v>0</v>
      </c>
      <c r="P455" s="82" t="str">
        <f t="shared" si="33"/>
        <v/>
      </c>
      <c r="Q455" s="82" t="str">
        <f t="shared" si="34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1"/>
        <v/>
      </c>
      <c r="N456" s="82" t="str">
        <f t="shared" si="32"/>
        <v/>
      </c>
      <c r="O456" s="82">
        <f t="shared" si="30"/>
        <v>0</v>
      </c>
      <c r="P456" s="82" t="str">
        <f t="shared" si="33"/>
        <v/>
      </c>
      <c r="Q456" s="82" t="str">
        <f t="shared" si="34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1"/>
        <v/>
      </c>
      <c r="N457" s="82" t="str">
        <f t="shared" si="32"/>
        <v/>
      </c>
      <c r="O457" s="82">
        <f t="shared" si="30"/>
        <v>0</v>
      </c>
      <c r="P457" s="82" t="str">
        <f t="shared" si="33"/>
        <v/>
      </c>
      <c r="Q457" s="82" t="str">
        <f t="shared" si="34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1"/>
        <v/>
      </c>
      <c r="N458" s="82" t="str">
        <f t="shared" si="32"/>
        <v/>
      </c>
      <c r="O458" s="82">
        <f t="shared" si="30"/>
        <v>0</v>
      </c>
      <c r="P458" s="82" t="str">
        <f t="shared" si="33"/>
        <v/>
      </c>
      <c r="Q458" s="82" t="str">
        <f t="shared" si="34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1"/>
        <v/>
      </c>
      <c r="N459" s="82" t="str">
        <f t="shared" si="32"/>
        <v/>
      </c>
      <c r="O459" s="82">
        <f t="shared" si="30"/>
        <v>0</v>
      </c>
      <c r="P459" s="82" t="str">
        <f t="shared" si="33"/>
        <v/>
      </c>
      <c r="Q459" s="82" t="str">
        <f t="shared" si="34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1"/>
        <v/>
      </c>
      <c r="N460" s="82" t="str">
        <f t="shared" si="32"/>
        <v/>
      </c>
      <c r="O460" s="82">
        <f t="shared" si="30"/>
        <v>0</v>
      </c>
      <c r="P460" s="82" t="str">
        <f t="shared" si="33"/>
        <v/>
      </c>
      <c r="Q460" s="82" t="str">
        <f t="shared" si="34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1"/>
        <v/>
      </c>
      <c r="N461" s="82" t="str">
        <f t="shared" si="32"/>
        <v/>
      </c>
      <c r="O461" s="82">
        <f t="shared" si="30"/>
        <v>0</v>
      </c>
      <c r="P461" s="82" t="str">
        <f t="shared" si="33"/>
        <v/>
      </c>
      <c r="Q461" s="82" t="str">
        <f t="shared" si="34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1"/>
        <v/>
      </c>
      <c r="N462" s="82" t="str">
        <f t="shared" si="32"/>
        <v/>
      </c>
      <c r="O462" s="82">
        <f t="shared" si="30"/>
        <v>0</v>
      </c>
      <c r="P462" s="82" t="str">
        <f t="shared" si="33"/>
        <v/>
      </c>
      <c r="Q462" s="82" t="str">
        <f t="shared" si="34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1"/>
        <v/>
      </c>
      <c r="N463" s="82" t="str">
        <f t="shared" si="32"/>
        <v/>
      </c>
      <c r="O463" s="82">
        <f t="shared" ref="O463:O514" si="35">IF($G463=0%,F463,"")</f>
        <v>0</v>
      </c>
      <c r="P463" s="82" t="str">
        <f t="shared" si="33"/>
        <v/>
      </c>
      <c r="Q463" s="82" t="str">
        <f t="shared" si="34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6">IF(F464&amp;H464&amp;I464&amp;J464&amp;K464="","",F464+H464+I464-J464-K464)</f>
        <v/>
      </c>
      <c r="N464" s="82" t="str">
        <f t="shared" ref="N464:N514" si="37">IF($G464="E",F464,"")</f>
        <v/>
      </c>
      <c r="O464" s="82">
        <f t="shared" si="35"/>
        <v>0</v>
      </c>
      <c r="P464" s="82" t="str">
        <f t="shared" ref="P464:P514" si="38">IF(OR($G464=8%,$G464=11%),$H464/$G464,"")</f>
        <v/>
      </c>
      <c r="Q464" s="82" t="str">
        <f t="shared" si="34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6"/>
        <v/>
      </c>
      <c r="N465" s="82" t="str">
        <f t="shared" si="37"/>
        <v/>
      </c>
      <c r="O465" s="82">
        <f t="shared" si="35"/>
        <v>0</v>
      </c>
      <c r="P465" s="82" t="str">
        <f t="shared" si="38"/>
        <v/>
      </c>
      <c r="Q465" s="82" t="str">
        <f t="shared" ref="Q465:Q514" si="39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6"/>
        <v/>
      </c>
      <c r="N466" s="82" t="str">
        <f t="shared" si="37"/>
        <v/>
      </c>
      <c r="O466" s="82">
        <f t="shared" si="35"/>
        <v>0</v>
      </c>
      <c r="P466" s="82" t="str">
        <f t="shared" si="38"/>
        <v/>
      </c>
      <c r="Q466" s="82" t="str">
        <f t="shared" si="39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6"/>
        <v/>
      </c>
      <c r="N467" s="82" t="str">
        <f t="shared" si="37"/>
        <v/>
      </c>
      <c r="O467" s="82">
        <f t="shared" si="35"/>
        <v>0</v>
      </c>
      <c r="P467" s="82" t="str">
        <f t="shared" si="38"/>
        <v/>
      </c>
      <c r="Q467" s="82" t="str">
        <f t="shared" si="39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6"/>
        <v/>
      </c>
      <c r="N468" s="82" t="str">
        <f t="shared" si="37"/>
        <v/>
      </c>
      <c r="O468" s="82">
        <f t="shared" si="35"/>
        <v>0</v>
      </c>
      <c r="P468" s="82" t="str">
        <f t="shared" si="38"/>
        <v/>
      </c>
      <c r="Q468" s="82" t="str">
        <f t="shared" si="39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6"/>
        <v/>
      </c>
      <c r="N469" s="82" t="str">
        <f t="shared" si="37"/>
        <v/>
      </c>
      <c r="O469" s="82">
        <f t="shared" si="35"/>
        <v>0</v>
      </c>
      <c r="P469" s="82" t="str">
        <f t="shared" si="38"/>
        <v/>
      </c>
      <c r="Q469" s="82" t="str">
        <f t="shared" si="39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6"/>
        <v/>
      </c>
      <c r="N470" s="82" t="str">
        <f t="shared" si="37"/>
        <v/>
      </c>
      <c r="O470" s="82">
        <f t="shared" si="35"/>
        <v>0</v>
      </c>
      <c r="P470" s="82" t="str">
        <f t="shared" si="38"/>
        <v/>
      </c>
      <c r="Q470" s="82" t="str">
        <f t="shared" si="39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6"/>
        <v/>
      </c>
      <c r="N471" s="82" t="str">
        <f t="shared" si="37"/>
        <v/>
      </c>
      <c r="O471" s="82">
        <f t="shared" si="35"/>
        <v>0</v>
      </c>
      <c r="P471" s="82" t="str">
        <f t="shared" si="38"/>
        <v/>
      </c>
      <c r="Q471" s="82" t="str">
        <f t="shared" si="39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6"/>
        <v/>
      </c>
      <c r="N472" s="82" t="str">
        <f t="shared" si="37"/>
        <v/>
      </c>
      <c r="O472" s="82">
        <f t="shared" si="35"/>
        <v>0</v>
      </c>
      <c r="P472" s="82" t="str">
        <f t="shared" si="38"/>
        <v/>
      </c>
      <c r="Q472" s="82" t="str">
        <f t="shared" si="39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6"/>
        <v/>
      </c>
      <c r="N473" s="82" t="str">
        <f t="shared" si="37"/>
        <v/>
      </c>
      <c r="O473" s="82">
        <f t="shared" si="35"/>
        <v>0</v>
      </c>
      <c r="P473" s="82" t="str">
        <f t="shared" si="38"/>
        <v/>
      </c>
      <c r="Q473" s="82" t="str">
        <f t="shared" si="39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6"/>
        <v/>
      </c>
      <c r="N474" s="82" t="str">
        <f t="shared" si="37"/>
        <v/>
      </c>
      <c r="O474" s="82">
        <f t="shared" si="35"/>
        <v>0</v>
      </c>
      <c r="P474" s="82" t="str">
        <f t="shared" si="38"/>
        <v/>
      </c>
      <c r="Q474" s="82" t="str">
        <f t="shared" si="39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6"/>
        <v/>
      </c>
      <c r="N475" s="82" t="str">
        <f t="shared" si="37"/>
        <v/>
      </c>
      <c r="O475" s="82">
        <f t="shared" si="35"/>
        <v>0</v>
      </c>
      <c r="P475" s="82" t="str">
        <f t="shared" si="38"/>
        <v/>
      </c>
      <c r="Q475" s="82" t="str">
        <f t="shared" si="39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6"/>
        <v/>
      </c>
      <c r="N476" s="82" t="str">
        <f t="shared" si="37"/>
        <v/>
      </c>
      <c r="O476" s="82">
        <f t="shared" si="35"/>
        <v>0</v>
      </c>
      <c r="P476" s="82" t="str">
        <f t="shared" si="38"/>
        <v/>
      </c>
      <c r="Q476" s="82" t="str">
        <f t="shared" si="39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6"/>
        <v/>
      </c>
      <c r="N477" s="82" t="str">
        <f t="shared" si="37"/>
        <v/>
      </c>
      <c r="O477" s="82">
        <f t="shared" si="35"/>
        <v>0</v>
      </c>
      <c r="P477" s="82" t="str">
        <f t="shared" si="38"/>
        <v/>
      </c>
      <c r="Q477" s="82" t="str">
        <f t="shared" si="39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6"/>
        <v/>
      </c>
      <c r="N478" s="82" t="str">
        <f t="shared" si="37"/>
        <v/>
      </c>
      <c r="O478" s="82">
        <f t="shared" si="35"/>
        <v>0</v>
      </c>
      <c r="P478" s="82" t="str">
        <f t="shared" si="38"/>
        <v/>
      </c>
      <c r="Q478" s="82" t="str">
        <f t="shared" si="39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6"/>
        <v/>
      </c>
      <c r="N479" s="82" t="str">
        <f t="shared" si="37"/>
        <v/>
      </c>
      <c r="O479" s="82">
        <f t="shared" si="35"/>
        <v>0</v>
      </c>
      <c r="P479" s="82" t="str">
        <f t="shared" si="38"/>
        <v/>
      </c>
      <c r="Q479" s="82" t="str">
        <f t="shared" si="39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6"/>
        <v/>
      </c>
      <c r="N480" s="82" t="str">
        <f t="shared" si="37"/>
        <v/>
      </c>
      <c r="O480" s="82">
        <f t="shared" si="35"/>
        <v>0</v>
      </c>
      <c r="P480" s="82" t="str">
        <f t="shared" si="38"/>
        <v/>
      </c>
      <c r="Q480" s="82" t="str">
        <f t="shared" si="39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6"/>
        <v/>
      </c>
      <c r="N481" s="82" t="str">
        <f t="shared" si="37"/>
        <v/>
      </c>
      <c r="O481" s="82">
        <f t="shared" si="35"/>
        <v>0</v>
      </c>
      <c r="P481" s="82" t="str">
        <f t="shared" si="38"/>
        <v/>
      </c>
      <c r="Q481" s="82" t="str">
        <f t="shared" si="39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6"/>
        <v/>
      </c>
      <c r="N482" s="82" t="str">
        <f t="shared" si="37"/>
        <v/>
      </c>
      <c r="O482" s="82">
        <f t="shared" si="35"/>
        <v>0</v>
      </c>
      <c r="P482" s="82" t="str">
        <f t="shared" si="38"/>
        <v/>
      </c>
      <c r="Q482" s="82" t="str">
        <f t="shared" si="39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6"/>
        <v/>
      </c>
      <c r="N483" s="82" t="str">
        <f t="shared" si="37"/>
        <v/>
      </c>
      <c r="O483" s="82">
        <f t="shared" si="35"/>
        <v>0</v>
      </c>
      <c r="P483" s="82" t="str">
        <f t="shared" si="38"/>
        <v/>
      </c>
      <c r="Q483" s="82" t="str">
        <f t="shared" si="39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6"/>
        <v/>
      </c>
      <c r="N484" s="82" t="str">
        <f t="shared" si="37"/>
        <v/>
      </c>
      <c r="O484" s="82">
        <f t="shared" si="35"/>
        <v>0</v>
      </c>
      <c r="P484" s="82" t="str">
        <f t="shared" si="38"/>
        <v/>
      </c>
      <c r="Q484" s="82" t="str">
        <f t="shared" si="39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6"/>
        <v/>
      </c>
      <c r="N485" s="82" t="str">
        <f t="shared" si="37"/>
        <v/>
      </c>
      <c r="O485" s="82">
        <f t="shared" si="35"/>
        <v>0</v>
      </c>
      <c r="P485" s="82" t="str">
        <f t="shared" si="38"/>
        <v/>
      </c>
      <c r="Q485" s="82" t="str">
        <f t="shared" si="39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6"/>
        <v/>
      </c>
      <c r="N486" s="82" t="str">
        <f t="shared" si="37"/>
        <v/>
      </c>
      <c r="O486" s="82">
        <f t="shared" si="35"/>
        <v>0</v>
      </c>
      <c r="P486" s="82" t="str">
        <f t="shared" si="38"/>
        <v/>
      </c>
      <c r="Q486" s="82" t="str">
        <f t="shared" si="39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6"/>
        <v/>
      </c>
      <c r="N487" s="82" t="str">
        <f t="shared" si="37"/>
        <v/>
      </c>
      <c r="O487" s="82">
        <f t="shared" si="35"/>
        <v>0</v>
      </c>
      <c r="P487" s="82" t="str">
        <f t="shared" si="38"/>
        <v/>
      </c>
      <c r="Q487" s="82" t="str">
        <f t="shared" si="39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6"/>
        <v/>
      </c>
      <c r="N488" s="82" t="str">
        <f t="shared" si="37"/>
        <v/>
      </c>
      <c r="O488" s="82">
        <f t="shared" si="35"/>
        <v>0</v>
      </c>
      <c r="P488" s="82" t="str">
        <f t="shared" si="38"/>
        <v/>
      </c>
      <c r="Q488" s="82" t="str">
        <f t="shared" si="39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6"/>
        <v/>
      </c>
      <c r="N489" s="82" t="str">
        <f t="shared" si="37"/>
        <v/>
      </c>
      <c r="O489" s="82">
        <f t="shared" si="35"/>
        <v>0</v>
      </c>
      <c r="P489" s="82" t="str">
        <f t="shared" si="38"/>
        <v/>
      </c>
      <c r="Q489" s="82" t="str">
        <f t="shared" si="39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6"/>
        <v/>
      </c>
      <c r="N490" s="82" t="str">
        <f t="shared" si="37"/>
        <v/>
      </c>
      <c r="O490" s="82">
        <f t="shared" si="35"/>
        <v>0</v>
      </c>
      <c r="P490" s="82" t="str">
        <f t="shared" si="38"/>
        <v/>
      </c>
      <c r="Q490" s="82" t="str">
        <f t="shared" si="39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6"/>
        <v/>
      </c>
      <c r="N491" s="82" t="str">
        <f t="shared" si="37"/>
        <v/>
      </c>
      <c r="O491" s="82">
        <f t="shared" si="35"/>
        <v>0</v>
      </c>
      <c r="P491" s="82" t="str">
        <f t="shared" si="38"/>
        <v/>
      </c>
      <c r="Q491" s="82" t="str">
        <f t="shared" si="39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6"/>
        <v/>
      </c>
      <c r="N492" s="82" t="str">
        <f t="shared" si="37"/>
        <v/>
      </c>
      <c r="O492" s="82">
        <f t="shared" si="35"/>
        <v>0</v>
      </c>
      <c r="P492" s="82" t="str">
        <f t="shared" si="38"/>
        <v/>
      </c>
      <c r="Q492" s="82" t="str">
        <f t="shared" si="39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6"/>
        <v/>
      </c>
      <c r="N493" s="82" t="str">
        <f t="shared" si="37"/>
        <v/>
      </c>
      <c r="O493" s="82">
        <f t="shared" si="35"/>
        <v>0</v>
      </c>
      <c r="P493" s="82" t="str">
        <f t="shared" si="38"/>
        <v/>
      </c>
      <c r="Q493" s="82" t="str">
        <f t="shared" si="39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6"/>
        <v/>
      </c>
      <c r="N494" s="82" t="str">
        <f t="shared" si="37"/>
        <v/>
      </c>
      <c r="O494" s="82">
        <f t="shared" si="35"/>
        <v>0</v>
      </c>
      <c r="P494" s="82" t="str">
        <f t="shared" si="38"/>
        <v/>
      </c>
      <c r="Q494" s="82" t="str">
        <f t="shared" si="39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6"/>
        <v/>
      </c>
      <c r="N495" s="82" t="str">
        <f t="shared" si="37"/>
        <v/>
      </c>
      <c r="O495" s="82">
        <f t="shared" si="35"/>
        <v>0</v>
      </c>
      <c r="P495" s="82" t="str">
        <f t="shared" si="38"/>
        <v/>
      </c>
      <c r="Q495" s="82" t="str">
        <f t="shared" si="39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6"/>
        <v/>
      </c>
      <c r="N496" s="82" t="str">
        <f t="shared" si="37"/>
        <v/>
      </c>
      <c r="O496" s="82">
        <f t="shared" si="35"/>
        <v>0</v>
      </c>
      <c r="P496" s="82" t="str">
        <f t="shared" si="38"/>
        <v/>
      </c>
      <c r="Q496" s="82" t="str">
        <f t="shared" si="39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6"/>
        <v/>
      </c>
      <c r="N497" s="82" t="str">
        <f t="shared" si="37"/>
        <v/>
      </c>
      <c r="O497" s="82">
        <f t="shared" si="35"/>
        <v>0</v>
      </c>
      <c r="P497" s="82" t="str">
        <f t="shared" si="38"/>
        <v/>
      </c>
      <c r="Q497" s="82" t="str">
        <f t="shared" si="39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6"/>
        <v/>
      </c>
      <c r="N498" s="82" t="str">
        <f t="shared" si="37"/>
        <v/>
      </c>
      <c r="O498" s="82">
        <f t="shared" si="35"/>
        <v>0</v>
      </c>
      <c r="P498" s="82" t="str">
        <f t="shared" si="38"/>
        <v/>
      </c>
      <c r="Q498" s="82" t="str">
        <f t="shared" si="39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6"/>
        <v/>
      </c>
      <c r="N499" s="82" t="str">
        <f t="shared" si="37"/>
        <v/>
      </c>
      <c r="O499" s="82">
        <f t="shared" si="35"/>
        <v>0</v>
      </c>
      <c r="P499" s="82" t="str">
        <f t="shared" si="38"/>
        <v/>
      </c>
      <c r="Q499" s="82" t="str">
        <f t="shared" si="39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6"/>
        <v/>
      </c>
      <c r="N500" s="82" t="str">
        <f t="shared" si="37"/>
        <v/>
      </c>
      <c r="O500" s="82">
        <f t="shared" si="35"/>
        <v>0</v>
      </c>
      <c r="P500" s="82" t="str">
        <f t="shared" si="38"/>
        <v/>
      </c>
      <c r="Q500" s="82" t="str">
        <f t="shared" si="39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6"/>
        <v/>
      </c>
      <c r="N501" s="82" t="str">
        <f t="shared" si="37"/>
        <v/>
      </c>
      <c r="O501" s="82">
        <f t="shared" si="35"/>
        <v>0</v>
      </c>
      <c r="P501" s="82" t="str">
        <f t="shared" si="38"/>
        <v/>
      </c>
      <c r="Q501" s="82" t="str">
        <f t="shared" si="39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6"/>
        <v/>
      </c>
      <c r="N502" s="82" t="str">
        <f t="shared" si="37"/>
        <v/>
      </c>
      <c r="O502" s="82">
        <f t="shared" si="35"/>
        <v>0</v>
      </c>
      <c r="P502" s="82" t="str">
        <f t="shared" si="38"/>
        <v/>
      </c>
      <c r="Q502" s="82" t="str">
        <f t="shared" si="39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6"/>
        <v/>
      </c>
      <c r="N503" s="82" t="str">
        <f t="shared" si="37"/>
        <v/>
      </c>
      <c r="O503" s="82">
        <f t="shared" si="35"/>
        <v>0</v>
      </c>
      <c r="P503" s="82" t="str">
        <f t="shared" si="38"/>
        <v/>
      </c>
      <c r="Q503" s="82" t="str">
        <f t="shared" si="39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6"/>
        <v/>
      </c>
      <c r="N504" s="82" t="str">
        <f t="shared" si="37"/>
        <v/>
      </c>
      <c r="O504" s="82">
        <f t="shared" si="35"/>
        <v>0</v>
      </c>
      <c r="P504" s="82" t="str">
        <f t="shared" si="38"/>
        <v/>
      </c>
      <c r="Q504" s="82" t="str">
        <f t="shared" si="39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6"/>
        <v/>
      </c>
      <c r="N505" s="82" t="str">
        <f t="shared" si="37"/>
        <v/>
      </c>
      <c r="O505" s="82">
        <f t="shared" si="35"/>
        <v>0</v>
      </c>
      <c r="P505" s="82" t="str">
        <f t="shared" si="38"/>
        <v/>
      </c>
      <c r="Q505" s="82" t="str">
        <f t="shared" si="39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6"/>
        <v/>
      </c>
      <c r="N506" s="82" t="str">
        <f t="shared" si="37"/>
        <v/>
      </c>
      <c r="O506" s="82">
        <f t="shared" si="35"/>
        <v>0</v>
      </c>
      <c r="P506" s="82" t="str">
        <f t="shared" si="38"/>
        <v/>
      </c>
      <c r="Q506" s="82" t="str">
        <f t="shared" si="39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6"/>
        <v/>
      </c>
      <c r="N507" s="82" t="str">
        <f t="shared" si="37"/>
        <v/>
      </c>
      <c r="O507" s="82">
        <f t="shared" si="35"/>
        <v>0</v>
      </c>
      <c r="P507" s="82" t="str">
        <f t="shared" si="38"/>
        <v/>
      </c>
      <c r="Q507" s="82" t="str">
        <f t="shared" si="39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6"/>
        <v/>
      </c>
      <c r="N508" s="82" t="str">
        <f t="shared" si="37"/>
        <v/>
      </c>
      <c r="O508" s="82">
        <f t="shared" si="35"/>
        <v>0</v>
      </c>
      <c r="P508" s="82" t="str">
        <f t="shared" si="38"/>
        <v/>
      </c>
      <c r="Q508" s="82" t="str">
        <f t="shared" si="39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6"/>
        <v/>
      </c>
      <c r="N509" s="82" t="str">
        <f t="shared" si="37"/>
        <v/>
      </c>
      <c r="O509" s="82">
        <f t="shared" si="35"/>
        <v>0</v>
      </c>
      <c r="P509" s="82" t="str">
        <f t="shared" si="38"/>
        <v/>
      </c>
      <c r="Q509" s="82" t="str">
        <f t="shared" si="39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6"/>
        <v/>
      </c>
      <c r="N510" s="82" t="str">
        <f t="shared" si="37"/>
        <v/>
      </c>
      <c r="O510" s="82">
        <f t="shared" si="35"/>
        <v>0</v>
      </c>
      <c r="P510" s="82" t="str">
        <f t="shared" si="38"/>
        <v/>
      </c>
      <c r="Q510" s="82" t="str">
        <f t="shared" si="39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6"/>
        <v/>
      </c>
      <c r="N511" s="82" t="str">
        <f t="shared" si="37"/>
        <v/>
      </c>
      <c r="O511" s="82">
        <f t="shared" si="35"/>
        <v>0</v>
      </c>
      <c r="P511" s="82" t="str">
        <f t="shared" si="38"/>
        <v/>
      </c>
      <c r="Q511" s="82" t="str">
        <f t="shared" si="39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6"/>
        <v/>
      </c>
      <c r="N512" s="82" t="str">
        <f t="shared" si="37"/>
        <v/>
      </c>
      <c r="O512" s="82">
        <f t="shared" si="35"/>
        <v>0</v>
      </c>
      <c r="P512" s="82" t="str">
        <f t="shared" si="38"/>
        <v/>
      </c>
      <c r="Q512" s="82" t="str">
        <f t="shared" si="39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6"/>
        <v/>
      </c>
      <c r="N513" s="82" t="str">
        <f t="shared" si="37"/>
        <v/>
      </c>
      <c r="O513" s="82">
        <f t="shared" si="35"/>
        <v>0</v>
      </c>
      <c r="P513" s="82" t="str">
        <f t="shared" si="38"/>
        <v/>
      </c>
      <c r="Q513" s="82" t="str">
        <f t="shared" si="39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6"/>
        <v/>
      </c>
      <c r="N514" s="82" t="str">
        <f t="shared" si="37"/>
        <v/>
      </c>
      <c r="O514" s="82">
        <f t="shared" si="35"/>
        <v>0</v>
      </c>
      <c r="P514" s="82" t="str">
        <f t="shared" si="38"/>
        <v/>
      </c>
      <c r="Q514" s="82" t="str">
        <f t="shared" si="39"/>
        <v/>
      </c>
    </row>
  </sheetData>
  <sheetProtection algorithmName="SHA-512" hashValue="s6kV2F0pHJRLdXWoO3VxlyISD3KskDI6/W/wDRHfGOyEI4JHvpGoiq0vKNuX0HyfHnDLklF+EW/2Z+ZCJi2PIA==" saltValue="i+PaLRpXHcw6IjVqvs11Xg==" spinCount="100000" sheet="1" formatColumns="0" formatRows="0" autoFilter="0"/>
  <autoFilter ref="K14:L14" xr:uid="{00000000-0009-0000-0000-000016000000}"/>
  <mergeCells count="19">
    <mergeCell ref="A15:A16"/>
    <mergeCell ref="G6:G7"/>
    <mergeCell ref="A1:A4"/>
    <mergeCell ref="A5:A6"/>
    <mergeCell ref="J6:J7"/>
    <mergeCell ref="C6:C7"/>
    <mergeCell ref="D6:D7"/>
    <mergeCell ref="E6:E7"/>
    <mergeCell ref="F6:F7"/>
    <mergeCell ref="I6:I7"/>
    <mergeCell ref="J1:L1"/>
    <mergeCell ref="J4:L4"/>
    <mergeCell ref="N6:N7"/>
    <mergeCell ref="O6:O7"/>
    <mergeCell ref="P6:P7"/>
    <mergeCell ref="Q6:Q7"/>
    <mergeCell ref="H6:H7"/>
    <mergeCell ref="L6:L7"/>
    <mergeCell ref="K6:K7"/>
  </mergeCells>
  <phoneticPr fontId="0" type="noConversion"/>
  <dataValidations count="1">
    <dataValidation type="list" allowBlank="1" showInputMessage="1" showErrorMessage="1" sqref="G15:G514" xr:uid="{4CC72186-286E-4A74-AE15-21D5C36CA854}">
      <formula1>"E, 0%, 8%, 16%"</formula1>
    </dataValidation>
  </dataValidations>
  <hyperlinks>
    <hyperlink ref="A15:A16" location="CONTACTO!A1" display="Contacto" xr:uid="{A2CB72E4-1C76-43FE-ADCA-D45AF7409AB7}"/>
    <hyperlink ref="A5:A6" location="MENU!A1" display="M e n ú" xr:uid="{626987B6-585C-4A00-96E1-C9D13FB6DADD}"/>
    <hyperlink ref="A8" location="'INGRESOS Y EGRESOS'!A1" display="Ingresos y Egresos" xr:uid="{712C11A1-E944-421C-BD8E-1824930BEF80}"/>
    <hyperlink ref="A7" location="DATOS!A1" display="Datos de la Empresa" xr:uid="{24B1547B-F6D5-466E-9125-4D4093063974}"/>
    <hyperlink ref="A10" location="TARIFAS!A1" display="Tablas y Tarifas de ISR" xr:uid="{139A760E-444B-4BF7-9631-3FBD34F8DD9D}"/>
    <hyperlink ref="A9" location="IMPUESTOS!A1" display="Impuestos" xr:uid="{39B3C6F6-12E3-40E5-AEC6-28BF605C2A23}"/>
    <hyperlink ref="A1:A4" location="MENU!A1" display="PROGRAMA REGIMEN SIMPLIFICADO DE CONFIANZA" xr:uid="{C83C615D-A18F-4493-96E6-27C3AD21E2A4}"/>
  </hyperlinks>
  <printOptions horizontalCentered="1"/>
  <pageMargins left="0.39370078740157483" right="0.39370078740157483" top="1.1811023622047245" bottom="1.1811023622047245" header="0" footer="0"/>
  <pageSetup scale="80" orientation="landscape" blackAndWhite="1" horizontalDpi="300" verticalDpi="300" r:id="rId1"/>
  <headerFooter alignWithMargins="0">
    <oddHeader>&amp;R&amp;"Calibri"&amp;10&amp;K000000 Confidencial&amp;1#_x000D_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Q514"/>
  <sheetViews>
    <sheetView zoomScaleNormal="100" workbookViewId="0">
      <pane xSplit="1" ySplit="7" topLeftCell="B8" activePane="bottomRight" state="frozen"/>
      <selection sqref="A1:A4"/>
      <selection pane="topRight" sqref="A1:A4"/>
      <selection pane="bottomLeft" sqref="A1:A4"/>
      <selection pane="bottomRight" sqref="A1:A4"/>
    </sheetView>
  </sheetViews>
  <sheetFormatPr baseColWidth="10" defaultColWidth="11.42578125" defaultRowHeight="17.45" customHeight="1" x14ac:dyDescent="0.2"/>
  <cols>
    <col min="1" max="1" width="21.7109375" style="51" customWidth="1"/>
    <col min="2" max="2" width="1.7109375" style="31" customWidth="1"/>
    <col min="3" max="3" width="10.7109375" style="11" customWidth="1"/>
    <col min="4" max="4" width="8.7109375" style="11" customWidth="1"/>
    <col min="5" max="5" width="40.7109375" style="11" customWidth="1"/>
    <col min="6" max="6" width="12.28515625" style="11" customWidth="1"/>
    <col min="7" max="7" width="4.7109375" style="11" customWidth="1"/>
    <col min="8" max="12" width="12.28515625" style="11" customWidth="1"/>
    <col min="13" max="13" width="0.85546875" style="11" customWidth="1"/>
    <col min="14" max="17" width="11.7109375" style="11" customWidth="1"/>
    <col min="18" max="16384" width="11.42578125" style="11"/>
  </cols>
  <sheetData>
    <row r="1" spans="1:17" ht="17.45" customHeight="1" x14ac:dyDescent="0.3">
      <c r="A1" s="118" t="s">
        <v>184</v>
      </c>
      <c r="C1" s="46" t="str">
        <f>IF(DATOS!H12=DATOS!I1,DATOS!$E$6&amp;" "&amp;DATOS!$I$6&amp;" "&amp;DATOS!$M$6, "N o m b r e")</f>
        <v>N o m b r e</v>
      </c>
      <c r="D1" s="103"/>
      <c r="E1" s="103"/>
      <c r="F1" s="29"/>
      <c r="G1" s="17"/>
      <c r="H1" s="17"/>
      <c r="I1" s="17"/>
      <c r="J1" s="161" t="s">
        <v>89</v>
      </c>
      <c r="K1" s="161"/>
      <c r="L1" s="161"/>
      <c r="M1" s="27"/>
      <c r="N1" s="21"/>
      <c r="O1" s="21"/>
      <c r="P1" s="21"/>
      <c r="Q1" s="21"/>
    </row>
    <row r="2" spans="1:17" ht="17.45" customHeight="1" x14ac:dyDescent="0.3">
      <c r="A2" s="118"/>
      <c r="C2" s="47" t="str">
        <f>IF(DATOS!H12=DATOS!I1,DATOS!$E$8,"R.F.C.:                                                 -- DEMO PENDIENTE DE ACTIVAR -")</f>
        <v>R.F.C.:                                                 -- DEMO PENDIENTE DE ACTIVAR -</v>
      </c>
      <c r="D2" s="103"/>
      <c r="E2" s="103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</row>
    <row r="3" spans="1:17" ht="17.45" customHeight="1" x14ac:dyDescent="0.2">
      <c r="A3" s="118"/>
      <c r="C3" s="104"/>
      <c r="D3" s="103"/>
      <c r="E3" s="103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</row>
    <row r="4" spans="1:17" ht="17.45" customHeight="1" x14ac:dyDescent="0.3">
      <c r="A4" s="119"/>
      <c r="C4" s="46" t="s">
        <v>87</v>
      </c>
      <c r="D4" s="103"/>
      <c r="E4" s="103"/>
      <c r="F4" s="17"/>
      <c r="G4" s="17"/>
      <c r="H4" s="17"/>
      <c r="I4" s="17"/>
      <c r="J4" s="162" t="str">
        <f>"FEBRERO "&amp;DATOS!$E$10</f>
        <v>FEBRERO 2023</v>
      </c>
      <c r="K4" s="162"/>
      <c r="L4" s="162"/>
      <c r="M4" s="35"/>
      <c r="N4" s="34"/>
      <c r="O4" s="34"/>
      <c r="P4" s="34"/>
      <c r="Q4" s="34"/>
    </row>
    <row r="5" spans="1:17" ht="17.45" customHeight="1" x14ac:dyDescent="0.4">
      <c r="A5" s="120" t="s">
        <v>1</v>
      </c>
      <c r="C5" s="1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</row>
    <row r="6" spans="1:17" ht="17.45" customHeight="1" x14ac:dyDescent="0.2">
      <c r="A6" s="120"/>
      <c r="C6" s="143" t="s">
        <v>69</v>
      </c>
      <c r="D6" s="143" t="s">
        <v>70</v>
      </c>
      <c r="E6" s="143" t="s">
        <v>71</v>
      </c>
      <c r="F6" s="158" t="s">
        <v>72</v>
      </c>
      <c r="G6" s="143" t="s">
        <v>73</v>
      </c>
      <c r="H6" s="143" t="s">
        <v>52</v>
      </c>
      <c r="I6" s="143" t="s">
        <v>74</v>
      </c>
      <c r="J6" s="158" t="s">
        <v>75</v>
      </c>
      <c r="K6" s="158" t="s">
        <v>76</v>
      </c>
      <c r="L6" s="143" t="s">
        <v>77</v>
      </c>
      <c r="M6" s="17"/>
      <c r="N6" s="158" t="s">
        <v>78</v>
      </c>
      <c r="O6" s="158" t="s">
        <v>79</v>
      </c>
      <c r="P6" s="158" t="s">
        <v>80</v>
      </c>
      <c r="Q6" s="158" t="s">
        <v>81</v>
      </c>
    </row>
    <row r="7" spans="1:17" ht="17.45" customHeight="1" x14ac:dyDescent="0.2">
      <c r="A7" s="53" t="s">
        <v>5</v>
      </c>
      <c r="C7" s="143"/>
      <c r="D7" s="143"/>
      <c r="E7" s="143"/>
      <c r="F7" s="158"/>
      <c r="G7" s="143"/>
      <c r="H7" s="143"/>
      <c r="I7" s="160"/>
      <c r="J7" s="158"/>
      <c r="K7" s="158"/>
      <c r="L7" s="143"/>
      <c r="M7" s="17"/>
      <c r="N7" s="159"/>
      <c r="O7" s="159"/>
      <c r="P7" s="159"/>
      <c r="Q7" s="159"/>
    </row>
    <row r="8" spans="1:17" ht="17.45" customHeight="1" x14ac:dyDescent="0.2">
      <c r="A8" s="53" t="s">
        <v>9</v>
      </c>
      <c r="C8" s="60" t="s">
        <v>82</v>
      </c>
      <c r="D8" s="61"/>
      <c r="E8" s="61"/>
      <c r="F8" s="66"/>
      <c r="G8" s="66"/>
      <c r="H8" s="66"/>
      <c r="I8" s="66"/>
      <c r="J8" s="68"/>
      <c r="K8" s="68"/>
      <c r="L8" s="66"/>
      <c r="M8" s="22"/>
      <c r="N8" s="64"/>
      <c r="O8" s="64"/>
      <c r="P8" s="64"/>
      <c r="Q8" s="64"/>
    </row>
    <row r="9" spans="1:17" ht="17.45" customHeight="1" x14ac:dyDescent="0.2">
      <c r="A9" s="53" t="s">
        <v>13</v>
      </c>
      <c r="C9" s="60"/>
      <c r="D9" s="61"/>
      <c r="E9" s="62" t="s">
        <v>166</v>
      </c>
      <c r="F9" s="69">
        <f>ROUND(SUM(F15:F514),0)</f>
        <v>0</v>
      </c>
      <c r="G9" s="69"/>
      <c r="H9" s="69">
        <f>ROUND((O9*0),0)+ROUND((P9*0.08),0)+ROUND((Q9*0.16),0)</f>
        <v>0</v>
      </c>
      <c r="I9" s="69">
        <f>ROUND(SUM(I15:I514),0)</f>
        <v>0</v>
      </c>
      <c r="J9" s="69">
        <f>ROUND(SUM(J15:J514),0)</f>
        <v>0</v>
      </c>
      <c r="K9" s="69">
        <f>ROUND(SUM(K15:K514),0)</f>
        <v>0</v>
      </c>
      <c r="L9" s="69">
        <f>F9+H9+I9-J9-K9</f>
        <v>0</v>
      </c>
      <c r="M9" s="17"/>
      <c r="N9" s="69">
        <f>ROUND(SUM(N15:N514),0)</f>
        <v>0</v>
      </c>
      <c r="O9" s="69">
        <f>ROUND(SUM(O15:O514),0)</f>
        <v>0</v>
      </c>
      <c r="P9" s="69">
        <f>ROUND(SUM(P15:P514),0)</f>
        <v>0</v>
      </c>
      <c r="Q9" s="69">
        <f>ROUND(SUM(Q15:Q514),0)</f>
        <v>0</v>
      </c>
    </row>
    <row r="10" spans="1:17" ht="17.45" customHeight="1" x14ac:dyDescent="0.2">
      <c r="A10" s="53" t="s">
        <v>17</v>
      </c>
      <c r="C10" s="60"/>
      <c r="D10" s="63" t="s">
        <v>83</v>
      </c>
      <c r="E10" s="63"/>
      <c r="F10" s="70">
        <f>SUM(F9:F9)</f>
        <v>0</v>
      </c>
      <c r="G10" s="70"/>
      <c r="H10" s="70">
        <f>SUM(H9:H9)</f>
        <v>0</v>
      </c>
      <c r="I10" s="70">
        <f>SUM(I9:I9)</f>
        <v>0</v>
      </c>
      <c r="J10" s="70">
        <f>SUM(J9:J9)</f>
        <v>0</v>
      </c>
      <c r="K10" s="70">
        <f>SUM(K9:K9)</f>
        <v>0</v>
      </c>
      <c r="L10" s="70">
        <f>SUM(L9:L9)</f>
        <v>0</v>
      </c>
      <c r="M10" s="17"/>
      <c r="N10" s="70">
        <f>SUM(N9:N9)</f>
        <v>0</v>
      </c>
      <c r="O10" s="70">
        <f>SUM(O9:O9)</f>
        <v>0</v>
      </c>
      <c r="P10" s="70">
        <f>SUM(P9:P9)</f>
        <v>0</v>
      </c>
      <c r="Q10" s="70">
        <f>SUM(Q9:Q9)</f>
        <v>0</v>
      </c>
    </row>
    <row r="11" spans="1:17" ht="17.45" customHeight="1" x14ac:dyDescent="0.2">
      <c r="A11" s="53"/>
      <c r="C11" s="65"/>
      <c r="D11" s="64"/>
      <c r="E11" s="62" t="s">
        <v>165</v>
      </c>
      <c r="F11" s="69">
        <f>'EG-ENE'!F11+'EG-FEB'!F9</f>
        <v>0</v>
      </c>
      <c r="G11" s="69"/>
      <c r="H11" s="69">
        <f>'EG-ENE'!H11+'EG-FEB'!H9</f>
        <v>0</v>
      </c>
      <c r="I11" s="69">
        <f>'EG-ENE'!I11+'EG-FEB'!I9</f>
        <v>0</v>
      </c>
      <c r="J11" s="69">
        <f>'EG-ENE'!J11+'EG-FEB'!J9</f>
        <v>0</v>
      </c>
      <c r="K11" s="69">
        <f>'EG-ENE'!K11+'EG-FEB'!K9</f>
        <v>0</v>
      </c>
      <c r="L11" s="69">
        <f>F11+H11+I11-J11-K11</f>
        <v>0</v>
      </c>
      <c r="M11" s="17"/>
      <c r="N11" s="69">
        <f>'EG-ENE'!N11+'EG-FEB'!N9</f>
        <v>0</v>
      </c>
      <c r="O11" s="69">
        <f>'EG-ENE'!O11+'EG-FEB'!O9</f>
        <v>0</v>
      </c>
      <c r="P11" s="69">
        <f>'EG-ENE'!P11+'EG-FEB'!P9</f>
        <v>0</v>
      </c>
      <c r="Q11" s="69">
        <f>'EG-ENE'!Q11+'EG-FEB'!Q9</f>
        <v>0</v>
      </c>
    </row>
    <row r="12" spans="1:17" ht="17.45" customHeight="1" thickBot="1" x14ac:dyDescent="0.25">
      <c r="A12" s="53"/>
      <c r="C12" s="65"/>
      <c r="D12" s="63" t="s">
        <v>84</v>
      </c>
      <c r="E12" s="63"/>
      <c r="F12" s="71">
        <f>SUM(F11:F11)</f>
        <v>0</v>
      </c>
      <c r="G12" s="71"/>
      <c r="H12" s="71">
        <f>SUM(H11:H11)</f>
        <v>0</v>
      </c>
      <c r="I12" s="71">
        <f>SUM(I11:I11)</f>
        <v>0</v>
      </c>
      <c r="J12" s="71">
        <f>SUM(J11:J11)</f>
        <v>0</v>
      </c>
      <c r="K12" s="71">
        <f>SUM(K11:K11)</f>
        <v>0</v>
      </c>
      <c r="L12" s="71">
        <f>SUM(L11:L11)</f>
        <v>0</v>
      </c>
      <c r="M12" s="17"/>
      <c r="N12" s="71">
        <f>SUM(N11:N11)</f>
        <v>0</v>
      </c>
      <c r="O12" s="71">
        <f>SUM(O11:O11)</f>
        <v>0</v>
      </c>
      <c r="P12" s="71">
        <f>SUM(P11:P11)</f>
        <v>0</v>
      </c>
      <c r="Q12" s="71">
        <f>SUM(Q11:Q11)</f>
        <v>0</v>
      </c>
    </row>
    <row r="13" spans="1:17" ht="17.45" customHeight="1" thickTop="1" x14ac:dyDescent="0.2">
      <c r="A13" s="53"/>
      <c r="C13" s="65"/>
      <c r="D13" s="61"/>
      <c r="E13" s="61"/>
      <c r="F13" s="66"/>
      <c r="G13" s="66"/>
      <c r="H13" s="66"/>
      <c r="I13" s="66"/>
      <c r="J13" s="68"/>
      <c r="K13" s="68"/>
      <c r="L13" s="66"/>
      <c r="M13" s="22"/>
      <c r="N13" s="64"/>
      <c r="O13" s="64"/>
      <c r="P13" s="64"/>
      <c r="Q13" s="64"/>
    </row>
    <row r="14" spans="1:17" ht="17.45" customHeight="1" x14ac:dyDescent="0.2">
      <c r="A14" s="53"/>
      <c r="C14" s="54" t="s">
        <v>85</v>
      </c>
      <c r="D14" s="55"/>
      <c r="E14" s="55"/>
      <c r="F14" s="108"/>
      <c r="G14" s="108"/>
      <c r="H14" s="109"/>
      <c r="I14" s="109"/>
      <c r="J14" s="110"/>
      <c r="K14" s="110"/>
      <c r="L14" s="109"/>
      <c r="M14" s="28"/>
      <c r="N14" s="110"/>
      <c r="O14" s="110"/>
      <c r="P14" s="110"/>
      <c r="Q14" s="110"/>
    </row>
    <row r="15" spans="1:17" ht="17.45" customHeight="1" x14ac:dyDescent="0.2">
      <c r="A15" s="117" t="s">
        <v>18</v>
      </c>
      <c r="C15" s="102"/>
      <c r="D15" s="100"/>
      <c r="E15" s="90"/>
      <c r="F15" s="90"/>
      <c r="G15" s="101"/>
      <c r="H15" s="90"/>
      <c r="I15" s="90"/>
      <c r="J15" s="90"/>
      <c r="K15" s="90"/>
      <c r="L15" s="82" t="str">
        <f>IF(F15&amp;H15&amp;I15&amp;J15&amp;K15="","",F15+H15+I15-J15-K15)</f>
        <v/>
      </c>
      <c r="M15" s="17"/>
      <c r="N15" s="82" t="str">
        <f t="shared" ref="N15:N19" si="0">IF($G15="E",F15,"")</f>
        <v/>
      </c>
      <c r="O15" s="82">
        <f t="shared" ref="O15:O19" si="1">IF($G15=0%,F15,"")</f>
        <v>0</v>
      </c>
      <c r="P15" s="82" t="str">
        <f t="shared" ref="P15:P80" si="2">IF(OR($G15=8%,$G15=11%),$H15/$G15,"")</f>
        <v/>
      </c>
      <c r="Q15" s="82" t="str">
        <f t="shared" ref="Q15:Q80" si="3">IF(OR($G15=15%,$G15=16%),$H15/$G15,"")</f>
        <v/>
      </c>
    </row>
    <row r="16" spans="1:17" ht="17.45" customHeight="1" x14ac:dyDescent="0.2">
      <c r="A16" s="117"/>
      <c r="C16" s="102"/>
      <c r="D16" s="100"/>
      <c r="E16" s="90"/>
      <c r="F16" s="90"/>
      <c r="G16" s="101"/>
      <c r="H16" s="90"/>
      <c r="I16" s="90"/>
      <c r="J16" s="90"/>
      <c r="K16" s="90"/>
      <c r="L16" s="82" t="str">
        <f>IF(F16&amp;H16&amp;I16&amp;J16&amp;K16="","",F16+H16+I16-J16-K16)</f>
        <v/>
      </c>
      <c r="M16" s="17"/>
      <c r="N16" s="82" t="str">
        <f t="shared" si="0"/>
        <v/>
      </c>
      <c r="O16" s="82">
        <f t="shared" si="1"/>
        <v>0</v>
      </c>
      <c r="P16" s="82" t="str">
        <f t="shared" si="2"/>
        <v/>
      </c>
      <c r="Q16" s="82" t="str">
        <f t="shared" si="3"/>
        <v/>
      </c>
    </row>
    <row r="17" spans="1:17" ht="17.45" customHeight="1" x14ac:dyDescent="0.2">
      <c r="A17" s="49"/>
      <c r="C17" s="102"/>
      <c r="D17" s="100"/>
      <c r="E17" s="90"/>
      <c r="F17" s="90"/>
      <c r="G17" s="101"/>
      <c r="H17" s="90"/>
      <c r="I17" s="90"/>
      <c r="J17" s="90"/>
      <c r="K17" s="90"/>
      <c r="L17" s="82" t="str">
        <f t="shared" ref="L17" si="4">IF(F17&amp;H17&amp;I17&amp;J17&amp;K17="","",F17+H17+I17-J17-K17)</f>
        <v/>
      </c>
      <c r="M17" s="17"/>
      <c r="N17" s="82" t="str">
        <f t="shared" si="0"/>
        <v/>
      </c>
      <c r="O17" s="82">
        <f t="shared" si="1"/>
        <v>0</v>
      </c>
      <c r="P17" s="82" t="str">
        <f t="shared" si="2"/>
        <v/>
      </c>
      <c r="Q17" s="82" t="str">
        <f t="shared" si="3"/>
        <v/>
      </c>
    </row>
    <row r="18" spans="1:17" ht="17.45" customHeight="1" x14ac:dyDescent="0.2">
      <c r="A18" s="49"/>
      <c r="C18" s="102"/>
      <c r="D18" s="100"/>
      <c r="E18" s="90"/>
      <c r="F18" s="90"/>
      <c r="G18" s="101"/>
      <c r="H18" s="90"/>
      <c r="I18" s="90"/>
      <c r="J18" s="90"/>
      <c r="K18" s="90"/>
      <c r="L18" s="82" t="str">
        <f t="shared" ref="L18:L79" si="5">IF(F18&amp;H18&amp;I18&amp;J18&amp;K18="","",F18+H18+I18-J18-K18)</f>
        <v/>
      </c>
      <c r="M18" s="17"/>
      <c r="N18" s="82" t="str">
        <f t="shared" si="0"/>
        <v/>
      </c>
      <c r="O18" s="82">
        <f t="shared" si="1"/>
        <v>0</v>
      </c>
      <c r="P18" s="82" t="str">
        <f t="shared" si="2"/>
        <v/>
      </c>
      <c r="Q18" s="82" t="str">
        <f t="shared" si="3"/>
        <v/>
      </c>
    </row>
    <row r="19" spans="1:17" ht="17.45" customHeight="1" x14ac:dyDescent="0.2">
      <c r="A19" s="49"/>
      <c r="C19" s="102"/>
      <c r="D19" s="100"/>
      <c r="E19" s="90"/>
      <c r="F19" s="90"/>
      <c r="G19" s="101"/>
      <c r="H19" s="90"/>
      <c r="I19" s="90"/>
      <c r="J19" s="90"/>
      <c r="K19" s="90"/>
      <c r="L19" s="82" t="str">
        <f t="shared" si="5"/>
        <v/>
      </c>
      <c r="M19" s="17"/>
      <c r="N19" s="82" t="str">
        <f t="shared" si="0"/>
        <v/>
      </c>
      <c r="O19" s="82">
        <f t="shared" si="1"/>
        <v>0</v>
      </c>
      <c r="P19" s="82" t="str">
        <f t="shared" si="2"/>
        <v/>
      </c>
      <c r="Q19" s="82" t="str">
        <f t="shared" si="3"/>
        <v/>
      </c>
    </row>
    <row r="20" spans="1:17" ht="17.45" customHeight="1" x14ac:dyDescent="0.2">
      <c r="A20" s="49"/>
      <c r="C20" s="102"/>
      <c r="D20" s="100"/>
      <c r="E20" s="90"/>
      <c r="F20" s="90"/>
      <c r="G20" s="101"/>
      <c r="H20" s="90"/>
      <c r="I20" s="90"/>
      <c r="J20" s="90"/>
      <c r="K20" s="90"/>
      <c r="L20" s="82" t="str">
        <f t="shared" si="5"/>
        <v/>
      </c>
      <c r="M20" s="17"/>
      <c r="N20" s="82" t="str">
        <f t="shared" ref="N20:N79" si="6">IF($G20="E",F20,"")</f>
        <v/>
      </c>
      <c r="O20" s="82">
        <f t="shared" ref="O20:O80" si="7">IF($G20=0%,F20,"")</f>
        <v>0</v>
      </c>
      <c r="P20" s="82" t="str">
        <f t="shared" si="2"/>
        <v/>
      </c>
      <c r="Q20" s="82" t="str">
        <f t="shared" si="3"/>
        <v/>
      </c>
    </row>
    <row r="21" spans="1:17" ht="17.45" customHeight="1" x14ac:dyDescent="0.2">
      <c r="A21" s="49"/>
      <c r="C21" s="102"/>
      <c r="D21" s="100"/>
      <c r="E21" s="90"/>
      <c r="F21" s="90"/>
      <c r="G21" s="101"/>
      <c r="H21" s="90"/>
      <c r="I21" s="90"/>
      <c r="J21" s="90"/>
      <c r="K21" s="90"/>
      <c r="L21" s="82" t="str">
        <f t="shared" si="5"/>
        <v/>
      </c>
      <c r="M21" s="17"/>
      <c r="N21" s="82" t="str">
        <f t="shared" si="6"/>
        <v/>
      </c>
      <c r="O21" s="82">
        <f t="shared" si="7"/>
        <v>0</v>
      </c>
      <c r="P21" s="82" t="str">
        <f t="shared" si="2"/>
        <v/>
      </c>
      <c r="Q21" s="82" t="str">
        <f t="shared" si="3"/>
        <v/>
      </c>
    </row>
    <row r="22" spans="1:17" ht="17.45" customHeight="1" x14ac:dyDescent="0.2">
      <c r="A22" s="49"/>
      <c r="C22" s="102"/>
      <c r="D22" s="100"/>
      <c r="E22" s="90"/>
      <c r="F22" s="90"/>
      <c r="G22" s="101"/>
      <c r="H22" s="90"/>
      <c r="I22" s="90"/>
      <c r="J22" s="90"/>
      <c r="K22" s="90"/>
      <c r="L22" s="82" t="str">
        <f t="shared" si="5"/>
        <v/>
      </c>
      <c r="M22" s="17"/>
      <c r="N22" s="82" t="str">
        <f t="shared" si="6"/>
        <v/>
      </c>
      <c r="O22" s="82">
        <f t="shared" si="7"/>
        <v>0</v>
      </c>
      <c r="P22" s="82" t="str">
        <f t="shared" si="2"/>
        <v/>
      </c>
      <c r="Q22" s="82" t="str">
        <f t="shared" si="3"/>
        <v/>
      </c>
    </row>
    <row r="23" spans="1:17" ht="17.45" customHeight="1" x14ac:dyDescent="0.2">
      <c r="A23" s="49"/>
      <c r="C23" s="102"/>
      <c r="D23" s="100"/>
      <c r="E23" s="90"/>
      <c r="F23" s="90"/>
      <c r="G23" s="101"/>
      <c r="H23" s="90"/>
      <c r="I23" s="90"/>
      <c r="J23" s="90"/>
      <c r="K23" s="90"/>
      <c r="L23" s="82" t="str">
        <f t="shared" si="5"/>
        <v/>
      </c>
      <c r="M23" s="17"/>
      <c r="N23" s="82" t="str">
        <f t="shared" si="6"/>
        <v/>
      </c>
      <c r="O23" s="82">
        <f t="shared" si="7"/>
        <v>0</v>
      </c>
      <c r="P23" s="82" t="str">
        <f t="shared" si="2"/>
        <v/>
      </c>
      <c r="Q23" s="82" t="str">
        <f t="shared" si="3"/>
        <v/>
      </c>
    </row>
    <row r="24" spans="1:17" ht="17.45" customHeight="1" x14ac:dyDescent="0.2">
      <c r="A24" s="49"/>
      <c r="C24" s="102"/>
      <c r="D24" s="100"/>
      <c r="E24" s="90"/>
      <c r="F24" s="90"/>
      <c r="G24" s="101"/>
      <c r="H24" s="90"/>
      <c r="I24" s="90"/>
      <c r="J24" s="90"/>
      <c r="K24" s="90"/>
      <c r="L24" s="82" t="str">
        <f t="shared" si="5"/>
        <v/>
      </c>
      <c r="M24" s="17"/>
      <c r="N24" s="82" t="str">
        <f t="shared" si="6"/>
        <v/>
      </c>
      <c r="O24" s="82">
        <f t="shared" si="7"/>
        <v>0</v>
      </c>
      <c r="P24" s="82" t="str">
        <f t="shared" si="2"/>
        <v/>
      </c>
      <c r="Q24" s="82" t="str">
        <f t="shared" si="3"/>
        <v/>
      </c>
    </row>
    <row r="25" spans="1:17" ht="17.45" customHeight="1" x14ac:dyDescent="0.2">
      <c r="A25" s="49"/>
      <c r="C25" s="102"/>
      <c r="D25" s="100"/>
      <c r="E25" s="90"/>
      <c r="F25" s="90"/>
      <c r="G25" s="101"/>
      <c r="H25" s="90"/>
      <c r="I25" s="90"/>
      <c r="J25" s="90"/>
      <c r="K25" s="90"/>
      <c r="L25" s="82" t="str">
        <f t="shared" si="5"/>
        <v/>
      </c>
      <c r="M25" s="17"/>
      <c r="N25" s="82" t="str">
        <f t="shared" si="6"/>
        <v/>
      </c>
      <c r="O25" s="82">
        <f t="shared" si="7"/>
        <v>0</v>
      </c>
      <c r="P25" s="82" t="str">
        <f t="shared" si="2"/>
        <v/>
      </c>
      <c r="Q25" s="82" t="str">
        <f t="shared" si="3"/>
        <v/>
      </c>
    </row>
    <row r="26" spans="1:17" ht="17.45" customHeight="1" x14ac:dyDescent="0.2">
      <c r="A26" s="50"/>
      <c r="C26" s="102"/>
      <c r="D26" s="100"/>
      <c r="E26" s="90"/>
      <c r="F26" s="90"/>
      <c r="G26" s="101"/>
      <c r="H26" s="90"/>
      <c r="I26" s="90"/>
      <c r="J26" s="90"/>
      <c r="K26" s="90"/>
      <c r="L26" s="82" t="str">
        <f t="shared" si="5"/>
        <v/>
      </c>
      <c r="M26" s="17"/>
      <c r="N26" s="82" t="str">
        <f t="shared" si="6"/>
        <v/>
      </c>
      <c r="O26" s="82">
        <f t="shared" si="7"/>
        <v>0</v>
      </c>
      <c r="P26" s="82" t="str">
        <f t="shared" si="2"/>
        <v/>
      </c>
      <c r="Q26" s="82" t="str">
        <f t="shared" si="3"/>
        <v/>
      </c>
    </row>
    <row r="27" spans="1:17" ht="17.45" customHeight="1" x14ac:dyDescent="0.2">
      <c r="A27" s="50"/>
      <c r="C27" s="102"/>
      <c r="D27" s="100"/>
      <c r="E27" s="90"/>
      <c r="F27" s="90"/>
      <c r="G27" s="101"/>
      <c r="H27" s="90"/>
      <c r="I27" s="90"/>
      <c r="J27" s="90"/>
      <c r="K27" s="90"/>
      <c r="L27" s="82" t="str">
        <f t="shared" si="5"/>
        <v/>
      </c>
      <c r="M27" s="17"/>
      <c r="N27" s="82" t="str">
        <f t="shared" si="6"/>
        <v/>
      </c>
      <c r="O27" s="82">
        <f t="shared" si="7"/>
        <v>0</v>
      </c>
      <c r="P27" s="82" t="str">
        <f t="shared" si="2"/>
        <v/>
      </c>
      <c r="Q27" s="82" t="str">
        <f t="shared" si="3"/>
        <v/>
      </c>
    </row>
    <row r="28" spans="1:17" ht="17.45" customHeight="1" x14ac:dyDescent="0.2">
      <c r="A28" s="50"/>
      <c r="C28" s="102"/>
      <c r="D28" s="100"/>
      <c r="E28" s="90"/>
      <c r="F28" s="90"/>
      <c r="G28" s="101"/>
      <c r="H28" s="90"/>
      <c r="I28" s="90"/>
      <c r="J28" s="90"/>
      <c r="K28" s="90"/>
      <c r="L28" s="82" t="str">
        <f t="shared" si="5"/>
        <v/>
      </c>
      <c r="M28" s="17"/>
      <c r="N28" s="82" t="str">
        <f t="shared" si="6"/>
        <v/>
      </c>
      <c r="O28" s="82">
        <f t="shared" si="7"/>
        <v>0</v>
      </c>
      <c r="P28" s="82" t="str">
        <f t="shared" si="2"/>
        <v/>
      </c>
      <c r="Q28" s="82" t="str">
        <f t="shared" si="3"/>
        <v/>
      </c>
    </row>
    <row r="29" spans="1:17" ht="17.45" customHeight="1" x14ac:dyDescent="0.2">
      <c r="A29" s="50"/>
      <c r="C29" s="102"/>
      <c r="D29" s="100"/>
      <c r="E29" s="90"/>
      <c r="F29" s="90"/>
      <c r="G29" s="101"/>
      <c r="H29" s="90"/>
      <c r="I29" s="90"/>
      <c r="J29" s="90"/>
      <c r="K29" s="90"/>
      <c r="L29" s="82" t="str">
        <f t="shared" si="5"/>
        <v/>
      </c>
      <c r="M29" s="17"/>
      <c r="N29" s="82" t="str">
        <f t="shared" si="6"/>
        <v/>
      </c>
      <c r="O29" s="82">
        <f t="shared" si="7"/>
        <v>0</v>
      </c>
      <c r="P29" s="82" t="str">
        <f t="shared" si="2"/>
        <v/>
      </c>
      <c r="Q29" s="82" t="str">
        <f t="shared" si="3"/>
        <v/>
      </c>
    </row>
    <row r="30" spans="1:17" ht="17.45" customHeight="1" x14ac:dyDescent="0.2">
      <c r="A30" s="50"/>
      <c r="C30" s="102"/>
      <c r="D30" s="100"/>
      <c r="E30" s="90"/>
      <c r="F30" s="90"/>
      <c r="G30" s="101"/>
      <c r="H30" s="90"/>
      <c r="I30" s="90"/>
      <c r="J30" s="90"/>
      <c r="K30" s="90"/>
      <c r="L30" s="82" t="str">
        <f t="shared" si="5"/>
        <v/>
      </c>
      <c r="M30" s="17"/>
      <c r="N30" s="82" t="str">
        <f t="shared" si="6"/>
        <v/>
      </c>
      <c r="O30" s="82">
        <f t="shared" si="7"/>
        <v>0</v>
      </c>
      <c r="P30" s="82" t="str">
        <f t="shared" si="2"/>
        <v/>
      </c>
      <c r="Q30" s="82" t="str">
        <f t="shared" si="3"/>
        <v/>
      </c>
    </row>
    <row r="31" spans="1:17" ht="17.45" customHeight="1" x14ac:dyDescent="0.2">
      <c r="A31" s="50"/>
      <c r="C31" s="102"/>
      <c r="D31" s="100"/>
      <c r="E31" s="90"/>
      <c r="F31" s="90"/>
      <c r="G31" s="101"/>
      <c r="H31" s="90"/>
      <c r="I31" s="90"/>
      <c r="J31" s="90"/>
      <c r="K31" s="90"/>
      <c r="L31" s="82" t="str">
        <f t="shared" si="5"/>
        <v/>
      </c>
      <c r="M31" s="17"/>
      <c r="N31" s="82" t="str">
        <f t="shared" si="6"/>
        <v/>
      </c>
      <c r="O31" s="82">
        <f t="shared" si="7"/>
        <v>0</v>
      </c>
      <c r="P31" s="82" t="str">
        <f t="shared" si="2"/>
        <v/>
      </c>
      <c r="Q31" s="82" t="str">
        <f t="shared" si="3"/>
        <v/>
      </c>
    </row>
    <row r="32" spans="1:17" ht="17.45" customHeight="1" x14ac:dyDescent="0.2">
      <c r="A32" s="50"/>
      <c r="C32" s="102"/>
      <c r="D32" s="100"/>
      <c r="E32" s="90"/>
      <c r="F32" s="90"/>
      <c r="G32" s="101"/>
      <c r="H32" s="90"/>
      <c r="I32" s="90"/>
      <c r="J32" s="90"/>
      <c r="K32" s="90"/>
      <c r="L32" s="82" t="str">
        <f t="shared" si="5"/>
        <v/>
      </c>
      <c r="M32" s="17"/>
      <c r="N32" s="82" t="str">
        <f t="shared" si="6"/>
        <v/>
      </c>
      <c r="O32" s="82">
        <f t="shared" si="7"/>
        <v>0</v>
      </c>
      <c r="P32" s="82" t="str">
        <f t="shared" si="2"/>
        <v/>
      </c>
      <c r="Q32" s="82" t="str">
        <f t="shared" si="3"/>
        <v/>
      </c>
    </row>
    <row r="33" spans="1:17" ht="17.45" customHeight="1" x14ac:dyDescent="0.2">
      <c r="A33" s="50"/>
      <c r="C33" s="102"/>
      <c r="D33" s="100"/>
      <c r="E33" s="90"/>
      <c r="F33" s="90"/>
      <c r="G33" s="101"/>
      <c r="H33" s="90"/>
      <c r="I33" s="90"/>
      <c r="J33" s="90"/>
      <c r="K33" s="90"/>
      <c r="L33" s="82" t="str">
        <f t="shared" si="5"/>
        <v/>
      </c>
      <c r="M33" s="17"/>
      <c r="N33" s="82" t="str">
        <f t="shared" si="6"/>
        <v/>
      </c>
      <c r="O33" s="82">
        <f t="shared" si="7"/>
        <v>0</v>
      </c>
      <c r="P33" s="82" t="str">
        <f t="shared" si="2"/>
        <v/>
      </c>
      <c r="Q33" s="82" t="str">
        <f t="shared" si="3"/>
        <v/>
      </c>
    </row>
    <row r="34" spans="1:17" ht="17.45" customHeight="1" x14ac:dyDescent="0.2">
      <c r="A34" s="50"/>
      <c r="C34" s="102"/>
      <c r="D34" s="100"/>
      <c r="E34" s="90"/>
      <c r="F34" s="90"/>
      <c r="G34" s="101"/>
      <c r="H34" s="90"/>
      <c r="I34" s="90"/>
      <c r="J34" s="90"/>
      <c r="K34" s="90"/>
      <c r="L34" s="82" t="str">
        <f t="shared" si="5"/>
        <v/>
      </c>
      <c r="M34" s="17"/>
      <c r="N34" s="82" t="str">
        <f t="shared" si="6"/>
        <v/>
      </c>
      <c r="O34" s="82">
        <f t="shared" si="7"/>
        <v>0</v>
      </c>
      <c r="P34" s="82" t="str">
        <f t="shared" si="2"/>
        <v/>
      </c>
      <c r="Q34" s="82" t="str">
        <f t="shared" si="3"/>
        <v/>
      </c>
    </row>
    <row r="35" spans="1:17" ht="17.45" customHeight="1" x14ac:dyDescent="0.2">
      <c r="A35" s="50"/>
      <c r="C35" s="102"/>
      <c r="D35" s="100"/>
      <c r="E35" s="90"/>
      <c r="F35" s="90"/>
      <c r="G35" s="101"/>
      <c r="H35" s="90"/>
      <c r="I35" s="90"/>
      <c r="J35" s="90"/>
      <c r="K35" s="90"/>
      <c r="L35" s="82" t="str">
        <f t="shared" si="5"/>
        <v/>
      </c>
      <c r="M35" s="17"/>
      <c r="N35" s="82" t="str">
        <f t="shared" si="6"/>
        <v/>
      </c>
      <c r="O35" s="82">
        <f t="shared" si="7"/>
        <v>0</v>
      </c>
      <c r="P35" s="82" t="str">
        <f t="shared" si="2"/>
        <v/>
      </c>
      <c r="Q35" s="82" t="str">
        <f t="shared" si="3"/>
        <v/>
      </c>
    </row>
    <row r="36" spans="1:17" ht="17.45" customHeight="1" x14ac:dyDescent="0.2">
      <c r="A36" s="50"/>
      <c r="C36" s="102"/>
      <c r="D36" s="100"/>
      <c r="E36" s="90"/>
      <c r="F36" s="90"/>
      <c r="G36" s="101"/>
      <c r="H36" s="90"/>
      <c r="I36" s="90"/>
      <c r="J36" s="90"/>
      <c r="K36" s="90"/>
      <c r="L36" s="82" t="str">
        <f t="shared" si="5"/>
        <v/>
      </c>
      <c r="M36" s="17"/>
      <c r="N36" s="82" t="str">
        <f t="shared" si="6"/>
        <v/>
      </c>
      <c r="O36" s="82">
        <f t="shared" si="7"/>
        <v>0</v>
      </c>
      <c r="P36" s="82" t="str">
        <f t="shared" si="2"/>
        <v/>
      </c>
      <c r="Q36" s="82" t="str">
        <f t="shared" si="3"/>
        <v/>
      </c>
    </row>
    <row r="37" spans="1:17" ht="17.45" customHeight="1" x14ac:dyDescent="0.2">
      <c r="A37" s="50"/>
      <c r="C37" s="102"/>
      <c r="D37" s="100"/>
      <c r="E37" s="90"/>
      <c r="F37" s="90"/>
      <c r="G37" s="101"/>
      <c r="H37" s="90"/>
      <c r="I37" s="90"/>
      <c r="J37" s="90"/>
      <c r="K37" s="90"/>
      <c r="L37" s="82" t="str">
        <f t="shared" si="5"/>
        <v/>
      </c>
      <c r="M37" s="17"/>
      <c r="N37" s="82" t="str">
        <f t="shared" si="6"/>
        <v/>
      </c>
      <c r="O37" s="82">
        <f t="shared" si="7"/>
        <v>0</v>
      </c>
      <c r="P37" s="82" t="str">
        <f t="shared" si="2"/>
        <v/>
      </c>
      <c r="Q37" s="82" t="str">
        <f t="shared" si="3"/>
        <v/>
      </c>
    </row>
    <row r="38" spans="1:17" ht="17.45" customHeight="1" x14ac:dyDescent="0.2">
      <c r="A38" s="50"/>
      <c r="C38" s="102"/>
      <c r="D38" s="100"/>
      <c r="E38" s="90"/>
      <c r="F38" s="90"/>
      <c r="G38" s="101"/>
      <c r="H38" s="90"/>
      <c r="I38" s="90"/>
      <c r="J38" s="90"/>
      <c r="K38" s="90"/>
      <c r="L38" s="82" t="str">
        <f t="shared" si="5"/>
        <v/>
      </c>
      <c r="M38" s="17"/>
      <c r="N38" s="82" t="str">
        <f t="shared" si="6"/>
        <v/>
      </c>
      <c r="O38" s="82">
        <f t="shared" si="7"/>
        <v>0</v>
      </c>
      <c r="P38" s="82" t="str">
        <f t="shared" si="2"/>
        <v/>
      </c>
      <c r="Q38" s="82" t="str">
        <f t="shared" si="3"/>
        <v/>
      </c>
    </row>
    <row r="39" spans="1:17" ht="17.45" customHeight="1" x14ac:dyDescent="0.2">
      <c r="A39" s="50"/>
      <c r="C39" s="102"/>
      <c r="D39" s="100"/>
      <c r="E39" s="90"/>
      <c r="F39" s="90"/>
      <c r="G39" s="101"/>
      <c r="H39" s="90"/>
      <c r="I39" s="90"/>
      <c r="J39" s="90"/>
      <c r="K39" s="90"/>
      <c r="L39" s="82" t="str">
        <f t="shared" si="5"/>
        <v/>
      </c>
      <c r="M39" s="17"/>
      <c r="N39" s="82" t="str">
        <f t="shared" si="6"/>
        <v/>
      </c>
      <c r="O39" s="82">
        <f t="shared" si="7"/>
        <v>0</v>
      </c>
      <c r="P39" s="82" t="str">
        <f t="shared" si="2"/>
        <v/>
      </c>
      <c r="Q39" s="82" t="str">
        <f t="shared" si="3"/>
        <v/>
      </c>
    </row>
    <row r="40" spans="1:17" ht="17.45" customHeight="1" x14ac:dyDescent="0.2">
      <c r="A40" s="50"/>
      <c r="C40" s="102"/>
      <c r="D40" s="100"/>
      <c r="E40" s="90"/>
      <c r="F40" s="90"/>
      <c r="G40" s="101"/>
      <c r="H40" s="90"/>
      <c r="I40" s="90"/>
      <c r="J40" s="90"/>
      <c r="K40" s="90"/>
      <c r="L40" s="82" t="str">
        <f t="shared" si="5"/>
        <v/>
      </c>
      <c r="M40" s="17"/>
      <c r="N40" s="82" t="str">
        <f t="shared" si="6"/>
        <v/>
      </c>
      <c r="O40" s="82">
        <f t="shared" si="7"/>
        <v>0</v>
      </c>
      <c r="P40" s="82" t="str">
        <f t="shared" si="2"/>
        <v/>
      </c>
      <c r="Q40" s="82" t="str">
        <f t="shared" si="3"/>
        <v/>
      </c>
    </row>
    <row r="41" spans="1:17" ht="17.45" customHeight="1" x14ac:dyDescent="0.2">
      <c r="A41" s="50"/>
      <c r="C41" s="102"/>
      <c r="D41" s="100"/>
      <c r="E41" s="90"/>
      <c r="F41" s="90"/>
      <c r="G41" s="101"/>
      <c r="H41" s="90"/>
      <c r="I41" s="90"/>
      <c r="J41" s="90"/>
      <c r="K41" s="90"/>
      <c r="L41" s="82" t="str">
        <f t="shared" si="5"/>
        <v/>
      </c>
      <c r="M41" s="17"/>
      <c r="N41" s="82" t="str">
        <f t="shared" si="6"/>
        <v/>
      </c>
      <c r="O41" s="82">
        <f t="shared" si="7"/>
        <v>0</v>
      </c>
      <c r="P41" s="82" t="str">
        <f t="shared" si="2"/>
        <v/>
      </c>
      <c r="Q41" s="82" t="str">
        <f t="shared" si="3"/>
        <v/>
      </c>
    </row>
    <row r="42" spans="1:17" ht="17.45" customHeight="1" x14ac:dyDescent="0.2">
      <c r="A42" s="50"/>
      <c r="C42" s="102"/>
      <c r="D42" s="100"/>
      <c r="E42" s="90"/>
      <c r="F42" s="90"/>
      <c r="G42" s="101"/>
      <c r="H42" s="90"/>
      <c r="I42" s="90"/>
      <c r="J42" s="90"/>
      <c r="K42" s="90"/>
      <c r="L42" s="82" t="str">
        <f t="shared" si="5"/>
        <v/>
      </c>
      <c r="M42" s="17"/>
      <c r="N42" s="82" t="str">
        <f t="shared" si="6"/>
        <v/>
      </c>
      <c r="O42" s="82">
        <f t="shared" si="7"/>
        <v>0</v>
      </c>
      <c r="P42" s="82" t="str">
        <f t="shared" si="2"/>
        <v/>
      </c>
      <c r="Q42" s="82" t="str">
        <f t="shared" si="3"/>
        <v/>
      </c>
    </row>
    <row r="43" spans="1:17" ht="17.45" customHeight="1" x14ac:dyDescent="0.2">
      <c r="A43" s="50"/>
      <c r="C43" s="102"/>
      <c r="D43" s="100"/>
      <c r="E43" s="90"/>
      <c r="F43" s="90"/>
      <c r="G43" s="101"/>
      <c r="H43" s="90"/>
      <c r="I43" s="90"/>
      <c r="J43" s="90"/>
      <c r="K43" s="90"/>
      <c r="L43" s="82" t="str">
        <f t="shared" si="5"/>
        <v/>
      </c>
      <c r="M43" s="17"/>
      <c r="N43" s="82" t="str">
        <f t="shared" si="6"/>
        <v/>
      </c>
      <c r="O43" s="82">
        <f t="shared" si="7"/>
        <v>0</v>
      </c>
      <c r="P43" s="82" t="str">
        <f t="shared" si="2"/>
        <v/>
      </c>
      <c r="Q43" s="82" t="str">
        <f t="shared" si="3"/>
        <v/>
      </c>
    </row>
    <row r="44" spans="1:17" ht="17.45" customHeight="1" x14ac:dyDescent="0.2">
      <c r="C44" s="102"/>
      <c r="D44" s="100"/>
      <c r="E44" s="90"/>
      <c r="F44" s="90"/>
      <c r="G44" s="101"/>
      <c r="H44" s="90"/>
      <c r="I44" s="90"/>
      <c r="J44" s="90"/>
      <c r="K44" s="90"/>
      <c r="L44" s="82" t="str">
        <f t="shared" si="5"/>
        <v/>
      </c>
      <c r="M44" s="17"/>
      <c r="N44" s="82" t="str">
        <f t="shared" si="6"/>
        <v/>
      </c>
      <c r="O44" s="82">
        <f t="shared" si="7"/>
        <v>0</v>
      </c>
      <c r="P44" s="82" t="str">
        <f t="shared" si="2"/>
        <v/>
      </c>
      <c r="Q44" s="82" t="str">
        <f t="shared" si="3"/>
        <v/>
      </c>
    </row>
    <row r="45" spans="1:17" ht="17.45" customHeight="1" x14ac:dyDescent="0.2">
      <c r="C45" s="102"/>
      <c r="D45" s="100"/>
      <c r="E45" s="90"/>
      <c r="F45" s="90"/>
      <c r="G45" s="101"/>
      <c r="H45" s="90"/>
      <c r="I45" s="90"/>
      <c r="J45" s="90"/>
      <c r="K45" s="90"/>
      <c r="L45" s="82" t="str">
        <f t="shared" si="5"/>
        <v/>
      </c>
      <c r="M45" s="17"/>
      <c r="N45" s="82" t="str">
        <f t="shared" si="6"/>
        <v/>
      </c>
      <c r="O45" s="82">
        <f t="shared" si="7"/>
        <v>0</v>
      </c>
      <c r="P45" s="82" t="str">
        <f t="shared" si="2"/>
        <v/>
      </c>
      <c r="Q45" s="82" t="str">
        <f t="shared" si="3"/>
        <v/>
      </c>
    </row>
    <row r="46" spans="1:17" ht="17.45" customHeight="1" x14ac:dyDescent="0.2">
      <c r="C46" s="102"/>
      <c r="D46" s="100"/>
      <c r="E46" s="90"/>
      <c r="F46" s="90"/>
      <c r="G46" s="101"/>
      <c r="H46" s="90"/>
      <c r="I46" s="90"/>
      <c r="J46" s="90"/>
      <c r="K46" s="90"/>
      <c r="L46" s="82" t="str">
        <f t="shared" si="5"/>
        <v/>
      </c>
      <c r="M46" s="17"/>
      <c r="N46" s="82" t="str">
        <f t="shared" si="6"/>
        <v/>
      </c>
      <c r="O46" s="82">
        <f t="shared" si="7"/>
        <v>0</v>
      </c>
      <c r="P46" s="82" t="str">
        <f t="shared" si="2"/>
        <v/>
      </c>
      <c r="Q46" s="82" t="str">
        <f t="shared" si="3"/>
        <v/>
      </c>
    </row>
    <row r="47" spans="1:17" ht="17.45" customHeight="1" x14ac:dyDescent="0.2">
      <c r="C47" s="102"/>
      <c r="D47" s="100"/>
      <c r="E47" s="90"/>
      <c r="F47" s="90"/>
      <c r="G47" s="101"/>
      <c r="H47" s="90"/>
      <c r="I47" s="90"/>
      <c r="J47" s="90"/>
      <c r="K47" s="90"/>
      <c r="L47" s="82" t="str">
        <f t="shared" si="5"/>
        <v/>
      </c>
      <c r="M47" s="17"/>
      <c r="N47" s="82" t="str">
        <f t="shared" si="6"/>
        <v/>
      </c>
      <c r="O47" s="82">
        <f t="shared" si="7"/>
        <v>0</v>
      </c>
      <c r="P47" s="82" t="str">
        <f t="shared" si="2"/>
        <v/>
      </c>
      <c r="Q47" s="82" t="str">
        <f t="shared" si="3"/>
        <v/>
      </c>
    </row>
    <row r="48" spans="1:17" ht="17.45" customHeight="1" x14ac:dyDescent="0.2">
      <c r="C48" s="102"/>
      <c r="D48" s="100"/>
      <c r="E48" s="90"/>
      <c r="F48" s="90"/>
      <c r="G48" s="101"/>
      <c r="H48" s="90"/>
      <c r="I48" s="90"/>
      <c r="J48" s="90"/>
      <c r="K48" s="90"/>
      <c r="L48" s="82" t="str">
        <f t="shared" si="5"/>
        <v/>
      </c>
      <c r="M48" s="17"/>
      <c r="N48" s="82" t="str">
        <f t="shared" si="6"/>
        <v/>
      </c>
      <c r="O48" s="82">
        <f t="shared" si="7"/>
        <v>0</v>
      </c>
      <c r="P48" s="82" t="str">
        <f t="shared" si="2"/>
        <v/>
      </c>
      <c r="Q48" s="82" t="str">
        <f t="shared" si="3"/>
        <v/>
      </c>
    </row>
    <row r="49" spans="3:17" ht="17.45" customHeight="1" x14ac:dyDescent="0.2">
      <c r="C49" s="99"/>
      <c r="D49" s="100"/>
      <c r="E49" s="90"/>
      <c r="F49" s="90"/>
      <c r="G49" s="101"/>
      <c r="H49" s="90"/>
      <c r="I49" s="90"/>
      <c r="J49" s="90"/>
      <c r="K49" s="90"/>
      <c r="L49" s="82" t="str">
        <f t="shared" si="5"/>
        <v/>
      </c>
      <c r="M49" s="17"/>
      <c r="N49" s="82" t="str">
        <f t="shared" si="6"/>
        <v/>
      </c>
      <c r="O49" s="82">
        <f t="shared" si="7"/>
        <v>0</v>
      </c>
      <c r="P49" s="82" t="str">
        <f t="shared" si="2"/>
        <v/>
      </c>
      <c r="Q49" s="82" t="str">
        <f t="shared" si="3"/>
        <v/>
      </c>
    </row>
    <row r="50" spans="3:17" ht="17.45" customHeight="1" x14ac:dyDescent="0.2">
      <c r="C50" s="99"/>
      <c r="D50" s="100"/>
      <c r="E50" s="90"/>
      <c r="F50" s="90"/>
      <c r="G50" s="101"/>
      <c r="H50" s="90"/>
      <c r="I50" s="90"/>
      <c r="J50" s="90"/>
      <c r="K50" s="90"/>
      <c r="L50" s="82" t="str">
        <f t="shared" si="5"/>
        <v/>
      </c>
      <c r="M50" s="17"/>
      <c r="N50" s="82" t="str">
        <f t="shared" si="6"/>
        <v/>
      </c>
      <c r="O50" s="82">
        <f t="shared" si="7"/>
        <v>0</v>
      </c>
      <c r="P50" s="82" t="str">
        <f t="shared" si="2"/>
        <v/>
      </c>
      <c r="Q50" s="82" t="str">
        <f t="shared" si="3"/>
        <v/>
      </c>
    </row>
    <row r="51" spans="3:17" ht="17.45" customHeight="1" x14ac:dyDescent="0.2">
      <c r="C51" s="99"/>
      <c r="D51" s="100"/>
      <c r="E51" s="90"/>
      <c r="F51" s="90"/>
      <c r="G51" s="101"/>
      <c r="H51" s="90"/>
      <c r="I51" s="90"/>
      <c r="J51" s="90"/>
      <c r="K51" s="90"/>
      <c r="L51" s="82" t="str">
        <f t="shared" si="5"/>
        <v/>
      </c>
      <c r="M51" s="17"/>
      <c r="N51" s="82" t="str">
        <f t="shared" si="6"/>
        <v/>
      </c>
      <c r="O51" s="82">
        <f t="shared" si="7"/>
        <v>0</v>
      </c>
      <c r="P51" s="82" t="str">
        <f t="shared" si="2"/>
        <v/>
      </c>
      <c r="Q51" s="82" t="str">
        <f t="shared" si="3"/>
        <v/>
      </c>
    </row>
    <row r="52" spans="3:17" ht="17.45" customHeight="1" x14ac:dyDescent="0.2">
      <c r="C52" s="99"/>
      <c r="D52" s="100"/>
      <c r="E52" s="90"/>
      <c r="F52" s="90"/>
      <c r="G52" s="101"/>
      <c r="H52" s="90"/>
      <c r="I52" s="90"/>
      <c r="J52" s="90"/>
      <c r="K52" s="90"/>
      <c r="L52" s="82" t="str">
        <f t="shared" si="5"/>
        <v/>
      </c>
      <c r="M52" s="17"/>
      <c r="N52" s="82" t="str">
        <f t="shared" si="6"/>
        <v/>
      </c>
      <c r="O52" s="82">
        <f t="shared" si="7"/>
        <v>0</v>
      </c>
      <c r="P52" s="82" t="str">
        <f t="shared" si="2"/>
        <v/>
      </c>
      <c r="Q52" s="82" t="str">
        <f t="shared" si="3"/>
        <v/>
      </c>
    </row>
    <row r="53" spans="3:17" ht="17.45" customHeight="1" x14ac:dyDescent="0.2">
      <c r="C53" s="99"/>
      <c r="D53" s="100"/>
      <c r="E53" s="90"/>
      <c r="F53" s="90"/>
      <c r="G53" s="101"/>
      <c r="H53" s="90"/>
      <c r="I53" s="90"/>
      <c r="J53" s="90"/>
      <c r="K53" s="90"/>
      <c r="L53" s="82" t="str">
        <f t="shared" si="5"/>
        <v/>
      </c>
      <c r="M53" s="17"/>
      <c r="N53" s="82" t="str">
        <f t="shared" si="6"/>
        <v/>
      </c>
      <c r="O53" s="82">
        <f t="shared" si="7"/>
        <v>0</v>
      </c>
      <c r="P53" s="82" t="str">
        <f t="shared" si="2"/>
        <v/>
      </c>
      <c r="Q53" s="82" t="str">
        <f t="shared" si="3"/>
        <v/>
      </c>
    </row>
    <row r="54" spans="3:17" ht="17.45" customHeight="1" x14ac:dyDescent="0.2">
      <c r="C54" s="99"/>
      <c r="D54" s="100"/>
      <c r="E54" s="90"/>
      <c r="F54" s="90"/>
      <c r="G54" s="101"/>
      <c r="H54" s="90"/>
      <c r="I54" s="90"/>
      <c r="J54" s="90"/>
      <c r="K54" s="90"/>
      <c r="L54" s="82" t="str">
        <f t="shared" si="5"/>
        <v/>
      </c>
      <c r="M54" s="17"/>
      <c r="N54" s="82" t="str">
        <f t="shared" si="6"/>
        <v/>
      </c>
      <c r="O54" s="82">
        <f t="shared" si="7"/>
        <v>0</v>
      </c>
      <c r="P54" s="82" t="str">
        <f t="shared" si="2"/>
        <v/>
      </c>
      <c r="Q54" s="82" t="str">
        <f t="shared" si="3"/>
        <v/>
      </c>
    </row>
    <row r="55" spans="3:17" ht="17.45" customHeight="1" x14ac:dyDescent="0.2">
      <c r="C55" s="99"/>
      <c r="D55" s="100"/>
      <c r="E55" s="90"/>
      <c r="F55" s="90"/>
      <c r="G55" s="101"/>
      <c r="H55" s="90"/>
      <c r="I55" s="90"/>
      <c r="J55" s="90"/>
      <c r="K55" s="90"/>
      <c r="L55" s="82" t="str">
        <f t="shared" si="5"/>
        <v/>
      </c>
      <c r="M55" s="17"/>
      <c r="N55" s="82" t="str">
        <f t="shared" si="6"/>
        <v/>
      </c>
      <c r="O55" s="82">
        <f t="shared" si="7"/>
        <v>0</v>
      </c>
      <c r="P55" s="82" t="str">
        <f t="shared" si="2"/>
        <v/>
      </c>
      <c r="Q55" s="82" t="str">
        <f t="shared" si="3"/>
        <v/>
      </c>
    </row>
    <row r="56" spans="3:17" ht="17.45" customHeight="1" x14ac:dyDescent="0.2">
      <c r="C56" s="99"/>
      <c r="D56" s="100"/>
      <c r="E56" s="90"/>
      <c r="F56" s="90"/>
      <c r="G56" s="101"/>
      <c r="H56" s="90"/>
      <c r="I56" s="90"/>
      <c r="J56" s="90"/>
      <c r="K56" s="90"/>
      <c r="L56" s="82" t="str">
        <f t="shared" si="5"/>
        <v/>
      </c>
      <c r="M56" s="17"/>
      <c r="N56" s="82" t="str">
        <f t="shared" si="6"/>
        <v/>
      </c>
      <c r="O56" s="82">
        <f t="shared" si="7"/>
        <v>0</v>
      </c>
      <c r="P56" s="82" t="str">
        <f t="shared" si="2"/>
        <v/>
      </c>
      <c r="Q56" s="82" t="str">
        <f t="shared" si="3"/>
        <v/>
      </c>
    </row>
    <row r="57" spans="3:17" ht="17.45" customHeight="1" x14ac:dyDescent="0.2">
      <c r="C57" s="99"/>
      <c r="D57" s="100"/>
      <c r="E57" s="90"/>
      <c r="F57" s="90"/>
      <c r="G57" s="101"/>
      <c r="H57" s="90"/>
      <c r="I57" s="90"/>
      <c r="J57" s="90"/>
      <c r="K57" s="90"/>
      <c r="L57" s="82" t="str">
        <f t="shared" si="5"/>
        <v/>
      </c>
      <c r="M57" s="17"/>
      <c r="N57" s="82" t="str">
        <f t="shared" si="6"/>
        <v/>
      </c>
      <c r="O57" s="82">
        <f t="shared" si="7"/>
        <v>0</v>
      </c>
      <c r="P57" s="82" t="str">
        <f t="shared" si="2"/>
        <v/>
      </c>
      <c r="Q57" s="82" t="str">
        <f t="shared" si="3"/>
        <v/>
      </c>
    </row>
    <row r="58" spans="3:17" ht="17.45" customHeight="1" x14ac:dyDescent="0.2">
      <c r="C58" s="99"/>
      <c r="D58" s="100"/>
      <c r="E58" s="90"/>
      <c r="F58" s="90"/>
      <c r="G58" s="101"/>
      <c r="H58" s="90"/>
      <c r="I58" s="90"/>
      <c r="J58" s="90"/>
      <c r="K58" s="90"/>
      <c r="L58" s="82" t="str">
        <f t="shared" si="5"/>
        <v/>
      </c>
      <c r="M58" s="17"/>
      <c r="N58" s="82" t="str">
        <f t="shared" si="6"/>
        <v/>
      </c>
      <c r="O58" s="82">
        <f t="shared" si="7"/>
        <v>0</v>
      </c>
      <c r="P58" s="82" t="str">
        <f t="shared" si="2"/>
        <v/>
      </c>
      <c r="Q58" s="82" t="str">
        <f t="shared" si="3"/>
        <v/>
      </c>
    </row>
    <row r="59" spans="3:17" ht="17.45" customHeight="1" x14ac:dyDescent="0.2">
      <c r="C59" s="99"/>
      <c r="D59" s="100"/>
      <c r="E59" s="90"/>
      <c r="F59" s="90"/>
      <c r="G59" s="101"/>
      <c r="H59" s="90"/>
      <c r="I59" s="90"/>
      <c r="J59" s="90"/>
      <c r="K59" s="90"/>
      <c r="L59" s="82" t="str">
        <f t="shared" si="5"/>
        <v/>
      </c>
      <c r="M59" s="17"/>
      <c r="N59" s="82" t="str">
        <f t="shared" si="6"/>
        <v/>
      </c>
      <c r="O59" s="82">
        <f t="shared" si="7"/>
        <v>0</v>
      </c>
      <c r="P59" s="82" t="str">
        <f t="shared" si="2"/>
        <v/>
      </c>
      <c r="Q59" s="82" t="str">
        <f t="shared" si="3"/>
        <v/>
      </c>
    </row>
    <row r="60" spans="3:17" ht="17.45" customHeight="1" x14ac:dyDescent="0.2">
      <c r="C60" s="99"/>
      <c r="D60" s="100"/>
      <c r="E60" s="90"/>
      <c r="F60" s="90"/>
      <c r="G60" s="101"/>
      <c r="H60" s="90"/>
      <c r="I60" s="90"/>
      <c r="J60" s="90"/>
      <c r="K60" s="90"/>
      <c r="L60" s="82" t="str">
        <f t="shared" si="5"/>
        <v/>
      </c>
      <c r="M60" s="17"/>
      <c r="N60" s="82" t="str">
        <f t="shared" si="6"/>
        <v/>
      </c>
      <c r="O60" s="82">
        <f t="shared" si="7"/>
        <v>0</v>
      </c>
      <c r="P60" s="82" t="str">
        <f t="shared" si="2"/>
        <v/>
      </c>
      <c r="Q60" s="82" t="str">
        <f t="shared" si="3"/>
        <v/>
      </c>
    </row>
    <row r="61" spans="3:17" ht="17.45" customHeight="1" x14ac:dyDescent="0.2">
      <c r="C61" s="99"/>
      <c r="D61" s="100"/>
      <c r="E61" s="90"/>
      <c r="F61" s="90"/>
      <c r="G61" s="101"/>
      <c r="H61" s="90"/>
      <c r="I61" s="90"/>
      <c r="J61" s="90"/>
      <c r="K61" s="90"/>
      <c r="L61" s="82" t="str">
        <f t="shared" si="5"/>
        <v/>
      </c>
      <c r="M61" s="17"/>
      <c r="N61" s="82" t="str">
        <f t="shared" si="6"/>
        <v/>
      </c>
      <c r="O61" s="82">
        <f t="shared" si="7"/>
        <v>0</v>
      </c>
      <c r="P61" s="82" t="str">
        <f t="shared" si="2"/>
        <v/>
      </c>
      <c r="Q61" s="82" t="str">
        <f t="shared" si="3"/>
        <v/>
      </c>
    </row>
    <row r="62" spans="3:17" ht="17.45" customHeight="1" x14ac:dyDescent="0.2">
      <c r="C62" s="99"/>
      <c r="D62" s="100"/>
      <c r="E62" s="90"/>
      <c r="F62" s="90"/>
      <c r="G62" s="101"/>
      <c r="H62" s="90"/>
      <c r="I62" s="90"/>
      <c r="J62" s="90"/>
      <c r="K62" s="90"/>
      <c r="L62" s="82" t="str">
        <f t="shared" si="5"/>
        <v/>
      </c>
      <c r="M62" s="17"/>
      <c r="N62" s="82" t="str">
        <f t="shared" si="6"/>
        <v/>
      </c>
      <c r="O62" s="82">
        <f t="shared" si="7"/>
        <v>0</v>
      </c>
      <c r="P62" s="82" t="str">
        <f t="shared" si="2"/>
        <v/>
      </c>
      <c r="Q62" s="82" t="str">
        <f t="shared" si="3"/>
        <v/>
      </c>
    </row>
    <row r="63" spans="3:17" ht="17.45" customHeight="1" x14ac:dyDescent="0.2">
      <c r="C63" s="99"/>
      <c r="D63" s="100"/>
      <c r="E63" s="90"/>
      <c r="F63" s="90"/>
      <c r="G63" s="101"/>
      <c r="H63" s="90"/>
      <c r="I63" s="90"/>
      <c r="J63" s="90"/>
      <c r="K63" s="90"/>
      <c r="L63" s="82" t="str">
        <f t="shared" si="5"/>
        <v/>
      </c>
      <c r="M63" s="17"/>
      <c r="N63" s="82" t="str">
        <f t="shared" si="6"/>
        <v/>
      </c>
      <c r="O63" s="82">
        <f t="shared" si="7"/>
        <v>0</v>
      </c>
      <c r="P63" s="82" t="str">
        <f t="shared" si="2"/>
        <v/>
      </c>
      <c r="Q63" s="82" t="str">
        <f t="shared" si="3"/>
        <v/>
      </c>
    </row>
    <row r="64" spans="3:17" ht="17.45" customHeight="1" x14ac:dyDescent="0.2">
      <c r="C64" s="99"/>
      <c r="D64" s="100"/>
      <c r="E64" s="90"/>
      <c r="F64" s="90"/>
      <c r="G64" s="101"/>
      <c r="H64" s="90"/>
      <c r="I64" s="90"/>
      <c r="J64" s="90"/>
      <c r="K64" s="90"/>
      <c r="L64" s="82" t="str">
        <f t="shared" si="5"/>
        <v/>
      </c>
      <c r="M64" s="17"/>
      <c r="N64" s="82" t="str">
        <f t="shared" si="6"/>
        <v/>
      </c>
      <c r="O64" s="82">
        <f t="shared" si="7"/>
        <v>0</v>
      </c>
      <c r="P64" s="82" t="str">
        <f t="shared" si="2"/>
        <v/>
      </c>
      <c r="Q64" s="82" t="str">
        <f t="shared" si="3"/>
        <v/>
      </c>
    </row>
    <row r="65" spans="3:17" ht="17.45" customHeight="1" x14ac:dyDescent="0.2">
      <c r="C65" s="99"/>
      <c r="D65" s="100"/>
      <c r="E65" s="90"/>
      <c r="F65" s="90"/>
      <c r="G65" s="101"/>
      <c r="H65" s="90"/>
      <c r="I65" s="90"/>
      <c r="J65" s="90"/>
      <c r="K65" s="90"/>
      <c r="L65" s="82" t="str">
        <f t="shared" si="5"/>
        <v/>
      </c>
      <c r="M65" s="17"/>
      <c r="N65" s="82" t="str">
        <f t="shared" si="6"/>
        <v/>
      </c>
      <c r="O65" s="82">
        <f t="shared" si="7"/>
        <v>0</v>
      </c>
      <c r="P65" s="82" t="str">
        <f t="shared" si="2"/>
        <v/>
      </c>
      <c r="Q65" s="82" t="str">
        <f t="shared" si="3"/>
        <v/>
      </c>
    </row>
    <row r="66" spans="3:17" ht="17.45" customHeight="1" x14ac:dyDescent="0.2">
      <c r="C66" s="99"/>
      <c r="D66" s="100"/>
      <c r="E66" s="90"/>
      <c r="F66" s="90"/>
      <c r="G66" s="101"/>
      <c r="H66" s="90"/>
      <c r="I66" s="90"/>
      <c r="J66" s="90"/>
      <c r="K66" s="90"/>
      <c r="L66" s="82" t="str">
        <f t="shared" si="5"/>
        <v/>
      </c>
      <c r="M66" s="17"/>
      <c r="N66" s="82" t="str">
        <f t="shared" si="6"/>
        <v/>
      </c>
      <c r="O66" s="82">
        <f t="shared" si="7"/>
        <v>0</v>
      </c>
      <c r="P66" s="82" t="str">
        <f t="shared" si="2"/>
        <v/>
      </c>
      <c r="Q66" s="82" t="str">
        <f t="shared" si="3"/>
        <v/>
      </c>
    </row>
    <row r="67" spans="3:17" ht="17.45" customHeight="1" x14ac:dyDescent="0.2">
      <c r="C67" s="99"/>
      <c r="D67" s="100"/>
      <c r="E67" s="90"/>
      <c r="F67" s="90"/>
      <c r="G67" s="101"/>
      <c r="H67" s="90"/>
      <c r="I67" s="90"/>
      <c r="J67" s="90"/>
      <c r="K67" s="90"/>
      <c r="L67" s="82" t="str">
        <f t="shared" si="5"/>
        <v/>
      </c>
      <c r="M67" s="17"/>
      <c r="N67" s="82" t="str">
        <f t="shared" si="6"/>
        <v/>
      </c>
      <c r="O67" s="82">
        <f t="shared" si="7"/>
        <v>0</v>
      </c>
      <c r="P67" s="82" t="str">
        <f t="shared" si="2"/>
        <v/>
      </c>
      <c r="Q67" s="82" t="str">
        <f t="shared" si="3"/>
        <v/>
      </c>
    </row>
    <row r="68" spans="3:17" ht="17.45" customHeight="1" x14ac:dyDescent="0.2">
      <c r="C68" s="99"/>
      <c r="D68" s="100"/>
      <c r="E68" s="90"/>
      <c r="F68" s="90"/>
      <c r="G68" s="101"/>
      <c r="H68" s="90"/>
      <c r="I68" s="90"/>
      <c r="J68" s="90"/>
      <c r="K68" s="90"/>
      <c r="L68" s="82" t="str">
        <f t="shared" si="5"/>
        <v/>
      </c>
      <c r="M68" s="17"/>
      <c r="N68" s="82" t="str">
        <f t="shared" si="6"/>
        <v/>
      </c>
      <c r="O68" s="82">
        <f t="shared" si="7"/>
        <v>0</v>
      </c>
      <c r="P68" s="82" t="str">
        <f t="shared" si="2"/>
        <v/>
      </c>
      <c r="Q68" s="82" t="str">
        <f t="shared" si="3"/>
        <v/>
      </c>
    </row>
    <row r="69" spans="3:17" ht="17.45" customHeight="1" x14ac:dyDescent="0.2">
      <c r="C69" s="99"/>
      <c r="D69" s="100"/>
      <c r="E69" s="90"/>
      <c r="F69" s="90"/>
      <c r="G69" s="101"/>
      <c r="H69" s="90"/>
      <c r="I69" s="90"/>
      <c r="J69" s="90"/>
      <c r="K69" s="90"/>
      <c r="L69" s="82" t="str">
        <f t="shared" si="5"/>
        <v/>
      </c>
      <c r="M69" s="17"/>
      <c r="N69" s="82" t="str">
        <f t="shared" si="6"/>
        <v/>
      </c>
      <c r="O69" s="82">
        <f t="shared" si="7"/>
        <v>0</v>
      </c>
      <c r="P69" s="82" t="str">
        <f t="shared" si="2"/>
        <v/>
      </c>
      <c r="Q69" s="82" t="str">
        <f t="shared" si="3"/>
        <v/>
      </c>
    </row>
    <row r="70" spans="3:17" ht="17.45" customHeight="1" x14ac:dyDescent="0.2">
      <c r="C70" s="99"/>
      <c r="D70" s="100"/>
      <c r="E70" s="90"/>
      <c r="F70" s="90"/>
      <c r="G70" s="101"/>
      <c r="H70" s="90"/>
      <c r="I70" s="90"/>
      <c r="J70" s="90"/>
      <c r="K70" s="90"/>
      <c r="L70" s="82" t="str">
        <f t="shared" si="5"/>
        <v/>
      </c>
      <c r="M70" s="17"/>
      <c r="N70" s="82" t="str">
        <f t="shared" si="6"/>
        <v/>
      </c>
      <c r="O70" s="82">
        <f t="shared" si="7"/>
        <v>0</v>
      </c>
      <c r="P70" s="82" t="str">
        <f t="shared" si="2"/>
        <v/>
      </c>
      <c r="Q70" s="82" t="str">
        <f t="shared" si="3"/>
        <v/>
      </c>
    </row>
    <row r="71" spans="3:17" ht="17.45" customHeight="1" x14ac:dyDescent="0.2">
      <c r="C71" s="99"/>
      <c r="D71" s="100"/>
      <c r="E71" s="90"/>
      <c r="F71" s="90"/>
      <c r="G71" s="101"/>
      <c r="H71" s="90"/>
      <c r="I71" s="90"/>
      <c r="J71" s="90"/>
      <c r="K71" s="90"/>
      <c r="L71" s="82" t="str">
        <f t="shared" si="5"/>
        <v/>
      </c>
      <c r="M71" s="17"/>
      <c r="N71" s="82" t="str">
        <f t="shared" si="6"/>
        <v/>
      </c>
      <c r="O71" s="82">
        <f t="shared" si="7"/>
        <v>0</v>
      </c>
      <c r="P71" s="82" t="str">
        <f t="shared" si="2"/>
        <v/>
      </c>
      <c r="Q71" s="82" t="str">
        <f t="shared" si="3"/>
        <v/>
      </c>
    </row>
    <row r="72" spans="3:17" ht="17.45" customHeight="1" x14ac:dyDescent="0.2">
      <c r="C72" s="99"/>
      <c r="D72" s="100"/>
      <c r="E72" s="90"/>
      <c r="F72" s="90"/>
      <c r="G72" s="101"/>
      <c r="H72" s="90"/>
      <c r="I72" s="90"/>
      <c r="J72" s="90"/>
      <c r="K72" s="90"/>
      <c r="L72" s="82" t="str">
        <f t="shared" si="5"/>
        <v/>
      </c>
      <c r="M72" s="17"/>
      <c r="N72" s="82" t="str">
        <f t="shared" si="6"/>
        <v/>
      </c>
      <c r="O72" s="82">
        <f t="shared" si="7"/>
        <v>0</v>
      </c>
      <c r="P72" s="82" t="str">
        <f t="shared" si="2"/>
        <v/>
      </c>
      <c r="Q72" s="82" t="str">
        <f t="shared" si="3"/>
        <v/>
      </c>
    </row>
    <row r="73" spans="3:17" ht="17.45" customHeight="1" x14ac:dyDescent="0.2">
      <c r="C73" s="99"/>
      <c r="D73" s="100"/>
      <c r="E73" s="90"/>
      <c r="F73" s="90"/>
      <c r="G73" s="101"/>
      <c r="H73" s="90"/>
      <c r="I73" s="90"/>
      <c r="J73" s="90"/>
      <c r="K73" s="90"/>
      <c r="L73" s="82" t="str">
        <f t="shared" si="5"/>
        <v/>
      </c>
      <c r="M73" s="17"/>
      <c r="N73" s="82" t="str">
        <f t="shared" si="6"/>
        <v/>
      </c>
      <c r="O73" s="82">
        <f t="shared" si="7"/>
        <v>0</v>
      </c>
      <c r="P73" s="82" t="str">
        <f t="shared" si="2"/>
        <v/>
      </c>
      <c r="Q73" s="82" t="str">
        <f t="shared" si="3"/>
        <v/>
      </c>
    </row>
    <row r="74" spans="3:17" ht="17.45" customHeight="1" x14ac:dyDescent="0.2">
      <c r="C74" s="99"/>
      <c r="D74" s="100"/>
      <c r="E74" s="90"/>
      <c r="F74" s="90"/>
      <c r="G74" s="101"/>
      <c r="H74" s="90"/>
      <c r="I74" s="90"/>
      <c r="J74" s="90"/>
      <c r="K74" s="90"/>
      <c r="L74" s="82" t="str">
        <f t="shared" si="5"/>
        <v/>
      </c>
      <c r="M74" s="17"/>
      <c r="N74" s="82" t="str">
        <f t="shared" si="6"/>
        <v/>
      </c>
      <c r="O74" s="82">
        <f t="shared" si="7"/>
        <v>0</v>
      </c>
      <c r="P74" s="82" t="str">
        <f t="shared" si="2"/>
        <v/>
      </c>
      <c r="Q74" s="82" t="str">
        <f t="shared" si="3"/>
        <v/>
      </c>
    </row>
    <row r="75" spans="3:17" ht="17.45" customHeight="1" x14ac:dyDescent="0.2">
      <c r="C75" s="99"/>
      <c r="D75" s="100"/>
      <c r="E75" s="90"/>
      <c r="F75" s="90"/>
      <c r="G75" s="101"/>
      <c r="H75" s="90"/>
      <c r="I75" s="90"/>
      <c r="J75" s="90"/>
      <c r="K75" s="90"/>
      <c r="L75" s="82" t="str">
        <f t="shared" si="5"/>
        <v/>
      </c>
      <c r="M75" s="17"/>
      <c r="N75" s="82" t="str">
        <f t="shared" si="6"/>
        <v/>
      </c>
      <c r="O75" s="82">
        <f t="shared" si="7"/>
        <v>0</v>
      </c>
      <c r="P75" s="82" t="str">
        <f t="shared" si="2"/>
        <v/>
      </c>
      <c r="Q75" s="82" t="str">
        <f t="shared" si="3"/>
        <v/>
      </c>
    </row>
    <row r="76" spans="3:17" ht="17.45" customHeight="1" x14ac:dyDescent="0.2">
      <c r="C76" s="99"/>
      <c r="D76" s="100"/>
      <c r="E76" s="90"/>
      <c r="F76" s="90"/>
      <c r="G76" s="101"/>
      <c r="H76" s="90"/>
      <c r="I76" s="90"/>
      <c r="J76" s="90"/>
      <c r="K76" s="90"/>
      <c r="L76" s="82" t="str">
        <f t="shared" si="5"/>
        <v/>
      </c>
      <c r="M76" s="17"/>
      <c r="N76" s="82" t="str">
        <f t="shared" si="6"/>
        <v/>
      </c>
      <c r="O76" s="82">
        <f t="shared" si="7"/>
        <v>0</v>
      </c>
      <c r="P76" s="82" t="str">
        <f t="shared" si="2"/>
        <v/>
      </c>
      <c r="Q76" s="82" t="str">
        <f t="shared" si="3"/>
        <v/>
      </c>
    </row>
    <row r="77" spans="3:17" ht="17.45" customHeight="1" x14ac:dyDescent="0.2">
      <c r="C77" s="99"/>
      <c r="D77" s="100"/>
      <c r="E77" s="90"/>
      <c r="F77" s="90"/>
      <c r="G77" s="101"/>
      <c r="H77" s="90"/>
      <c r="I77" s="90"/>
      <c r="J77" s="90"/>
      <c r="K77" s="90"/>
      <c r="L77" s="82" t="str">
        <f t="shared" si="5"/>
        <v/>
      </c>
      <c r="M77" s="17"/>
      <c r="N77" s="82" t="str">
        <f t="shared" si="6"/>
        <v/>
      </c>
      <c r="O77" s="82">
        <f t="shared" si="7"/>
        <v>0</v>
      </c>
      <c r="P77" s="82" t="str">
        <f t="shared" si="2"/>
        <v/>
      </c>
      <c r="Q77" s="82" t="str">
        <f t="shared" si="3"/>
        <v/>
      </c>
    </row>
    <row r="78" spans="3:17" ht="17.45" customHeight="1" x14ac:dyDescent="0.2">
      <c r="C78" s="99"/>
      <c r="D78" s="100"/>
      <c r="E78" s="90"/>
      <c r="F78" s="90"/>
      <c r="G78" s="101"/>
      <c r="H78" s="90"/>
      <c r="I78" s="90"/>
      <c r="J78" s="90"/>
      <c r="K78" s="90"/>
      <c r="L78" s="82" t="str">
        <f t="shared" si="5"/>
        <v/>
      </c>
      <c r="M78" s="17"/>
      <c r="N78" s="82" t="str">
        <f t="shared" si="6"/>
        <v/>
      </c>
      <c r="O78" s="82">
        <f t="shared" si="7"/>
        <v>0</v>
      </c>
      <c r="P78" s="82" t="str">
        <f t="shared" si="2"/>
        <v/>
      </c>
      <c r="Q78" s="82" t="str">
        <f t="shared" si="3"/>
        <v/>
      </c>
    </row>
    <row r="79" spans="3:17" ht="17.45" customHeight="1" x14ac:dyDescent="0.2">
      <c r="C79" s="99"/>
      <c r="D79" s="100"/>
      <c r="E79" s="90"/>
      <c r="F79" s="90"/>
      <c r="G79" s="101"/>
      <c r="H79" s="90"/>
      <c r="I79" s="90"/>
      <c r="J79" s="90"/>
      <c r="K79" s="90"/>
      <c r="L79" s="82" t="str">
        <f t="shared" si="5"/>
        <v/>
      </c>
      <c r="M79" s="17"/>
      <c r="N79" s="82" t="str">
        <f t="shared" si="6"/>
        <v/>
      </c>
      <c r="O79" s="82">
        <f t="shared" si="7"/>
        <v>0</v>
      </c>
      <c r="P79" s="82" t="str">
        <f t="shared" si="2"/>
        <v/>
      </c>
      <c r="Q79" s="82" t="str">
        <f t="shared" si="3"/>
        <v/>
      </c>
    </row>
    <row r="80" spans="3:17" ht="17.45" customHeight="1" x14ac:dyDescent="0.2">
      <c r="C80" s="99"/>
      <c r="D80" s="100"/>
      <c r="E80" s="90"/>
      <c r="F80" s="90"/>
      <c r="G80" s="101"/>
      <c r="H80" s="90"/>
      <c r="I80" s="90"/>
      <c r="J80" s="90"/>
      <c r="K80" s="90"/>
      <c r="L80" s="82" t="str">
        <f t="shared" ref="L80:L143" si="8">IF(F80&amp;H80&amp;I80&amp;J80&amp;K80="","",F80+H80+I80-J80-K80)</f>
        <v/>
      </c>
      <c r="M80" s="17"/>
      <c r="N80" s="82" t="str">
        <f t="shared" ref="N80:N143" si="9">IF($G80="E",F80,"")</f>
        <v/>
      </c>
      <c r="O80" s="82">
        <f t="shared" si="7"/>
        <v>0</v>
      </c>
      <c r="P80" s="82" t="str">
        <f t="shared" si="2"/>
        <v/>
      </c>
      <c r="Q80" s="82" t="str">
        <f t="shared" si="3"/>
        <v/>
      </c>
    </row>
    <row r="81" spans="3:17" ht="17.45" customHeight="1" x14ac:dyDescent="0.2">
      <c r="C81" s="99"/>
      <c r="D81" s="100"/>
      <c r="E81" s="90"/>
      <c r="F81" s="90"/>
      <c r="G81" s="101"/>
      <c r="H81" s="90"/>
      <c r="I81" s="90"/>
      <c r="J81" s="90"/>
      <c r="K81" s="90"/>
      <c r="L81" s="82" t="str">
        <f t="shared" si="8"/>
        <v/>
      </c>
      <c r="M81" s="17"/>
      <c r="N81" s="82" t="str">
        <f t="shared" si="9"/>
        <v/>
      </c>
      <c r="O81" s="82">
        <f t="shared" ref="O81:O144" si="10">IF($G81=0%,F81,"")</f>
        <v>0</v>
      </c>
      <c r="P81" s="82" t="str">
        <f t="shared" ref="P81:P144" si="11">IF(OR($G81=8%,$G81=11%),$H81/$G81,"")</f>
        <v/>
      </c>
      <c r="Q81" s="82" t="str">
        <f t="shared" ref="Q81:Q144" si="12">IF(OR($G81=15%,$G81=16%),$H81/$G81,"")</f>
        <v/>
      </c>
    </row>
    <row r="82" spans="3:17" ht="17.45" customHeight="1" x14ac:dyDescent="0.2">
      <c r="C82" s="99"/>
      <c r="D82" s="100"/>
      <c r="E82" s="90"/>
      <c r="F82" s="90"/>
      <c r="G82" s="101"/>
      <c r="H82" s="90"/>
      <c r="I82" s="90"/>
      <c r="J82" s="90"/>
      <c r="K82" s="90"/>
      <c r="L82" s="82" t="str">
        <f t="shared" si="8"/>
        <v/>
      </c>
      <c r="M82" s="17"/>
      <c r="N82" s="82" t="str">
        <f t="shared" si="9"/>
        <v/>
      </c>
      <c r="O82" s="82">
        <f t="shared" si="10"/>
        <v>0</v>
      </c>
      <c r="P82" s="82" t="str">
        <f t="shared" si="11"/>
        <v/>
      </c>
      <c r="Q82" s="82" t="str">
        <f t="shared" si="12"/>
        <v/>
      </c>
    </row>
    <row r="83" spans="3:17" ht="17.45" customHeight="1" x14ac:dyDescent="0.2">
      <c r="C83" s="99"/>
      <c r="D83" s="100"/>
      <c r="E83" s="90"/>
      <c r="F83" s="90"/>
      <c r="G83" s="101"/>
      <c r="H83" s="90"/>
      <c r="I83" s="90"/>
      <c r="J83" s="90"/>
      <c r="K83" s="90"/>
      <c r="L83" s="82" t="str">
        <f t="shared" si="8"/>
        <v/>
      </c>
      <c r="M83" s="17"/>
      <c r="N83" s="82" t="str">
        <f t="shared" si="9"/>
        <v/>
      </c>
      <c r="O83" s="82">
        <f t="shared" si="10"/>
        <v>0</v>
      </c>
      <c r="P83" s="82" t="str">
        <f t="shared" si="11"/>
        <v/>
      </c>
      <c r="Q83" s="82" t="str">
        <f t="shared" si="12"/>
        <v/>
      </c>
    </row>
    <row r="84" spans="3:17" ht="17.45" customHeight="1" x14ac:dyDescent="0.2">
      <c r="C84" s="99"/>
      <c r="D84" s="100"/>
      <c r="E84" s="90"/>
      <c r="F84" s="90"/>
      <c r="G84" s="101"/>
      <c r="H84" s="90"/>
      <c r="I84" s="90"/>
      <c r="J84" s="90"/>
      <c r="K84" s="90"/>
      <c r="L84" s="82" t="str">
        <f t="shared" si="8"/>
        <v/>
      </c>
      <c r="M84" s="17"/>
      <c r="N84" s="82" t="str">
        <f t="shared" si="9"/>
        <v/>
      </c>
      <c r="O84" s="82">
        <f t="shared" si="10"/>
        <v>0</v>
      </c>
      <c r="P84" s="82" t="str">
        <f t="shared" si="11"/>
        <v/>
      </c>
      <c r="Q84" s="82" t="str">
        <f t="shared" si="12"/>
        <v/>
      </c>
    </row>
    <row r="85" spans="3:17" ht="17.45" customHeight="1" x14ac:dyDescent="0.2">
      <c r="C85" s="99"/>
      <c r="D85" s="100"/>
      <c r="E85" s="90"/>
      <c r="F85" s="90"/>
      <c r="G85" s="101"/>
      <c r="H85" s="90"/>
      <c r="I85" s="90"/>
      <c r="J85" s="90"/>
      <c r="K85" s="90"/>
      <c r="L85" s="82" t="str">
        <f t="shared" si="8"/>
        <v/>
      </c>
      <c r="M85" s="17"/>
      <c r="N85" s="82" t="str">
        <f t="shared" si="9"/>
        <v/>
      </c>
      <c r="O85" s="82">
        <f t="shared" si="10"/>
        <v>0</v>
      </c>
      <c r="P85" s="82" t="str">
        <f t="shared" si="11"/>
        <v/>
      </c>
      <c r="Q85" s="82" t="str">
        <f t="shared" si="12"/>
        <v/>
      </c>
    </row>
    <row r="86" spans="3:17" ht="17.45" customHeight="1" x14ac:dyDescent="0.2">
      <c r="C86" s="99"/>
      <c r="D86" s="100"/>
      <c r="E86" s="90"/>
      <c r="F86" s="90"/>
      <c r="G86" s="101"/>
      <c r="H86" s="90"/>
      <c r="I86" s="90"/>
      <c r="J86" s="90"/>
      <c r="K86" s="90"/>
      <c r="L86" s="82" t="str">
        <f t="shared" si="8"/>
        <v/>
      </c>
      <c r="M86" s="17"/>
      <c r="N86" s="82" t="str">
        <f t="shared" si="9"/>
        <v/>
      </c>
      <c r="O86" s="82">
        <f t="shared" si="10"/>
        <v>0</v>
      </c>
      <c r="P86" s="82" t="str">
        <f t="shared" si="11"/>
        <v/>
      </c>
      <c r="Q86" s="82" t="str">
        <f t="shared" si="12"/>
        <v/>
      </c>
    </row>
    <row r="87" spans="3:17" ht="17.45" customHeight="1" x14ac:dyDescent="0.2">
      <c r="C87" s="99"/>
      <c r="D87" s="100"/>
      <c r="E87" s="90"/>
      <c r="F87" s="90"/>
      <c r="G87" s="101"/>
      <c r="H87" s="90"/>
      <c r="I87" s="90"/>
      <c r="J87" s="90"/>
      <c r="K87" s="90"/>
      <c r="L87" s="82" t="str">
        <f t="shared" si="8"/>
        <v/>
      </c>
      <c r="M87" s="17"/>
      <c r="N87" s="82" t="str">
        <f t="shared" si="9"/>
        <v/>
      </c>
      <c r="O87" s="82">
        <f t="shared" si="10"/>
        <v>0</v>
      </c>
      <c r="P87" s="82" t="str">
        <f t="shared" si="11"/>
        <v/>
      </c>
      <c r="Q87" s="82" t="str">
        <f t="shared" si="12"/>
        <v/>
      </c>
    </row>
    <row r="88" spans="3:17" ht="17.45" customHeight="1" x14ac:dyDescent="0.2">
      <c r="C88" s="99"/>
      <c r="D88" s="100"/>
      <c r="E88" s="90"/>
      <c r="F88" s="90"/>
      <c r="G88" s="101"/>
      <c r="H88" s="90"/>
      <c r="I88" s="90"/>
      <c r="J88" s="90"/>
      <c r="K88" s="90"/>
      <c r="L88" s="82" t="str">
        <f t="shared" si="8"/>
        <v/>
      </c>
      <c r="M88" s="17"/>
      <c r="N88" s="82" t="str">
        <f t="shared" si="9"/>
        <v/>
      </c>
      <c r="O88" s="82">
        <f t="shared" si="10"/>
        <v>0</v>
      </c>
      <c r="P88" s="82" t="str">
        <f t="shared" si="11"/>
        <v/>
      </c>
      <c r="Q88" s="82" t="str">
        <f t="shared" si="12"/>
        <v/>
      </c>
    </row>
    <row r="89" spans="3:17" ht="17.45" customHeight="1" x14ac:dyDescent="0.2">
      <c r="C89" s="99"/>
      <c r="D89" s="100"/>
      <c r="E89" s="90"/>
      <c r="F89" s="90"/>
      <c r="G89" s="101"/>
      <c r="H89" s="90"/>
      <c r="I89" s="90"/>
      <c r="J89" s="90"/>
      <c r="K89" s="90"/>
      <c r="L89" s="82" t="str">
        <f t="shared" si="8"/>
        <v/>
      </c>
      <c r="M89" s="17"/>
      <c r="N89" s="82" t="str">
        <f t="shared" si="9"/>
        <v/>
      </c>
      <c r="O89" s="82">
        <f t="shared" si="10"/>
        <v>0</v>
      </c>
      <c r="P89" s="82" t="str">
        <f t="shared" si="11"/>
        <v/>
      </c>
      <c r="Q89" s="82" t="str">
        <f t="shared" si="12"/>
        <v/>
      </c>
    </row>
    <row r="90" spans="3:17" ht="17.45" customHeight="1" x14ac:dyDescent="0.2">
      <c r="C90" s="99"/>
      <c r="D90" s="100"/>
      <c r="E90" s="90"/>
      <c r="F90" s="90"/>
      <c r="G90" s="101"/>
      <c r="H90" s="90"/>
      <c r="I90" s="90"/>
      <c r="J90" s="90"/>
      <c r="K90" s="90"/>
      <c r="L90" s="82" t="str">
        <f t="shared" si="8"/>
        <v/>
      </c>
      <c r="M90" s="17"/>
      <c r="N90" s="82" t="str">
        <f t="shared" si="9"/>
        <v/>
      </c>
      <c r="O90" s="82">
        <f t="shared" si="10"/>
        <v>0</v>
      </c>
      <c r="P90" s="82" t="str">
        <f t="shared" si="11"/>
        <v/>
      </c>
      <c r="Q90" s="82" t="str">
        <f t="shared" si="12"/>
        <v/>
      </c>
    </row>
    <row r="91" spans="3:17" ht="17.45" customHeight="1" x14ac:dyDescent="0.2">
      <c r="C91" s="99"/>
      <c r="D91" s="100"/>
      <c r="E91" s="90"/>
      <c r="F91" s="90"/>
      <c r="G91" s="101"/>
      <c r="H91" s="90"/>
      <c r="I91" s="90"/>
      <c r="J91" s="90"/>
      <c r="K91" s="90"/>
      <c r="L91" s="82" t="str">
        <f t="shared" si="8"/>
        <v/>
      </c>
      <c r="M91" s="17"/>
      <c r="N91" s="82" t="str">
        <f t="shared" si="9"/>
        <v/>
      </c>
      <c r="O91" s="82">
        <f t="shared" si="10"/>
        <v>0</v>
      </c>
      <c r="P91" s="82" t="str">
        <f t="shared" si="11"/>
        <v/>
      </c>
      <c r="Q91" s="82" t="str">
        <f t="shared" si="12"/>
        <v/>
      </c>
    </row>
    <row r="92" spans="3:17" ht="17.45" customHeight="1" x14ac:dyDescent="0.2">
      <c r="C92" s="99"/>
      <c r="D92" s="100"/>
      <c r="E92" s="90"/>
      <c r="F92" s="90"/>
      <c r="G92" s="101"/>
      <c r="H92" s="90"/>
      <c r="I92" s="90"/>
      <c r="J92" s="90"/>
      <c r="K92" s="90"/>
      <c r="L92" s="82" t="str">
        <f t="shared" si="8"/>
        <v/>
      </c>
      <c r="M92" s="17"/>
      <c r="N92" s="82" t="str">
        <f t="shared" si="9"/>
        <v/>
      </c>
      <c r="O92" s="82">
        <f t="shared" si="10"/>
        <v>0</v>
      </c>
      <c r="P92" s="82" t="str">
        <f t="shared" si="11"/>
        <v/>
      </c>
      <c r="Q92" s="82" t="str">
        <f t="shared" si="12"/>
        <v/>
      </c>
    </row>
    <row r="93" spans="3:17" ht="17.45" customHeight="1" x14ac:dyDescent="0.2">
      <c r="C93" s="99"/>
      <c r="D93" s="100"/>
      <c r="E93" s="90"/>
      <c r="F93" s="90"/>
      <c r="G93" s="101"/>
      <c r="H93" s="90"/>
      <c r="I93" s="90"/>
      <c r="J93" s="90"/>
      <c r="K93" s="90"/>
      <c r="L93" s="82" t="str">
        <f t="shared" si="8"/>
        <v/>
      </c>
      <c r="M93" s="17"/>
      <c r="N93" s="82" t="str">
        <f t="shared" si="9"/>
        <v/>
      </c>
      <c r="O93" s="82">
        <f t="shared" si="10"/>
        <v>0</v>
      </c>
      <c r="P93" s="82" t="str">
        <f t="shared" si="11"/>
        <v/>
      </c>
      <c r="Q93" s="82" t="str">
        <f t="shared" si="12"/>
        <v/>
      </c>
    </row>
    <row r="94" spans="3:17" ht="17.45" customHeight="1" x14ac:dyDescent="0.2">
      <c r="C94" s="99"/>
      <c r="D94" s="100"/>
      <c r="E94" s="90"/>
      <c r="F94" s="90"/>
      <c r="G94" s="101"/>
      <c r="H94" s="90"/>
      <c r="I94" s="90"/>
      <c r="J94" s="90"/>
      <c r="K94" s="90"/>
      <c r="L94" s="82" t="str">
        <f t="shared" si="8"/>
        <v/>
      </c>
      <c r="M94" s="17"/>
      <c r="N94" s="82" t="str">
        <f t="shared" si="9"/>
        <v/>
      </c>
      <c r="O94" s="82">
        <f t="shared" si="10"/>
        <v>0</v>
      </c>
      <c r="P94" s="82" t="str">
        <f t="shared" si="11"/>
        <v/>
      </c>
      <c r="Q94" s="82" t="str">
        <f t="shared" si="12"/>
        <v/>
      </c>
    </row>
    <row r="95" spans="3:17" ht="17.45" customHeight="1" x14ac:dyDescent="0.2">
      <c r="C95" s="99"/>
      <c r="D95" s="100"/>
      <c r="E95" s="90"/>
      <c r="F95" s="90"/>
      <c r="G95" s="101"/>
      <c r="H95" s="90"/>
      <c r="I95" s="90"/>
      <c r="J95" s="90"/>
      <c r="K95" s="90"/>
      <c r="L95" s="82" t="str">
        <f t="shared" si="8"/>
        <v/>
      </c>
      <c r="M95" s="17"/>
      <c r="N95" s="82" t="str">
        <f t="shared" si="9"/>
        <v/>
      </c>
      <c r="O95" s="82">
        <f t="shared" si="10"/>
        <v>0</v>
      </c>
      <c r="P95" s="82" t="str">
        <f t="shared" si="11"/>
        <v/>
      </c>
      <c r="Q95" s="82" t="str">
        <f t="shared" si="12"/>
        <v/>
      </c>
    </row>
    <row r="96" spans="3:17" ht="17.45" customHeight="1" x14ac:dyDescent="0.2">
      <c r="C96" s="99"/>
      <c r="D96" s="100"/>
      <c r="E96" s="90"/>
      <c r="F96" s="90"/>
      <c r="G96" s="101"/>
      <c r="H96" s="90"/>
      <c r="I96" s="90"/>
      <c r="J96" s="90"/>
      <c r="K96" s="90"/>
      <c r="L96" s="82" t="str">
        <f t="shared" si="8"/>
        <v/>
      </c>
      <c r="M96" s="17"/>
      <c r="N96" s="82" t="str">
        <f t="shared" si="9"/>
        <v/>
      </c>
      <c r="O96" s="82">
        <f t="shared" si="10"/>
        <v>0</v>
      </c>
      <c r="P96" s="82" t="str">
        <f t="shared" si="11"/>
        <v/>
      </c>
      <c r="Q96" s="82" t="str">
        <f t="shared" si="12"/>
        <v/>
      </c>
    </row>
    <row r="97" spans="3:17" ht="17.45" customHeight="1" x14ac:dyDescent="0.2">
      <c r="C97" s="99"/>
      <c r="D97" s="100"/>
      <c r="E97" s="90"/>
      <c r="F97" s="90"/>
      <c r="G97" s="101"/>
      <c r="H97" s="90"/>
      <c r="I97" s="90"/>
      <c r="J97" s="90"/>
      <c r="K97" s="90"/>
      <c r="L97" s="82" t="str">
        <f t="shared" si="8"/>
        <v/>
      </c>
      <c r="M97" s="17"/>
      <c r="N97" s="82" t="str">
        <f t="shared" si="9"/>
        <v/>
      </c>
      <c r="O97" s="82">
        <f t="shared" si="10"/>
        <v>0</v>
      </c>
      <c r="P97" s="82" t="str">
        <f t="shared" si="11"/>
        <v/>
      </c>
      <c r="Q97" s="82" t="str">
        <f t="shared" si="12"/>
        <v/>
      </c>
    </row>
    <row r="98" spans="3:17" ht="17.45" customHeight="1" x14ac:dyDescent="0.2">
      <c r="C98" s="99"/>
      <c r="D98" s="100"/>
      <c r="E98" s="90"/>
      <c r="F98" s="90"/>
      <c r="G98" s="101"/>
      <c r="H98" s="90"/>
      <c r="I98" s="90"/>
      <c r="J98" s="90"/>
      <c r="K98" s="90"/>
      <c r="L98" s="82" t="str">
        <f t="shared" si="8"/>
        <v/>
      </c>
      <c r="M98" s="17"/>
      <c r="N98" s="82" t="str">
        <f t="shared" si="9"/>
        <v/>
      </c>
      <c r="O98" s="82">
        <f t="shared" si="10"/>
        <v>0</v>
      </c>
      <c r="P98" s="82" t="str">
        <f t="shared" si="11"/>
        <v/>
      </c>
      <c r="Q98" s="82" t="str">
        <f t="shared" si="12"/>
        <v/>
      </c>
    </row>
    <row r="99" spans="3:17" ht="17.45" customHeight="1" x14ac:dyDescent="0.2">
      <c r="C99" s="99"/>
      <c r="D99" s="100"/>
      <c r="E99" s="90"/>
      <c r="F99" s="90"/>
      <c r="G99" s="101"/>
      <c r="H99" s="90"/>
      <c r="I99" s="90"/>
      <c r="J99" s="90"/>
      <c r="K99" s="90"/>
      <c r="L99" s="82" t="str">
        <f t="shared" si="8"/>
        <v/>
      </c>
      <c r="M99" s="17"/>
      <c r="N99" s="82" t="str">
        <f t="shared" si="9"/>
        <v/>
      </c>
      <c r="O99" s="82">
        <f t="shared" si="10"/>
        <v>0</v>
      </c>
      <c r="P99" s="82" t="str">
        <f t="shared" si="11"/>
        <v/>
      </c>
      <c r="Q99" s="82" t="str">
        <f t="shared" si="12"/>
        <v/>
      </c>
    </row>
    <row r="100" spans="3:17" ht="17.45" customHeight="1" x14ac:dyDescent="0.2">
      <c r="C100" s="99"/>
      <c r="D100" s="100"/>
      <c r="E100" s="90"/>
      <c r="F100" s="90"/>
      <c r="G100" s="101"/>
      <c r="H100" s="90"/>
      <c r="I100" s="90"/>
      <c r="J100" s="90"/>
      <c r="K100" s="90"/>
      <c r="L100" s="82" t="str">
        <f t="shared" si="8"/>
        <v/>
      </c>
      <c r="M100" s="17"/>
      <c r="N100" s="82" t="str">
        <f t="shared" si="9"/>
        <v/>
      </c>
      <c r="O100" s="82">
        <f t="shared" si="10"/>
        <v>0</v>
      </c>
      <c r="P100" s="82" t="str">
        <f t="shared" si="11"/>
        <v/>
      </c>
      <c r="Q100" s="82" t="str">
        <f t="shared" si="12"/>
        <v/>
      </c>
    </row>
    <row r="101" spans="3:17" ht="17.45" customHeight="1" x14ac:dyDescent="0.2">
      <c r="C101" s="99"/>
      <c r="D101" s="100"/>
      <c r="E101" s="90"/>
      <c r="F101" s="90"/>
      <c r="G101" s="101"/>
      <c r="H101" s="90"/>
      <c r="I101" s="90"/>
      <c r="J101" s="90"/>
      <c r="K101" s="90"/>
      <c r="L101" s="82" t="str">
        <f t="shared" si="8"/>
        <v/>
      </c>
      <c r="M101" s="17"/>
      <c r="N101" s="82" t="str">
        <f t="shared" si="9"/>
        <v/>
      </c>
      <c r="O101" s="82">
        <f t="shared" si="10"/>
        <v>0</v>
      </c>
      <c r="P101" s="82" t="str">
        <f t="shared" si="11"/>
        <v/>
      </c>
      <c r="Q101" s="82" t="str">
        <f t="shared" si="12"/>
        <v/>
      </c>
    </row>
    <row r="102" spans="3:17" ht="17.45" customHeight="1" x14ac:dyDescent="0.2">
      <c r="C102" s="99"/>
      <c r="D102" s="100"/>
      <c r="E102" s="90"/>
      <c r="F102" s="90"/>
      <c r="G102" s="101"/>
      <c r="H102" s="90"/>
      <c r="I102" s="90"/>
      <c r="J102" s="90"/>
      <c r="K102" s="90"/>
      <c r="L102" s="82" t="str">
        <f t="shared" si="8"/>
        <v/>
      </c>
      <c r="M102" s="17"/>
      <c r="N102" s="82" t="str">
        <f t="shared" si="9"/>
        <v/>
      </c>
      <c r="O102" s="82">
        <f t="shared" si="10"/>
        <v>0</v>
      </c>
      <c r="P102" s="82" t="str">
        <f t="shared" si="11"/>
        <v/>
      </c>
      <c r="Q102" s="82" t="str">
        <f t="shared" si="12"/>
        <v/>
      </c>
    </row>
    <row r="103" spans="3:17" ht="17.45" customHeight="1" x14ac:dyDescent="0.2">
      <c r="C103" s="99"/>
      <c r="D103" s="100"/>
      <c r="E103" s="90"/>
      <c r="F103" s="90"/>
      <c r="G103" s="101"/>
      <c r="H103" s="90"/>
      <c r="I103" s="90"/>
      <c r="J103" s="90"/>
      <c r="K103" s="90"/>
      <c r="L103" s="82" t="str">
        <f t="shared" si="8"/>
        <v/>
      </c>
      <c r="M103" s="17"/>
      <c r="N103" s="82" t="str">
        <f t="shared" si="9"/>
        <v/>
      </c>
      <c r="O103" s="82">
        <f t="shared" si="10"/>
        <v>0</v>
      </c>
      <c r="P103" s="82" t="str">
        <f t="shared" si="11"/>
        <v/>
      </c>
      <c r="Q103" s="82" t="str">
        <f t="shared" si="12"/>
        <v/>
      </c>
    </row>
    <row r="104" spans="3:17" ht="17.45" customHeight="1" x14ac:dyDescent="0.2">
      <c r="C104" s="99"/>
      <c r="D104" s="100"/>
      <c r="E104" s="90"/>
      <c r="F104" s="90"/>
      <c r="G104" s="101"/>
      <c r="H104" s="90"/>
      <c r="I104" s="90"/>
      <c r="J104" s="90"/>
      <c r="K104" s="90"/>
      <c r="L104" s="82" t="str">
        <f t="shared" si="8"/>
        <v/>
      </c>
      <c r="M104" s="17"/>
      <c r="N104" s="82" t="str">
        <f t="shared" si="9"/>
        <v/>
      </c>
      <c r="O104" s="82">
        <f t="shared" si="10"/>
        <v>0</v>
      </c>
      <c r="P104" s="82" t="str">
        <f t="shared" si="11"/>
        <v/>
      </c>
      <c r="Q104" s="82" t="str">
        <f t="shared" si="12"/>
        <v/>
      </c>
    </row>
    <row r="105" spans="3:17" ht="17.45" customHeight="1" x14ac:dyDescent="0.2">
      <c r="C105" s="99"/>
      <c r="D105" s="100"/>
      <c r="E105" s="90"/>
      <c r="F105" s="90"/>
      <c r="G105" s="101"/>
      <c r="H105" s="90"/>
      <c r="I105" s="90"/>
      <c r="J105" s="90"/>
      <c r="K105" s="90"/>
      <c r="L105" s="82" t="str">
        <f t="shared" si="8"/>
        <v/>
      </c>
      <c r="M105" s="17"/>
      <c r="N105" s="82" t="str">
        <f t="shared" si="9"/>
        <v/>
      </c>
      <c r="O105" s="82">
        <f t="shared" si="10"/>
        <v>0</v>
      </c>
      <c r="P105" s="82" t="str">
        <f t="shared" si="11"/>
        <v/>
      </c>
      <c r="Q105" s="82" t="str">
        <f t="shared" si="12"/>
        <v/>
      </c>
    </row>
    <row r="106" spans="3:17" ht="17.45" customHeight="1" x14ac:dyDescent="0.2">
      <c r="C106" s="99"/>
      <c r="D106" s="100"/>
      <c r="E106" s="90"/>
      <c r="F106" s="90"/>
      <c r="G106" s="101"/>
      <c r="H106" s="90"/>
      <c r="I106" s="90"/>
      <c r="J106" s="90"/>
      <c r="K106" s="90"/>
      <c r="L106" s="82" t="str">
        <f t="shared" si="8"/>
        <v/>
      </c>
      <c r="M106" s="17"/>
      <c r="N106" s="82" t="str">
        <f t="shared" si="9"/>
        <v/>
      </c>
      <c r="O106" s="82">
        <f t="shared" si="10"/>
        <v>0</v>
      </c>
      <c r="P106" s="82" t="str">
        <f t="shared" si="11"/>
        <v/>
      </c>
      <c r="Q106" s="82" t="str">
        <f t="shared" si="12"/>
        <v/>
      </c>
    </row>
    <row r="107" spans="3:17" ht="17.45" customHeight="1" x14ac:dyDescent="0.2">
      <c r="C107" s="99"/>
      <c r="D107" s="100"/>
      <c r="E107" s="90"/>
      <c r="F107" s="90"/>
      <c r="G107" s="101"/>
      <c r="H107" s="90"/>
      <c r="I107" s="90"/>
      <c r="J107" s="90"/>
      <c r="K107" s="90"/>
      <c r="L107" s="82" t="str">
        <f t="shared" si="8"/>
        <v/>
      </c>
      <c r="M107" s="17"/>
      <c r="N107" s="82" t="str">
        <f t="shared" si="9"/>
        <v/>
      </c>
      <c r="O107" s="82">
        <f t="shared" si="10"/>
        <v>0</v>
      </c>
      <c r="P107" s="82" t="str">
        <f t="shared" si="11"/>
        <v/>
      </c>
      <c r="Q107" s="82" t="str">
        <f t="shared" si="12"/>
        <v/>
      </c>
    </row>
    <row r="108" spans="3:17" ht="17.45" customHeight="1" x14ac:dyDescent="0.2">
      <c r="C108" s="99"/>
      <c r="D108" s="100"/>
      <c r="E108" s="90"/>
      <c r="F108" s="90"/>
      <c r="G108" s="101"/>
      <c r="H108" s="90"/>
      <c r="I108" s="90"/>
      <c r="J108" s="90"/>
      <c r="K108" s="90"/>
      <c r="L108" s="82" t="str">
        <f t="shared" si="8"/>
        <v/>
      </c>
      <c r="M108" s="17"/>
      <c r="N108" s="82" t="str">
        <f t="shared" si="9"/>
        <v/>
      </c>
      <c r="O108" s="82">
        <f t="shared" si="10"/>
        <v>0</v>
      </c>
      <c r="P108" s="82" t="str">
        <f t="shared" si="11"/>
        <v/>
      </c>
      <c r="Q108" s="82" t="str">
        <f t="shared" si="12"/>
        <v/>
      </c>
    </row>
    <row r="109" spans="3:17" ht="17.45" customHeight="1" x14ac:dyDescent="0.2">
      <c r="C109" s="99"/>
      <c r="D109" s="100"/>
      <c r="E109" s="90"/>
      <c r="F109" s="90"/>
      <c r="G109" s="101"/>
      <c r="H109" s="90"/>
      <c r="I109" s="90"/>
      <c r="J109" s="90"/>
      <c r="K109" s="90"/>
      <c r="L109" s="82" t="str">
        <f t="shared" si="8"/>
        <v/>
      </c>
      <c r="M109" s="17"/>
      <c r="N109" s="82" t="str">
        <f t="shared" si="9"/>
        <v/>
      </c>
      <c r="O109" s="82">
        <f t="shared" si="10"/>
        <v>0</v>
      </c>
      <c r="P109" s="82" t="str">
        <f t="shared" si="11"/>
        <v/>
      </c>
      <c r="Q109" s="82" t="str">
        <f t="shared" si="12"/>
        <v/>
      </c>
    </row>
    <row r="110" spans="3:17" ht="17.45" customHeight="1" x14ac:dyDescent="0.2">
      <c r="C110" s="99"/>
      <c r="D110" s="100"/>
      <c r="E110" s="90"/>
      <c r="F110" s="90"/>
      <c r="G110" s="101"/>
      <c r="H110" s="90"/>
      <c r="I110" s="90"/>
      <c r="J110" s="90"/>
      <c r="K110" s="90"/>
      <c r="L110" s="82" t="str">
        <f t="shared" si="8"/>
        <v/>
      </c>
      <c r="M110" s="17"/>
      <c r="N110" s="82" t="str">
        <f t="shared" si="9"/>
        <v/>
      </c>
      <c r="O110" s="82">
        <f t="shared" si="10"/>
        <v>0</v>
      </c>
      <c r="P110" s="82" t="str">
        <f t="shared" si="11"/>
        <v/>
      </c>
      <c r="Q110" s="82" t="str">
        <f t="shared" si="12"/>
        <v/>
      </c>
    </row>
    <row r="111" spans="3:17" ht="17.45" customHeight="1" x14ac:dyDescent="0.2">
      <c r="C111" s="99"/>
      <c r="D111" s="100"/>
      <c r="E111" s="90"/>
      <c r="F111" s="90"/>
      <c r="G111" s="101"/>
      <c r="H111" s="90"/>
      <c r="I111" s="90"/>
      <c r="J111" s="90"/>
      <c r="K111" s="90"/>
      <c r="L111" s="82" t="str">
        <f t="shared" si="8"/>
        <v/>
      </c>
      <c r="M111" s="17"/>
      <c r="N111" s="82" t="str">
        <f t="shared" si="9"/>
        <v/>
      </c>
      <c r="O111" s="82">
        <f t="shared" si="10"/>
        <v>0</v>
      </c>
      <c r="P111" s="82" t="str">
        <f t="shared" si="11"/>
        <v/>
      </c>
      <c r="Q111" s="82" t="str">
        <f t="shared" si="12"/>
        <v/>
      </c>
    </row>
    <row r="112" spans="3:17" ht="17.45" customHeight="1" x14ac:dyDescent="0.2">
      <c r="C112" s="99"/>
      <c r="D112" s="100"/>
      <c r="E112" s="90"/>
      <c r="F112" s="90"/>
      <c r="G112" s="101"/>
      <c r="H112" s="90"/>
      <c r="I112" s="90"/>
      <c r="J112" s="90"/>
      <c r="K112" s="90"/>
      <c r="L112" s="82" t="str">
        <f t="shared" si="8"/>
        <v/>
      </c>
      <c r="M112" s="17"/>
      <c r="N112" s="82" t="str">
        <f t="shared" si="9"/>
        <v/>
      </c>
      <c r="O112" s="82">
        <f t="shared" si="10"/>
        <v>0</v>
      </c>
      <c r="P112" s="82" t="str">
        <f t="shared" si="11"/>
        <v/>
      </c>
      <c r="Q112" s="82" t="str">
        <f t="shared" si="12"/>
        <v/>
      </c>
    </row>
    <row r="113" spans="3:17" ht="17.45" customHeight="1" x14ac:dyDescent="0.2">
      <c r="C113" s="99"/>
      <c r="D113" s="100"/>
      <c r="E113" s="90"/>
      <c r="F113" s="90"/>
      <c r="G113" s="101"/>
      <c r="H113" s="90"/>
      <c r="I113" s="90"/>
      <c r="J113" s="90"/>
      <c r="K113" s="90"/>
      <c r="L113" s="82" t="str">
        <f t="shared" si="8"/>
        <v/>
      </c>
      <c r="M113" s="17"/>
      <c r="N113" s="82" t="str">
        <f t="shared" si="9"/>
        <v/>
      </c>
      <c r="O113" s="82">
        <f t="shared" si="10"/>
        <v>0</v>
      </c>
      <c r="P113" s="82" t="str">
        <f t="shared" si="11"/>
        <v/>
      </c>
      <c r="Q113" s="82" t="str">
        <f t="shared" si="12"/>
        <v/>
      </c>
    </row>
    <row r="114" spans="3:17" ht="17.45" customHeight="1" x14ac:dyDescent="0.2">
      <c r="C114" s="99"/>
      <c r="D114" s="100"/>
      <c r="E114" s="90"/>
      <c r="F114" s="90"/>
      <c r="G114" s="101"/>
      <c r="H114" s="90"/>
      <c r="I114" s="90"/>
      <c r="J114" s="90"/>
      <c r="K114" s="90"/>
      <c r="L114" s="82" t="str">
        <f t="shared" si="8"/>
        <v/>
      </c>
      <c r="M114" s="17"/>
      <c r="N114" s="82" t="str">
        <f t="shared" si="9"/>
        <v/>
      </c>
      <c r="O114" s="82">
        <f t="shared" si="10"/>
        <v>0</v>
      </c>
      <c r="P114" s="82" t="str">
        <f t="shared" si="11"/>
        <v/>
      </c>
      <c r="Q114" s="82" t="str">
        <f t="shared" si="12"/>
        <v/>
      </c>
    </row>
    <row r="115" spans="3:17" ht="17.45" customHeight="1" x14ac:dyDescent="0.2">
      <c r="C115" s="99"/>
      <c r="D115" s="100"/>
      <c r="E115" s="90"/>
      <c r="F115" s="90"/>
      <c r="G115" s="101"/>
      <c r="H115" s="90"/>
      <c r="I115" s="90"/>
      <c r="J115" s="90"/>
      <c r="K115" s="90"/>
      <c r="L115" s="82" t="str">
        <f t="shared" si="8"/>
        <v/>
      </c>
      <c r="M115" s="17"/>
      <c r="N115" s="82" t="str">
        <f t="shared" si="9"/>
        <v/>
      </c>
      <c r="O115" s="82">
        <f t="shared" si="10"/>
        <v>0</v>
      </c>
      <c r="P115" s="82" t="str">
        <f t="shared" si="11"/>
        <v/>
      </c>
      <c r="Q115" s="82" t="str">
        <f t="shared" si="12"/>
        <v/>
      </c>
    </row>
    <row r="116" spans="3:17" ht="17.45" customHeight="1" x14ac:dyDescent="0.2">
      <c r="C116" s="99"/>
      <c r="D116" s="100"/>
      <c r="E116" s="90"/>
      <c r="F116" s="90"/>
      <c r="G116" s="101"/>
      <c r="H116" s="90"/>
      <c r="I116" s="90"/>
      <c r="J116" s="90"/>
      <c r="K116" s="90"/>
      <c r="L116" s="82" t="str">
        <f t="shared" si="8"/>
        <v/>
      </c>
      <c r="M116" s="17"/>
      <c r="N116" s="82" t="str">
        <f t="shared" si="9"/>
        <v/>
      </c>
      <c r="O116" s="82">
        <f t="shared" si="10"/>
        <v>0</v>
      </c>
      <c r="P116" s="82" t="str">
        <f t="shared" si="11"/>
        <v/>
      </c>
      <c r="Q116" s="82" t="str">
        <f t="shared" si="12"/>
        <v/>
      </c>
    </row>
    <row r="117" spans="3:17" ht="17.45" customHeight="1" x14ac:dyDescent="0.2">
      <c r="C117" s="99"/>
      <c r="D117" s="100"/>
      <c r="E117" s="90"/>
      <c r="F117" s="90"/>
      <c r="G117" s="101"/>
      <c r="H117" s="90"/>
      <c r="I117" s="90"/>
      <c r="J117" s="90"/>
      <c r="K117" s="90"/>
      <c r="L117" s="82" t="str">
        <f t="shared" si="8"/>
        <v/>
      </c>
      <c r="M117" s="17"/>
      <c r="N117" s="82" t="str">
        <f t="shared" si="9"/>
        <v/>
      </c>
      <c r="O117" s="82">
        <f t="shared" si="10"/>
        <v>0</v>
      </c>
      <c r="P117" s="82" t="str">
        <f t="shared" si="11"/>
        <v/>
      </c>
      <c r="Q117" s="82" t="str">
        <f t="shared" si="12"/>
        <v/>
      </c>
    </row>
    <row r="118" spans="3:17" ht="17.45" customHeight="1" x14ac:dyDescent="0.2">
      <c r="C118" s="99"/>
      <c r="D118" s="100"/>
      <c r="E118" s="90"/>
      <c r="F118" s="90"/>
      <c r="G118" s="101"/>
      <c r="H118" s="90"/>
      <c r="I118" s="90"/>
      <c r="J118" s="90"/>
      <c r="K118" s="90"/>
      <c r="L118" s="82" t="str">
        <f t="shared" si="8"/>
        <v/>
      </c>
      <c r="M118" s="17"/>
      <c r="N118" s="82" t="str">
        <f t="shared" si="9"/>
        <v/>
      </c>
      <c r="O118" s="82">
        <f t="shared" si="10"/>
        <v>0</v>
      </c>
      <c r="P118" s="82" t="str">
        <f t="shared" si="11"/>
        <v/>
      </c>
      <c r="Q118" s="82" t="str">
        <f t="shared" si="12"/>
        <v/>
      </c>
    </row>
    <row r="119" spans="3:17" ht="17.45" customHeight="1" x14ac:dyDescent="0.2">
      <c r="C119" s="99"/>
      <c r="D119" s="100"/>
      <c r="E119" s="90"/>
      <c r="F119" s="90"/>
      <c r="G119" s="101"/>
      <c r="H119" s="90"/>
      <c r="I119" s="90"/>
      <c r="J119" s="90"/>
      <c r="K119" s="90"/>
      <c r="L119" s="82" t="str">
        <f t="shared" si="8"/>
        <v/>
      </c>
      <c r="M119" s="17"/>
      <c r="N119" s="82" t="str">
        <f t="shared" si="9"/>
        <v/>
      </c>
      <c r="O119" s="82">
        <f t="shared" si="10"/>
        <v>0</v>
      </c>
      <c r="P119" s="82" t="str">
        <f t="shared" si="11"/>
        <v/>
      </c>
      <c r="Q119" s="82" t="str">
        <f t="shared" si="12"/>
        <v/>
      </c>
    </row>
    <row r="120" spans="3:17" ht="17.45" customHeight="1" x14ac:dyDescent="0.2">
      <c r="C120" s="99"/>
      <c r="D120" s="100"/>
      <c r="E120" s="90"/>
      <c r="F120" s="90"/>
      <c r="G120" s="101"/>
      <c r="H120" s="90"/>
      <c r="I120" s="90"/>
      <c r="J120" s="90"/>
      <c r="K120" s="90"/>
      <c r="L120" s="82" t="str">
        <f t="shared" si="8"/>
        <v/>
      </c>
      <c r="M120" s="17"/>
      <c r="N120" s="82" t="str">
        <f t="shared" si="9"/>
        <v/>
      </c>
      <c r="O120" s="82">
        <f t="shared" si="10"/>
        <v>0</v>
      </c>
      <c r="P120" s="82" t="str">
        <f t="shared" si="11"/>
        <v/>
      </c>
      <c r="Q120" s="82" t="str">
        <f t="shared" si="12"/>
        <v/>
      </c>
    </row>
    <row r="121" spans="3:17" ht="17.45" customHeight="1" x14ac:dyDescent="0.2">
      <c r="C121" s="99"/>
      <c r="D121" s="100"/>
      <c r="E121" s="90"/>
      <c r="F121" s="90"/>
      <c r="G121" s="101"/>
      <c r="H121" s="90"/>
      <c r="I121" s="90"/>
      <c r="J121" s="90"/>
      <c r="K121" s="90"/>
      <c r="L121" s="82" t="str">
        <f t="shared" si="8"/>
        <v/>
      </c>
      <c r="M121" s="17"/>
      <c r="N121" s="82" t="str">
        <f t="shared" si="9"/>
        <v/>
      </c>
      <c r="O121" s="82">
        <f t="shared" si="10"/>
        <v>0</v>
      </c>
      <c r="P121" s="82" t="str">
        <f t="shared" si="11"/>
        <v/>
      </c>
      <c r="Q121" s="82" t="str">
        <f t="shared" si="12"/>
        <v/>
      </c>
    </row>
    <row r="122" spans="3:17" ht="17.45" customHeight="1" x14ac:dyDescent="0.2">
      <c r="C122" s="99"/>
      <c r="D122" s="100"/>
      <c r="E122" s="90"/>
      <c r="F122" s="90"/>
      <c r="G122" s="101"/>
      <c r="H122" s="90"/>
      <c r="I122" s="90"/>
      <c r="J122" s="90"/>
      <c r="K122" s="90"/>
      <c r="L122" s="82" t="str">
        <f t="shared" si="8"/>
        <v/>
      </c>
      <c r="M122" s="17"/>
      <c r="N122" s="82" t="str">
        <f t="shared" si="9"/>
        <v/>
      </c>
      <c r="O122" s="82">
        <f t="shared" si="10"/>
        <v>0</v>
      </c>
      <c r="P122" s="82" t="str">
        <f t="shared" si="11"/>
        <v/>
      </c>
      <c r="Q122" s="82" t="str">
        <f t="shared" si="12"/>
        <v/>
      </c>
    </row>
    <row r="123" spans="3:17" ht="17.45" customHeight="1" x14ac:dyDescent="0.2">
      <c r="C123" s="99"/>
      <c r="D123" s="100"/>
      <c r="E123" s="90"/>
      <c r="F123" s="90"/>
      <c r="G123" s="101"/>
      <c r="H123" s="90"/>
      <c r="I123" s="90"/>
      <c r="J123" s="90"/>
      <c r="K123" s="90"/>
      <c r="L123" s="82" t="str">
        <f t="shared" si="8"/>
        <v/>
      </c>
      <c r="M123" s="17"/>
      <c r="N123" s="82" t="str">
        <f t="shared" si="9"/>
        <v/>
      </c>
      <c r="O123" s="82">
        <f t="shared" si="10"/>
        <v>0</v>
      </c>
      <c r="P123" s="82" t="str">
        <f t="shared" si="11"/>
        <v/>
      </c>
      <c r="Q123" s="82" t="str">
        <f t="shared" si="12"/>
        <v/>
      </c>
    </row>
    <row r="124" spans="3:17" ht="17.45" customHeight="1" x14ac:dyDescent="0.2">
      <c r="C124" s="99"/>
      <c r="D124" s="100"/>
      <c r="E124" s="90"/>
      <c r="F124" s="90"/>
      <c r="G124" s="101"/>
      <c r="H124" s="90"/>
      <c r="I124" s="90"/>
      <c r="J124" s="90"/>
      <c r="K124" s="90"/>
      <c r="L124" s="82" t="str">
        <f t="shared" si="8"/>
        <v/>
      </c>
      <c r="M124" s="17"/>
      <c r="N124" s="82" t="str">
        <f t="shared" si="9"/>
        <v/>
      </c>
      <c r="O124" s="82">
        <f t="shared" si="10"/>
        <v>0</v>
      </c>
      <c r="P124" s="82" t="str">
        <f t="shared" si="11"/>
        <v/>
      </c>
      <c r="Q124" s="82" t="str">
        <f t="shared" si="12"/>
        <v/>
      </c>
    </row>
    <row r="125" spans="3:17" ht="17.45" customHeight="1" x14ac:dyDescent="0.2">
      <c r="C125" s="99"/>
      <c r="D125" s="100"/>
      <c r="E125" s="90"/>
      <c r="F125" s="90"/>
      <c r="G125" s="101"/>
      <c r="H125" s="90"/>
      <c r="I125" s="90"/>
      <c r="J125" s="90"/>
      <c r="K125" s="90"/>
      <c r="L125" s="82" t="str">
        <f t="shared" si="8"/>
        <v/>
      </c>
      <c r="M125" s="17"/>
      <c r="N125" s="82" t="str">
        <f t="shared" si="9"/>
        <v/>
      </c>
      <c r="O125" s="82">
        <f t="shared" si="10"/>
        <v>0</v>
      </c>
      <c r="P125" s="82" t="str">
        <f t="shared" si="11"/>
        <v/>
      </c>
      <c r="Q125" s="82" t="str">
        <f t="shared" si="12"/>
        <v/>
      </c>
    </row>
    <row r="126" spans="3:17" ht="17.45" customHeight="1" x14ac:dyDescent="0.2">
      <c r="C126" s="99"/>
      <c r="D126" s="100"/>
      <c r="E126" s="90"/>
      <c r="F126" s="90"/>
      <c r="G126" s="101"/>
      <c r="H126" s="90"/>
      <c r="I126" s="90"/>
      <c r="J126" s="90"/>
      <c r="K126" s="90"/>
      <c r="L126" s="82" t="str">
        <f t="shared" si="8"/>
        <v/>
      </c>
      <c r="M126" s="17"/>
      <c r="N126" s="82" t="str">
        <f t="shared" si="9"/>
        <v/>
      </c>
      <c r="O126" s="82">
        <f t="shared" si="10"/>
        <v>0</v>
      </c>
      <c r="P126" s="82" t="str">
        <f t="shared" si="11"/>
        <v/>
      </c>
      <c r="Q126" s="82" t="str">
        <f t="shared" si="12"/>
        <v/>
      </c>
    </row>
    <row r="127" spans="3:17" ht="17.45" customHeight="1" x14ac:dyDescent="0.2">
      <c r="C127" s="99"/>
      <c r="D127" s="100"/>
      <c r="E127" s="90"/>
      <c r="F127" s="90"/>
      <c r="G127" s="101"/>
      <c r="H127" s="90"/>
      <c r="I127" s="90"/>
      <c r="J127" s="90"/>
      <c r="K127" s="90"/>
      <c r="L127" s="82" t="str">
        <f t="shared" si="8"/>
        <v/>
      </c>
      <c r="M127" s="17"/>
      <c r="N127" s="82" t="str">
        <f t="shared" si="9"/>
        <v/>
      </c>
      <c r="O127" s="82">
        <f t="shared" si="10"/>
        <v>0</v>
      </c>
      <c r="P127" s="82" t="str">
        <f t="shared" si="11"/>
        <v/>
      </c>
      <c r="Q127" s="82" t="str">
        <f t="shared" si="12"/>
        <v/>
      </c>
    </row>
    <row r="128" spans="3:17" ht="17.45" customHeight="1" x14ac:dyDescent="0.2">
      <c r="C128" s="99"/>
      <c r="D128" s="100"/>
      <c r="E128" s="90"/>
      <c r="F128" s="90"/>
      <c r="G128" s="101"/>
      <c r="H128" s="90"/>
      <c r="I128" s="90"/>
      <c r="J128" s="90"/>
      <c r="K128" s="90"/>
      <c r="L128" s="82" t="str">
        <f t="shared" si="8"/>
        <v/>
      </c>
      <c r="M128" s="17"/>
      <c r="N128" s="82" t="str">
        <f t="shared" si="9"/>
        <v/>
      </c>
      <c r="O128" s="82">
        <f t="shared" si="10"/>
        <v>0</v>
      </c>
      <c r="P128" s="82" t="str">
        <f t="shared" si="11"/>
        <v/>
      </c>
      <c r="Q128" s="82" t="str">
        <f t="shared" si="12"/>
        <v/>
      </c>
    </row>
    <row r="129" spans="3:17" ht="17.45" customHeight="1" x14ac:dyDescent="0.2">
      <c r="C129" s="99"/>
      <c r="D129" s="100"/>
      <c r="E129" s="90"/>
      <c r="F129" s="90"/>
      <c r="G129" s="101"/>
      <c r="H129" s="90"/>
      <c r="I129" s="90"/>
      <c r="J129" s="90"/>
      <c r="K129" s="90"/>
      <c r="L129" s="82" t="str">
        <f t="shared" si="8"/>
        <v/>
      </c>
      <c r="M129" s="17"/>
      <c r="N129" s="82" t="str">
        <f t="shared" si="9"/>
        <v/>
      </c>
      <c r="O129" s="82">
        <f t="shared" si="10"/>
        <v>0</v>
      </c>
      <c r="P129" s="82" t="str">
        <f t="shared" si="11"/>
        <v/>
      </c>
      <c r="Q129" s="82" t="str">
        <f t="shared" si="12"/>
        <v/>
      </c>
    </row>
    <row r="130" spans="3:17" ht="17.45" customHeight="1" x14ac:dyDescent="0.2">
      <c r="C130" s="99"/>
      <c r="D130" s="100"/>
      <c r="E130" s="90"/>
      <c r="F130" s="90"/>
      <c r="G130" s="101"/>
      <c r="H130" s="90"/>
      <c r="I130" s="90"/>
      <c r="J130" s="90"/>
      <c r="K130" s="90"/>
      <c r="L130" s="82" t="str">
        <f t="shared" si="8"/>
        <v/>
      </c>
      <c r="M130" s="17"/>
      <c r="N130" s="82" t="str">
        <f t="shared" si="9"/>
        <v/>
      </c>
      <c r="O130" s="82">
        <f t="shared" si="10"/>
        <v>0</v>
      </c>
      <c r="P130" s="82" t="str">
        <f t="shared" si="11"/>
        <v/>
      </c>
      <c r="Q130" s="82" t="str">
        <f t="shared" si="12"/>
        <v/>
      </c>
    </row>
    <row r="131" spans="3:17" ht="17.45" customHeight="1" x14ac:dyDescent="0.2">
      <c r="C131" s="99"/>
      <c r="D131" s="100"/>
      <c r="E131" s="90"/>
      <c r="F131" s="90"/>
      <c r="G131" s="101"/>
      <c r="H131" s="90"/>
      <c r="I131" s="90"/>
      <c r="J131" s="90"/>
      <c r="K131" s="90"/>
      <c r="L131" s="82" t="str">
        <f t="shared" si="8"/>
        <v/>
      </c>
      <c r="M131" s="17"/>
      <c r="N131" s="82" t="str">
        <f t="shared" si="9"/>
        <v/>
      </c>
      <c r="O131" s="82">
        <f t="shared" si="10"/>
        <v>0</v>
      </c>
      <c r="P131" s="82" t="str">
        <f t="shared" si="11"/>
        <v/>
      </c>
      <c r="Q131" s="82" t="str">
        <f t="shared" si="12"/>
        <v/>
      </c>
    </row>
    <row r="132" spans="3:17" ht="17.45" customHeight="1" x14ac:dyDescent="0.2">
      <c r="C132" s="99"/>
      <c r="D132" s="100"/>
      <c r="E132" s="90"/>
      <c r="F132" s="90"/>
      <c r="G132" s="101"/>
      <c r="H132" s="90"/>
      <c r="I132" s="90"/>
      <c r="J132" s="90"/>
      <c r="K132" s="90"/>
      <c r="L132" s="82" t="str">
        <f t="shared" si="8"/>
        <v/>
      </c>
      <c r="M132" s="17"/>
      <c r="N132" s="82" t="str">
        <f t="shared" si="9"/>
        <v/>
      </c>
      <c r="O132" s="82">
        <f t="shared" si="10"/>
        <v>0</v>
      </c>
      <c r="P132" s="82" t="str">
        <f t="shared" si="11"/>
        <v/>
      </c>
      <c r="Q132" s="82" t="str">
        <f t="shared" si="12"/>
        <v/>
      </c>
    </row>
    <row r="133" spans="3:17" ht="17.45" customHeight="1" x14ac:dyDescent="0.2">
      <c r="C133" s="99"/>
      <c r="D133" s="100"/>
      <c r="E133" s="90"/>
      <c r="F133" s="90"/>
      <c r="G133" s="101"/>
      <c r="H133" s="90"/>
      <c r="I133" s="90"/>
      <c r="J133" s="90"/>
      <c r="K133" s="90"/>
      <c r="L133" s="82" t="str">
        <f t="shared" si="8"/>
        <v/>
      </c>
      <c r="M133" s="17"/>
      <c r="N133" s="82" t="str">
        <f t="shared" si="9"/>
        <v/>
      </c>
      <c r="O133" s="82">
        <f t="shared" si="10"/>
        <v>0</v>
      </c>
      <c r="P133" s="82" t="str">
        <f t="shared" si="11"/>
        <v/>
      </c>
      <c r="Q133" s="82" t="str">
        <f t="shared" si="12"/>
        <v/>
      </c>
    </row>
    <row r="134" spans="3:17" ht="17.45" customHeight="1" x14ac:dyDescent="0.2">
      <c r="C134" s="99"/>
      <c r="D134" s="100"/>
      <c r="E134" s="90"/>
      <c r="F134" s="90"/>
      <c r="G134" s="101"/>
      <c r="H134" s="90"/>
      <c r="I134" s="90"/>
      <c r="J134" s="90"/>
      <c r="K134" s="90"/>
      <c r="L134" s="82" t="str">
        <f t="shared" si="8"/>
        <v/>
      </c>
      <c r="M134" s="17"/>
      <c r="N134" s="82" t="str">
        <f t="shared" si="9"/>
        <v/>
      </c>
      <c r="O134" s="82">
        <f t="shared" si="10"/>
        <v>0</v>
      </c>
      <c r="P134" s="82" t="str">
        <f t="shared" si="11"/>
        <v/>
      </c>
      <c r="Q134" s="82" t="str">
        <f t="shared" si="12"/>
        <v/>
      </c>
    </row>
    <row r="135" spans="3:17" ht="17.45" customHeight="1" x14ac:dyDescent="0.2">
      <c r="C135" s="99"/>
      <c r="D135" s="100"/>
      <c r="E135" s="90"/>
      <c r="F135" s="90"/>
      <c r="G135" s="101"/>
      <c r="H135" s="90"/>
      <c r="I135" s="90"/>
      <c r="J135" s="90"/>
      <c r="K135" s="90"/>
      <c r="L135" s="82" t="str">
        <f t="shared" si="8"/>
        <v/>
      </c>
      <c r="M135" s="17"/>
      <c r="N135" s="82" t="str">
        <f t="shared" si="9"/>
        <v/>
      </c>
      <c r="O135" s="82">
        <f t="shared" si="10"/>
        <v>0</v>
      </c>
      <c r="P135" s="82" t="str">
        <f t="shared" si="11"/>
        <v/>
      </c>
      <c r="Q135" s="82" t="str">
        <f t="shared" si="12"/>
        <v/>
      </c>
    </row>
    <row r="136" spans="3:17" ht="17.45" customHeight="1" x14ac:dyDescent="0.2">
      <c r="C136" s="99"/>
      <c r="D136" s="100"/>
      <c r="E136" s="90"/>
      <c r="F136" s="90"/>
      <c r="G136" s="101"/>
      <c r="H136" s="90"/>
      <c r="I136" s="90"/>
      <c r="J136" s="90"/>
      <c r="K136" s="90"/>
      <c r="L136" s="82" t="str">
        <f t="shared" si="8"/>
        <v/>
      </c>
      <c r="M136" s="17"/>
      <c r="N136" s="82" t="str">
        <f t="shared" si="9"/>
        <v/>
      </c>
      <c r="O136" s="82">
        <f t="shared" si="10"/>
        <v>0</v>
      </c>
      <c r="P136" s="82" t="str">
        <f t="shared" si="11"/>
        <v/>
      </c>
      <c r="Q136" s="82" t="str">
        <f t="shared" si="12"/>
        <v/>
      </c>
    </row>
    <row r="137" spans="3:17" ht="17.45" customHeight="1" x14ac:dyDescent="0.2">
      <c r="C137" s="99"/>
      <c r="D137" s="100"/>
      <c r="E137" s="90"/>
      <c r="F137" s="90"/>
      <c r="G137" s="101"/>
      <c r="H137" s="90"/>
      <c r="I137" s="90"/>
      <c r="J137" s="90"/>
      <c r="K137" s="90"/>
      <c r="L137" s="82" t="str">
        <f t="shared" si="8"/>
        <v/>
      </c>
      <c r="M137" s="17"/>
      <c r="N137" s="82" t="str">
        <f t="shared" si="9"/>
        <v/>
      </c>
      <c r="O137" s="82">
        <f t="shared" si="10"/>
        <v>0</v>
      </c>
      <c r="P137" s="82" t="str">
        <f t="shared" si="11"/>
        <v/>
      </c>
      <c r="Q137" s="82" t="str">
        <f t="shared" si="12"/>
        <v/>
      </c>
    </row>
    <row r="138" spans="3:17" ht="17.45" customHeight="1" x14ac:dyDescent="0.2">
      <c r="C138" s="99"/>
      <c r="D138" s="100"/>
      <c r="E138" s="90"/>
      <c r="F138" s="90"/>
      <c r="G138" s="101"/>
      <c r="H138" s="90"/>
      <c r="I138" s="90"/>
      <c r="J138" s="90"/>
      <c r="K138" s="90"/>
      <c r="L138" s="82" t="str">
        <f t="shared" si="8"/>
        <v/>
      </c>
      <c r="M138" s="17"/>
      <c r="N138" s="82" t="str">
        <f t="shared" si="9"/>
        <v/>
      </c>
      <c r="O138" s="82">
        <f t="shared" si="10"/>
        <v>0</v>
      </c>
      <c r="P138" s="82" t="str">
        <f t="shared" si="11"/>
        <v/>
      </c>
      <c r="Q138" s="82" t="str">
        <f t="shared" si="12"/>
        <v/>
      </c>
    </row>
    <row r="139" spans="3:17" ht="17.45" customHeight="1" x14ac:dyDescent="0.2">
      <c r="C139" s="99"/>
      <c r="D139" s="100"/>
      <c r="E139" s="90"/>
      <c r="F139" s="90"/>
      <c r="G139" s="101"/>
      <c r="H139" s="90"/>
      <c r="I139" s="90"/>
      <c r="J139" s="90"/>
      <c r="K139" s="90"/>
      <c r="L139" s="82" t="str">
        <f t="shared" si="8"/>
        <v/>
      </c>
      <c r="M139" s="17"/>
      <c r="N139" s="82" t="str">
        <f t="shared" si="9"/>
        <v/>
      </c>
      <c r="O139" s="82">
        <f t="shared" si="10"/>
        <v>0</v>
      </c>
      <c r="P139" s="82" t="str">
        <f t="shared" si="11"/>
        <v/>
      </c>
      <c r="Q139" s="82" t="str">
        <f t="shared" si="12"/>
        <v/>
      </c>
    </row>
    <row r="140" spans="3:17" ht="17.45" customHeight="1" x14ac:dyDescent="0.2">
      <c r="C140" s="99"/>
      <c r="D140" s="100"/>
      <c r="E140" s="90"/>
      <c r="F140" s="90"/>
      <c r="G140" s="101"/>
      <c r="H140" s="90"/>
      <c r="I140" s="90"/>
      <c r="J140" s="90"/>
      <c r="K140" s="90"/>
      <c r="L140" s="82" t="str">
        <f t="shared" si="8"/>
        <v/>
      </c>
      <c r="M140" s="17"/>
      <c r="N140" s="82" t="str">
        <f t="shared" si="9"/>
        <v/>
      </c>
      <c r="O140" s="82">
        <f t="shared" si="10"/>
        <v>0</v>
      </c>
      <c r="P140" s="82" t="str">
        <f t="shared" si="11"/>
        <v/>
      </c>
      <c r="Q140" s="82" t="str">
        <f t="shared" si="12"/>
        <v/>
      </c>
    </row>
    <row r="141" spans="3:17" ht="17.45" customHeight="1" x14ac:dyDescent="0.2">
      <c r="C141" s="99"/>
      <c r="D141" s="100"/>
      <c r="E141" s="90"/>
      <c r="F141" s="90"/>
      <c r="G141" s="101"/>
      <c r="H141" s="90"/>
      <c r="I141" s="90"/>
      <c r="J141" s="90"/>
      <c r="K141" s="90"/>
      <c r="L141" s="82" t="str">
        <f t="shared" si="8"/>
        <v/>
      </c>
      <c r="M141" s="17"/>
      <c r="N141" s="82" t="str">
        <f t="shared" si="9"/>
        <v/>
      </c>
      <c r="O141" s="82">
        <f t="shared" si="10"/>
        <v>0</v>
      </c>
      <c r="P141" s="82" t="str">
        <f t="shared" si="11"/>
        <v/>
      </c>
      <c r="Q141" s="82" t="str">
        <f t="shared" si="12"/>
        <v/>
      </c>
    </row>
    <row r="142" spans="3:17" ht="17.45" customHeight="1" x14ac:dyDescent="0.2">
      <c r="C142" s="99"/>
      <c r="D142" s="100"/>
      <c r="E142" s="90"/>
      <c r="F142" s="90"/>
      <c r="G142" s="101"/>
      <c r="H142" s="90"/>
      <c r="I142" s="90"/>
      <c r="J142" s="90"/>
      <c r="K142" s="90"/>
      <c r="L142" s="82" t="str">
        <f t="shared" si="8"/>
        <v/>
      </c>
      <c r="M142" s="17"/>
      <c r="N142" s="82" t="str">
        <f t="shared" si="9"/>
        <v/>
      </c>
      <c r="O142" s="82">
        <f t="shared" si="10"/>
        <v>0</v>
      </c>
      <c r="P142" s="82" t="str">
        <f t="shared" si="11"/>
        <v/>
      </c>
      <c r="Q142" s="82" t="str">
        <f t="shared" si="12"/>
        <v/>
      </c>
    </row>
    <row r="143" spans="3:17" ht="17.45" customHeight="1" x14ac:dyDescent="0.2">
      <c r="C143" s="99"/>
      <c r="D143" s="100"/>
      <c r="E143" s="90"/>
      <c r="F143" s="90"/>
      <c r="G143" s="101"/>
      <c r="H143" s="90"/>
      <c r="I143" s="90"/>
      <c r="J143" s="90"/>
      <c r="K143" s="90"/>
      <c r="L143" s="82" t="str">
        <f t="shared" si="8"/>
        <v/>
      </c>
      <c r="M143" s="17"/>
      <c r="N143" s="82" t="str">
        <f t="shared" si="9"/>
        <v/>
      </c>
      <c r="O143" s="82">
        <f t="shared" si="10"/>
        <v>0</v>
      </c>
      <c r="P143" s="82" t="str">
        <f t="shared" si="11"/>
        <v/>
      </c>
      <c r="Q143" s="82" t="str">
        <f t="shared" si="12"/>
        <v/>
      </c>
    </row>
    <row r="144" spans="3:17" ht="17.45" customHeight="1" x14ac:dyDescent="0.2">
      <c r="C144" s="99"/>
      <c r="D144" s="100"/>
      <c r="E144" s="90"/>
      <c r="F144" s="90"/>
      <c r="G144" s="101"/>
      <c r="H144" s="90"/>
      <c r="I144" s="90"/>
      <c r="J144" s="90"/>
      <c r="K144" s="90"/>
      <c r="L144" s="82" t="str">
        <f t="shared" ref="L144:L207" si="13">IF(F144&amp;H144&amp;I144&amp;J144&amp;K144="","",F144+H144+I144-J144-K144)</f>
        <v/>
      </c>
      <c r="M144" s="17"/>
      <c r="N144" s="82" t="str">
        <f t="shared" ref="N144:N207" si="14">IF($G144="E",F144,"")</f>
        <v/>
      </c>
      <c r="O144" s="82">
        <f t="shared" si="10"/>
        <v>0</v>
      </c>
      <c r="P144" s="82" t="str">
        <f t="shared" si="11"/>
        <v/>
      </c>
      <c r="Q144" s="82" t="str">
        <f t="shared" si="12"/>
        <v/>
      </c>
    </row>
    <row r="145" spans="3:17" ht="17.45" customHeight="1" x14ac:dyDescent="0.2">
      <c r="C145" s="99"/>
      <c r="D145" s="100"/>
      <c r="E145" s="90"/>
      <c r="F145" s="90"/>
      <c r="G145" s="101"/>
      <c r="H145" s="90"/>
      <c r="I145" s="90"/>
      <c r="J145" s="90"/>
      <c r="K145" s="90"/>
      <c r="L145" s="82" t="str">
        <f t="shared" si="13"/>
        <v/>
      </c>
      <c r="M145" s="17"/>
      <c r="N145" s="82" t="str">
        <f t="shared" si="14"/>
        <v/>
      </c>
      <c r="O145" s="82">
        <f t="shared" ref="O145:O208" si="15">IF($G145=0%,F145,"")</f>
        <v>0</v>
      </c>
      <c r="P145" s="82" t="str">
        <f t="shared" ref="P145:P208" si="16">IF(OR($G145=8%,$G145=11%),$H145/$G145,"")</f>
        <v/>
      </c>
      <c r="Q145" s="82" t="str">
        <f t="shared" ref="Q145:Q208" si="17">IF(OR($G145=15%,$G145=16%),$H145/$G145,"")</f>
        <v/>
      </c>
    </row>
    <row r="146" spans="3:17" ht="17.45" customHeight="1" x14ac:dyDescent="0.2">
      <c r="C146" s="99"/>
      <c r="D146" s="100"/>
      <c r="E146" s="90"/>
      <c r="F146" s="90"/>
      <c r="G146" s="101"/>
      <c r="H146" s="90"/>
      <c r="I146" s="90"/>
      <c r="J146" s="90"/>
      <c r="K146" s="90"/>
      <c r="L146" s="82" t="str">
        <f t="shared" si="13"/>
        <v/>
      </c>
      <c r="M146" s="17"/>
      <c r="N146" s="82" t="str">
        <f t="shared" si="14"/>
        <v/>
      </c>
      <c r="O146" s="82">
        <f t="shared" si="15"/>
        <v>0</v>
      </c>
      <c r="P146" s="82" t="str">
        <f t="shared" si="16"/>
        <v/>
      </c>
      <c r="Q146" s="82" t="str">
        <f t="shared" si="17"/>
        <v/>
      </c>
    </row>
    <row r="147" spans="3:17" ht="17.45" customHeight="1" x14ac:dyDescent="0.2">
      <c r="C147" s="99"/>
      <c r="D147" s="100"/>
      <c r="E147" s="90"/>
      <c r="F147" s="90"/>
      <c r="G147" s="101"/>
      <c r="H147" s="90"/>
      <c r="I147" s="90"/>
      <c r="J147" s="90"/>
      <c r="K147" s="90"/>
      <c r="L147" s="82" t="str">
        <f t="shared" si="13"/>
        <v/>
      </c>
      <c r="M147" s="17"/>
      <c r="N147" s="82" t="str">
        <f t="shared" si="14"/>
        <v/>
      </c>
      <c r="O147" s="82">
        <f t="shared" si="15"/>
        <v>0</v>
      </c>
      <c r="P147" s="82" t="str">
        <f t="shared" si="16"/>
        <v/>
      </c>
      <c r="Q147" s="82" t="str">
        <f t="shared" si="17"/>
        <v/>
      </c>
    </row>
    <row r="148" spans="3:17" ht="17.45" customHeight="1" x14ac:dyDescent="0.2">
      <c r="C148" s="99"/>
      <c r="D148" s="100"/>
      <c r="E148" s="90"/>
      <c r="F148" s="90"/>
      <c r="G148" s="101"/>
      <c r="H148" s="90"/>
      <c r="I148" s="90"/>
      <c r="J148" s="90"/>
      <c r="K148" s="90"/>
      <c r="L148" s="82" t="str">
        <f t="shared" si="13"/>
        <v/>
      </c>
      <c r="M148" s="17"/>
      <c r="N148" s="82" t="str">
        <f t="shared" si="14"/>
        <v/>
      </c>
      <c r="O148" s="82">
        <f t="shared" si="15"/>
        <v>0</v>
      </c>
      <c r="P148" s="82" t="str">
        <f t="shared" si="16"/>
        <v/>
      </c>
      <c r="Q148" s="82" t="str">
        <f t="shared" si="17"/>
        <v/>
      </c>
    </row>
    <row r="149" spans="3:17" ht="17.45" customHeight="1" x14ac:dyDescent="0.2">
      <c r="C149" s="99"/>
      <c r="D149" s="100"/>
      <c r="E149" s="90"/>
      <c r="F149" s="90"/>
      <c r="G149" s="101"/>
      <c r="H149" s="90"/>
      <c r="I149" s="90"/>
      <c r="J149" s="90"/>
      <c r="K149" s="90"/>
      <c r="L149" s="82" t="str">
        <f t="shared" si="13"/>
        <v/>
      </c>
      <c r="M149" s="17"/>
      <c r="N149" s="82" t="str">
        <f t="shared" si="14"/>
        <v/>
      </c>
      <c r="O149" s="82">
        <f t="shared" si="15"/>
        <v>0</v>
      </c>
      <c r="P149" s="82" t="str">
        <f t="shared" si="16"/>
        <v/>
      </c>
      <c r="Q149" s="82" t="str">
        <f t="shared" si="17"/>
        <v/>
      </c>
    </row>
    <row r="150" spans="3:17" ht="17.45" customHeight="1" x14ac:dyDescent="0.2">
      <c r="C150" s="99"/>
      <c r="D150" s="100"/>
      <c r="E150" s="90"/>
      <c r="F150" s="90"/>
      <c r="G150" s="101"/>
      <c r="H150" s="90"/>
      <c r="I150" s="90"/>
      <c r="J150" s="90"/>
      <c r="K150" s="90"/>
      <c r="L150" s="82" t="str">
        <f t="shared" si="13"/>
        <v/>
      </c>
      <c r="M150" s="17"/>
      <c r="N150" s="82" t="str">
        <f t="shared" si="14"/>
        <v/>
      </c>
      <c r="O150" s="82">
        <f t="shared" si="15"/>
        <v>0</v>
      </c>
      <c r="P150" s="82" t="str">
        <f t="shared" si="16"/>
        <v/>
      </c>
      <c r="Q150" s="82" t="str">
        <f t="shared" si="17"/>
        <v/>
      </c>
    </row>
    <row r="151" spans="3:17" ht="17.45" customHeight="1" x14ac:dyDescent="0.2">
      <c r="C151" s="99"/>
      <c r="D151" s="100"/>
      <c r="E151" s="90"/>
      <c r="F151" s="90"/>
      <c r="G151" s="101"/>
      <c r="H151" s="90"/>
      <c r="I151" s="90"/>
      <c r="J151" s="90"/>
      <c r="K151" s="90"/>
      <c r="L151" s="82" t="str">
        <f t="shared" si="13"/>
        <v/>
      </c>
      <c r="M151" s="17"/>
      <c r="N151" s="82" t="str">
        <f t="shared" si="14"/>
        <v/>
      </c>
      <c r="O151" s="82">
        <f t="shared" si="15"/>
        <v>0</v>
      </c>
      <c r="P151" s="82" t="str">
        <f t="shared" si="16"/>
        <v/>
      </c>
      <c r="Q151" s="82" t="str">
        <f t="shared" si="17"/>
        <v/>
      </c>
    </row>
    <row r="152" spans="3:17" ht="17.45" customHeight="1" x14ac:dyDescent="0.2">
      <c r="C152" s="99"/>
      <c r="D152" s="100"/>
      <c r="E152" s="90"/>
      <c r="F152" s="90"/>
      <c r="G152" s="101"/>
      <c r="H152" s="90"/>
      <c r="I152" s="90"/>
      <c r="J152" s="90"/>
      <c r="K152" s="90"/>
      <c r="L152" s="82" t="str">
        <f t="shared" si="13"/>
        <v/>
      </c>
      <c r="M152" s="17"/>
      <c r="N152" s="82" t="str">
        <f t="shared" si="14"/>
        <v/>
      </c>
      <c r="O152" s="82">
        <f t="shared" si="15"/>
        <v>0</v>
      </c>
      <c r="P152" s="82" t="str">
        <f t="shared" si="16"/>
        <v/>
      </c>
      <c r="Q152" s="82" t="str">
        <f t="shared" si="17"/>
        <v/>
      </c>
    </row>
    <row r="153" spans="3:17" ht="17.45" customHeight="1" x14ac:dyDescent="0.2">
      <c r="C153" s="99"/>
      <c r="D153" s="100"/>
      <c r="E153" s="90"/>
      <c r="F153" s="90"/>
      <c r="G153" s="101"/>
      <c r="H153" s="90"/>
      <c r="I153" s="90"/>
      <c r="J153" s="90"/>
      <c r="K153" s="90"/>
      <c r="L153" s="82" t="str">
        <f t="shared" si="13"/>
        <v/>
      </c>
      <c r="M153" s="17"/>
      <c r="N153" s="82" t="str">
        <f t="shared" si="14"/>
        <v/>
      </c>
      <c r="O153" s="82">
        <f t="shared" si="15"/>
        <v>0</v>
      </c>
      <c r="P153" s="82" t="str">
        <f t="shared" si="16"/>
        <v/>
      </c>
      <c r="Q153" s="82" t="str">
        <f t="shared" si="17"/>
        <v/>
      </c>
    </row>
    <row r="154" spans="3:17" ht="17.45" customHeight="1" x14ac:dyDescent="0.2">
      <c r="C154" s="99"/>
      <c r="D154" s="100"/>
      <c r="E154" s="90"/>
      <c r="F154" s="90"/>
      <c r="G154" s="101"/>
      <c r="H154" s="90"/>
      <c r="I154" s="90"/>
      <c r="J154" s="90"/>
      <c r="K154" s="90"/>
      <c r="L154" s="82" t="str">
        <f t="shared" si="13"/>
        <v/>
      </c>
      <c r="M154" s="17"/>
      <c r="N154" s="82" t="str">
        <f t="shared" si="14"/>
        <v/>
      </c>
      <c r="O154" s="82">
        <f t="shared" si="15"/>
        <v>0</v>
      </c>
      <c r="P154" s="82" t="str">
        <f t="shared" si="16"/>
        <v/>
      </c>
      <c r="Q154" s="82" t="str">
        <f t="shared" si="17"/>
        <v/>
      </c>
    </row>
    <row r="155" spans="3:17" ht="17.45" customHeight="1" x14ac:dyDescent="0.2">
      <c r="C155" s="99"/>
      <c r="D155" s="100"/>
      <c r="E155" s="90"/>
      <c r="F155" s="90"/>
      <c r="G155" s="101"/>
      <c r="H155" s="90"/>
      <c r="I155" s="90"/>
      <c r="J155" s="90"/>
      <c r="K155" s="90"/>
      <c r="L155" s="82" t="str">
        <f t="shared" si="13"/>
        <v/>
      </c>
      <c r="M155" s="17"/>
      <c r="N155" s="82" t="str">
        <f t="shared" si="14"/>
        <v/>
      </c>
      <c r="O155" s="82">
        <f t="shared" si="15"/>
        <v>0</v>
      </c>
      <c r="P155" s="82" t="str">
        <f t="shared" si="16"/>
        <v/>
      </c>
      <c r="Q155" s="82" t="str">
        <f t="shared" si="17"/>
        <v/>
      </c>
    </row>
    <row r="156" spans="3:17" ht="17.45" customHeight="1" x14ac:dyDescent="0.2">
      <c r="C156" s="99"/>
      <c r="D156" s="100"/>
      <c r="E156" s="90"/>
      <c r="F156" s="90"/>
      <c r="G156" s="101"/>
      <c r="H156" s="90"/>
      <c r="I156" s="90"/>
      <c r="J156" s="90"/>
      <c r="K156" s="90"/>
      <c r="L156" s="82" t="str">
        <f t="shared" si="13"/>
        <v/>
      </c>
      <c r="M156" s="17"/>
      <c r="N156" s="82" t="str">
        <f t="shared" si="14"/>
        <v/>
      </c>
      <c r="O156" s="82">
        <f t="shared" si="15"/>
        <v>0</v>
      </c>
      <c r="P156" s="82" t="str">
        <f t="shared" si="16"/>
        <v/>
      </c>
      <c r="Q156" s="82" t="str">
        <f t="shared" si="17"/>
        <v/>
      </c>
    </row>
    <row r="157" spans="3:17" ht="17.45" customHeight="1" x14ac:dyDescent="0.2">
      <c r="C157" s="99"/>
      <c r="D157" s="100"/>
      <c r="E157" s="90"/>
      <c r="F157" s="90"/>
      <c r="G157" s="101"/>
      <c r="H157" s="90"/>
      <c r="I157" s="90"/>
      <c r="J157" s="90"/>
      <c r="K157" s="90"/>
      <c r="L157" s="82" t="str">
        <f t="shared" si="13"/>
        <v/>
      </c>
      <c r="M157" s="17"/>
      <c r="N157" s="82" t="str">
        <f t="shared" si="14"/>
        <v/>
      </c>
      <c r="O157" s="82">
        <f t="shared" si="15"/>
        <v>0</v>
      </c>
      <c r="P157" s="82" t="str">
        <f t="shared" si="16"/>
        <v/>
      </c>
      <c r="Q157" s="82" t="str">
        <f t="shared" si="17"/>
        <v/>
      </c>
    </row>
    <row r="158" spans="3:17" ht="17.45" customHeight="1" x14ac:dyDescent="0.2">
      <c r="C158" s="99"/>
      <c r="D158" s="100"/>
      <c r="E158" s="90"/>
      <c r="F158" s="90"/>
      <c r="G158" s="101"/>
      <c r="H158" s="90"/>
      <c r="I158" s="90"/>
      <c r="J158" s="90"/>
      <c r="K158" s="90"/>
      <c r="L158" s="82" t="str">
        <f t="shared" si="13"/>
        <v/>
      </c>
      <c r="M158" s="17"/>
      <c r="N158" s="82" t="str">
        <f t="shared" si="14"/>
        <v/>
      </c>
      <c r="O158" s="82">
        <f t="shared" si="15"/>
        <v>0</v>
      </c>
      <c r="P158" s="82" t="str">
        <f t="shared" si="16"/>
        <v/>
      </c>
      <c r="Q158" s="82" t="str">
        <f t="shared" si="17"/>
        <v/>
      </c>
    </row>
    <row r="159" spans="3:17" ht="17.45" customHeight="1" x14ac:dyDescent="0.2">
      <c r="C159" s="99"/>
      <c r="D159" s="100"/>
      <c r="E159" s="90"/>
      <c r="F159" s="90"/>
      <c r="G159" s="101"/>
      <c r="H159" s="90"/>
      <c r="I159" s="90"/>
      <c r="J159" s="90"/>
      <c r="K159" s="90"/>
      <c r="L159" s="82" t="str">
        <f t="shared" si="13"/>
        <v/>
      </c>
      <c r="M159" s="17"/>
      <c r="N159" s="82" t="str">
        <f t="shared" si="14"/>
        <v/>
      </c>
      <c r="O159" s="82">
        <f t="shared" si="15"/>
        <v>0</v>
      </c>
      <c r="P159" s="82" t="str">
        <f t="shared" si="16"/>
        <v/>
      </c>
      <c r="Q159" s="82" t="str">
        <f t="shared" si="17"/>
        <v/>
      </c>
    </row>
    <row r="160" spans="3:17" ht="17.45" customHeight="1" x14ac:dyDescent="0.2">
      <c r="C160" s="99"/>
      <c r="D160" s="100"/>
      <c r="E160" s="90"/>
      <c r="F160" s="90"/>
      <c r="G160" s="101"/>
      <c r="H160" s="90"/>
      <c r="I160" s="90"/>
      <c r="J160" s="90"/>
      <c r="K160" s="90"/>
      <c r="L160" s="82" t="str">
        <f t="shared" si="13"/>
        <v/>
      </c>
      <c r="M160" s="17"/>
      <c r="N160" s="82" t="str">
        <f t="shared" si="14"/>
        <v/>
      </c>
      <c r="O160" s="82">
        <f t="shared" si="15"/>
        <v>0</v>
      </c>
      <c r="P160" s="82" t="str">
        <f t="shared" si="16"/>
        <v/>
      </c>
      <c r="Q160" s="82" t="str">
        <f t="shared" si="17"/>
        <v/>
      </c>
    </row>
    <row r="161" spans="3:17" ht="17.45" customHeight="1" x14ac:dyDescent="0.2">
      <c r="C161" s="99"/>
      <c r="D161" s="100"/>
      <c r="E161" s="90"/>
      <c r="F161" s="90"/>
      <c r="G161" s="101"/>
      <c r="H161" s="90"/>
      <c r="I161" s="90"/>
      <c r="J161" s="90"/>
      <c r="K161" s="90"/>
      <c r="L161" s="82" t="str">
        <f t="shared" si="13"/>
        <v/>
      </c>
      <c r="M161" s="17"/>
      <c r="N161" s="82" t="str">
        <f t="shared" si="14"/>
        <v/>
      </c>
      <c r="O161" s="82">
        <f t="shared" si="15"/>
        <v>0</v>
      </c>
      <c r="P161" s="82" t="str">
        <f t="shared" si="16"/>
        <v/>
      </c>
      <c r="Q161" s="82" t="str">
        <f t="shared" si="17"/>
        <v/>
      </c>
    </row>
    <row r="162" spans="3:17" ht="17.45" customHeight="1" x14ac:dyDescent="0.2">
      <c r="C162" s="99"/>
      <c r="D162" s="100"/>
      <c r="E162" s="90"/>
      <c r="F162" s="90"/>
      <c r="G162" s="101"/>
      <c r="H162" s="90"/>
      <c r="I162" s="90"/>
      <c r="J162" s="90"/>
      <c r="K162" s="90"/>
      <c r="L162" s="82" t="str">
        <f t="shared" si="13"/>
        <v/>
      </c>
      <c r="M162" s="17"/>
      <c r="N162" s="82" t="str">
        <f t="shared" si="14"/>
        <v/>
      </c>
      <c r="O162" s="82">
        <f t="shared" si="15"/>
        <v>0</v>
      </c>
      <c r="P162" s="82" t="str">
        <f t="shared" si="16"/>
        <v/>
      </c>
      <c r="Q162" s="82" t="str">
        <f t="shared" si="17"/>
        <v/>
      </c>
    </row>
    <row r="163" spans="3:17" ht="17.45" customHeight="1" x14ac:dyDescent="0.2">
      <c r="C163" s="99"/>
      <c r="D163" s="100"/>
      <c r="E163" s="90"/>
      <c r="F163" s="90"/>
      <c r="G163" s="101"/>
      <c r="H163" s="90"/>
      <c r="I163" s="90"/>
      <c r="J163" s="90"/>
      <c r="K163" s="90"/>
      <c r="L163" s="82" t="str">
        <f t="shared" si="13"/>
        <v/>
      </c>
      <c r="M163" s="17"/>
      <c r="N163" s="82" t="str">
        <f t="shared" si="14"/>
        <v/>
      </c>
      <c r="O163" s="82">
        <f t="shared" si="15"/>
        <v>0</v>
      </c>
      <c r="P163" s="82" t="str">
        <f t="shared" si="16"/>
        <v/>
      </c>
      <c r="Q163" s="82" t="str">
        <f t="shared" si="17"/>
        <v/>
      </c>
    </row>
    <row r="164" spans="3:17" ht="17.45" customHeight="1" x14ac:dyDescent="0.2">
      <c r="C164" s="99"/>
      <c r="D164" s="100"/>
      <c r="E164" s="90"/>
      <c r="F164" s="90"/>
      <c r="G164" s="101"/>
      <c r="H164" s="90"/>
      <c r="I164" s="90"/>
      <c r="J164" s="90"/>
      <c r="K164" s="90"/>
      <c r="L164" s="82" t="str">
        <f t="shared" si="13"/>
        <v/>
      </c>
      <c r="M164" s="17"/>
      <c r="N164" s="82" t="str">
        <f t="shared" si="14"/>
        <v/>
      </c>
      <c r="O164" s="82">
        <f t="shared" si="15"/>
        <v>0</v>
      </c>
      <c r="P164" s="82" t="str">
        <f t="shared" si="16"/>
        <v/>
      </c>
      <c r="Q164" s="82" t="str">
        <f t="shared" si="17"/>
        <v/>
      </c>
    </row>
    <row r="165" spans="3:17" ht="17.45" customHeight="1" x14ac:dyDescent="0.2">
      <c r="C165" s="99"/>
      <c r="D165" s="100"/>
      <c r="E165" s="90"/>
      <c r="F165" s="90"/>
      <c r="G165" s="101"/>
      <c r="H165" s="90"/>
      <c r="I165" s="90"/>
      <c r="J165" s="90"/>
      <c r="K165" s="90"/>
      <c r="L165" s="82" t="str">
        <f t="shared" si="13"/>
        <v/>
      </c>
      <c r="M165" s="17"/>
      <c r="N165" s="82" t="str">
        <f t="shared" si="14"/>
        <v/>
      </c>
      <c r="O165" s="82">
        <f t="shared" si="15"/>
        <v>0</v>
      </c>
      <c r="P165" s="82" t="str">
        <f t="shared" si="16"/>
        <v/>
      </c>
      <c r="Q165" s="82" t="str">
        <f t="shared" si="17"/>
        <v/>
      </c>
    </row>
    <row r="166" spans="3:17" ht="17.45" customHeight="1" x14ac:dyDescent="0.2">
      <c r="C166" s="99"/>
      <c r="D166" s="100"/>
      <c r="E166" s="90"/>
      <c r="F166" s="90"/>
      <c r="G166" s="101"/>
      <c r="H166" s="90"/>
      <c r="I166" s="90"/>
      <c r="J166" s="90"/>
      <c r="K166" s="90"/>
      <c r="L166" s="82" t="str">
        <f t="shared" si="13"/>
        <v/>
      </c>
      <c r="M166" s="17"/>
      <c r="N166" s="82" t="str">
        <f t="shared" si="14"/>
        <v/>
      </c>
      <c r="O166" s="82">
        <f t="shared" si="15"/>
        <v>0</v>
      </c>
      <c r="P166" s="82" t="str">
        <f t="shared" si="16"/>
        <v/>
      </c>
      <c r="Q166" s="82" t="str">
        <f t="shared" si="17"/>
        <v/>
      </c>
    </row>
    <row r="167" spans="3:17" ht="17.45" customHeight="1" x14ac:dyDescent="0.2">
      <c r="C167" s="99"/>
      <c r="D167" s="100"/>
      <c r="E167" s="90"/>
      <c r="F167" s="90"/>
      <c r="G167" s="101"/>
      <c r="H167" s="90"/>
      <c r="I167" s="90"/>
      <c r="J167" s="90"/>
      <c r="K167" s="90"/>
      <c r="L167" s="82" t="str">
        <f t="shared" si="13"/>
        <v/>
      </c>
      <c r="M167" s="17"/>
      <c r="N167" s="82" t="str">
        <f t="shared" si="14"/>
        <v/>
      </c>
      <c r="O167" s="82">
        <f t="shared" si="15"/>
        <v>0</v>
      </c>
      <c r="P167" s="82" t="str">
        <f t="shared" si="16"/>
        <v/>
      </c>
      <c r="Q167" s="82" t="str">
        <f t="shared" si="17"/>
        <v/>
      </c>
    </row>
    <row r="168" spans="3:17" ht="17.45" customHeight="1" x14ac:dyDescent="0.2">
      <c r="C168" s="99"/>
      <c r="D168" s="100"/>
      <c r="E168" s="90"/>
      <c r="F168" s="90"/>
      <c r="G168" s="101"/>
      <c r="H168" s="90"/>
      <c r="I168" s="90"/>
      <c r="J168" s="90"/>
      <c r="K168" s="90"/>
      <c r="L168" s="82" t="str">
        <f t="shared" si="13"/>
        <v/>
      </c>
      <c r="M168" s="17"/>
      <c r="N168" s="82" t="str">
        <f t="shared" si="14"/>
        <v/>
      </c>
      <c r="O168" s="82">
        <f t="shared" si="15"/>
        <v>0</v>
      </c>
      <c r="P168" s="82" t="str">
        <f t="shared" si="16"/>
        <v/>
      </c>
      <c r="Q168" s="82" t="str">
        <f t="shared" si="17"/>
        <v/>
      </c>
    </row>
    <row r="169" spans="3:17" ht="17.45" customHeight="1" x14ac:dyDescent="0.2">
      <c r="C169" s="99"/>
      <c r="D169" s="100"/>
      <c r="E169" s="90"/>
      <c r="F169" s="90"/>
      <c r="G169" s="101"/>
      <c r="H169" s="90"/>
      <c r="I169" s="90"/>
      <c r="J169" s="90"/>
      <c r="K169" s="90"/>
      <c r="L169" s="82" t="str">
        <f t="shared" si="13"/>
        <v/>
      </c>
      <c r="M169" s="17"/>
      <c r="N169" s="82" t="str">
        <f t="shared" si="14"/>
        <v/>
      </c>
      <c r="O169" s="82">
        <f t="shared" si="15"/>
        <v>0</v>
      </c>
      <c r="P169" s="82" t="str">
        <f t="shared" si="16"/>
        <v/>
      </c>
      <c r="Q169" s="82" t="str">
        <f t="shared" si="17"/>
        <v/>
      </c>
    </row>
    <row r="170" spans="3:17" ht="17.45" customHeight="1" x14ac:dyDescent="0.2">
      <c r="C170" s="99"/>
      <c r="D170" s="100"/>
      <c r="E170" s="90"/>
      <c r="F170" s="90"/>
      <c r="G170" s="101"/>
      <c r="H170" s="90"/>
      <c r="I170" s="90"/>
      <c r="J170" s="90"/>
      <c r="K170" s="90"/>
      <c r="L170" s="82" t="str">
        <f t="shared" si="13"/>
        <v/>
      </c>
      <c r="M170" s="17"/>
      <c r="N170" s="82" t="str">
        <f t="shared" si="14"/>
        <v/>
      </c>
      <c r="O170" s="82">
        <f t="shared" si="15"/>
        <v>0</v>
      </c>
      <c r="P170" s="82" t="str">
        <f t="shared" si="16"/>
        <v/>
      </c>
      <c r="Q170" s="82" t="str">
        <f t="shared" si="17"/>
        <v/>
      </c>
    </row>
    <row r="171" spans="3:17" ht="17.45" customHeight="1" x14ac:dyDescent="0.2">
      <c r="C171" s="99"/>
      <c r="D171" s="100"/>
      <c r="E171" s="90"/>
      <c r="F171" s="90"/>
      <c r="G171" s="101"/>
      <c r="H171" s="90"/>
      <c r="I171" s="90"/>
      <c r="J171" s="90"/>
      <c r="K171" s="90"/>
      <c r="L171" s="82" t="str">
        <f t="shared" si="13"/>
        <v/>
      </c>
      <c r="M171" s="17"/>
      <c r="N171" s="82" t="str">
        <f t="shared" si="14"/>
        <v/>
      </c>
      <c r="O171" s="82">
        <f t="shared" si="15"/>
        <v>0</v>
      </c>
      <c r="P171" s="82" t="str">
        <f t="shared" si="16"/>
        <v/>
      </c>
      <c r="Q171" s="82" t="str">
        <f t="shared" si="17"/>
        <v/>
      </c>
    </row>
    <row r="172" spans="3:17" ht="17.45" customHeight="1" x14ac:dyDescent="0.2">
      <c r="C172" s="99"/>
      <c r="D172" s="100"/>
      <c r="E172" s="90"/>
      <c r="F172" s="90"/>
      <c r="G172" s="101"/>
      <c r="H172" s="90"/>
      <c r="I172" s="90"/>
      <c r="J172" s="90"/>
      <c r="K172" s="90"/>
      <c r="L172" s="82" t="str">
        <f t="shared" si="13"/>
        <v/>
      </c>
      <c r="M172" s="17"/>
      <c r="N172" s="82" t="str">
        <f t="shared" si="14"/>
        <v/>
      </c>
      <c r="O172" s="82">
        <f t="shared" si="15"/>
        <v>0</v>
      </c>
      <c r="P172" s="82" t="str">
        <f t="shared" si="16"/>
        <v/>
      </c>
      <c r="Q172" s="82" t="str">
        <f t="shared" si="17"/>
        <v/>
      </c>
    </row>
    <row r="173" spans="3:17" ht="17.45" customHeight="1" x14ac:dyDescent="0.2">
      <c r="C173" s="99"/>
      <c r="D173" s="100"/>
      <c r="E173" s="90"/>
      <c r="F173" s="90"/>
      <c r="G173" s="101"/>
      <c r="H173" s="90"/>
      <c r="I173" s="90"/>
      <c r="J173" s="90"/>
      <c r="K173" s="90"/>
      <c r="L173" s="82" t="str">
        <f t="shared" si="13"/>
        <v/>
      </c>
      <c r="M173" s="17"/>
      <c r="N173" s="82" t="str">
        <f t="shared" si="14"/>
        <v/>
      </c>
      <c r="O173" s="82">
        <f t="shared" si="15"/>
        <v>0</v>
      </c>
      <c r="P173" s="82" t="str">
        <f t="shared" si="16"/>
        <v/>
      </c>
      <c r="Q173" s="82" t="str">
        <f t="shared" si="17"/>
        <v/>
      </c>
    </row>
    <row r="174" spans="3:17" ht="17.45" customHeight="1" x14ac:dyDescent="0.2">
      <c r="C174" s="99"/>
      <c r="D174" s="100"/>
      <c r="E174" s="90"/>
      <c r="F174" s="90"/>
      <c r="G174" s="101"/>
      <c r="H174" s="90"/>
      <c r="I174" s="90"/>
      <c r="J174" s="90"/>
      <c r="K174" s="90"/>
      <c r="L174" s="82" t="str">
        <f t="shared" si="13"/>
        <v/>
      </c>
      <c r="M174" s="17"/>
      <c r="N174" s="82" t="str">
        <f t="shared" si="14"/>
        <v/>
      </c>
      <c r="O174" s="82">
        <f t="shared" si="15"/>
        <v>0</v>
      </c>
      <c r="P174" s="82" t="str">
        <f t="shared" si="16"/>
        <v/>
      </c>
      <c r="Q174" s="82" t="str">
        <f t="shared" si="17"/>
        <v/>
      </c>
    </row>
    <row r="175" spans="3:17" ht="17.45" customHeight="1" x14ac:dyDescent="0.2">
      <c r="C175" s="99"/>
      <c r="D175" s="100"/>
      <c r="E175" s="90"/>
      <c r="F175" s="90"/>
      <c r="G175" s="101"/>
      <c r="H175" s="90"/>
      <c r="I175" s="90"/>
      <c r="J175" s="90"/>
      <c r="K175" s="90"/>
      <c r="L175" s="82" t="str">
        <f t="shared" si="13"/>
        <v/>
      </c>
      <c r="M175" s="17"/>
      <c r="N175" s="82" t="str">
        <f t="shared" si="14"/>
        <v/>
      </c>
      <c r="O175" s="82">
        <f t="shared" si="15"/>
        <v>0</v>
      </c>
      <c r="P175" s="82" t="str">
        <f t="shared" si="16"/>
        <v/>
      </c>
      <c r="Q175" s="82" t="str">
        <f t="shared" si="17"/>
        <v/>
      </c>
    </row>
    <row r="176" spans="3:17" ht="17.45" customHeight="1" x14ac:dyDescent="0.2">
      <c r="C176" s="99"/>
      <c r="D176" s="100"/>
      <c r="E176" s="90"/>
      <c r="F176" s="90"/>
      <c r="G176" s="101"/>
      <c r="H176" s="90"/>
      <c r="I176" s="90"/>
      <c r="J176" s="90"/>
      <c r="K176" s="90"/>
      <c r="L176" s="82" t="str">
        <f t="shared" si="13"/>
        <v/>
      </c>
      <c r="M176" s="17"/>
      <c r="N176" s="82" t="str">
        <f t="shared" si="14"/>
        <v/>
      </c>
      <c r="O176" s="82">
        <f t="shared" si="15"/>
        <v>0</v>
      </c>
      <c r="P176" s="82" t="str">
        <f t="shared" si="16"/>
        <v/>
      </c>
      <c r="Q176" s="82" t="str">
        <f t="shared" si="17"/>
        <v/>
      </c>
    </row>
    <row r="177" spans="3:17" ht="17.45" customHeight="1" x14ac:dyDescent="0.2">
      <c r="C177" s="99"/>
      <c r="D177" s="100"/>
      <c r="E177" s="90"/>
      <c r="F177" s="90"/>
      <c r="G177" s="101"/>
      <c r="H177" s="90"/>
      <c r="I177" s="90"/>
      <c r="J177" s="90"/>
      <c r="K177" s="90"/>
      <c r="L177" s="82" t="str">
        <f t="shared" si="13"/>
        <v/>
      </c>
      <c r="M177" s="17"/>
      <c r="N177" s="82" t="str">
        <f t="shared" si="14"/>
        <v/>
      </c>
      <c r="O177" s="82">
        <f t="shared" si="15"/>
        <v>0</v>
      </c>
      <c r="P177" s="82" t="str">
        <f t="shared" si="16"/>
        <v/>
      </c>
      <c r="Q177" s="82" t="str">
        <f t="shared" si="17"/>
        <v/>
      </c>
    </row>
    <row r="178" spans="3:17" ht="17.45" customHeight="1" x14ac:dyDescent="0.2">
      <c r="C178" s="99"/>
      <c r="D178" s="100"/>
      <c r="E178" s="90"/>
      <c r="F178" s="90"/>
      <c r="G178" s="101"/>
      <c r="H178" s="90"/>
      <c r="I178" s="90"/>
      <c r="J178" s="90"/>
      <c r="K178" s="90"/>
      <c r="L178" s="82" t="str">
        <f t="shared" si="13"/>
        <v/>
      </c>
      <c r="M178" s="17"/>
      <c r="N178" s="82" t="str">
        <f t="shared" si="14"/>
        <v/>
      </c>
      <c r="O178" s="82">
        <f t="shared" si="15"/>
        <v>0</v>
      </c>
      <c r="P178" s="82" t="str">
        <f t="shared" si="16"/>
        <v/>
      </c>
      <c r="Q178" s="82" t="str">
        <f t="shared" si="17"/>
        <v/>
      </c>
    </row>
    <row r="179" spans="3:17" ht="17.45" customHeight="1" x14ac:dyDescent="0.2">
      <c r="C179" s="99"/>
      <c r="D179" s="100"/>
      <c r="E179" s="90"/>
      <c r="F179" s="90"/>
      <c r="G179" s="101"/>
      <c r="H179" s="90"/>
      <c r="I179" s="90"/>
      <c r="J179" s="90"/>
      <c r="K179" s="90"/>
      <c r="L179" s="82" t="str">
        <f t="shared" si="13"/>
        <v/>
      </c>
      <c r="M179" s="17"/>
      <c r="N179" s="82" t="str">
        <f t="shared" si="14"/>
        <v/>
      </c>
      <c r="O179" s="82">
        <f t="shared" si="15"/>
        <v>0</v>
      </c>
      <c r="P179" s="82" t="str">
        <f t="shared" si="16"/>
        <v/>
      </c>
      <c r="Q179" s="82" t="str">
        <f t="shared" si="17"/>
        <v/>
      </c>
    </row>
    <row r="180" spans="3:17" ht="17.45" customHeight="1" x14ac:dyDescent="0.2">
      <c r="C180" s="99"/>
      <c r="D180" s="100"/>
      <c r="E180" s="90"/>
      <c r="F180" s="90"/>
      <c r="G180" s="101"/>
      <c r="H180" s="90"/>
      <c r="I180" s="90"/>
      <c r="J180" s="90"/>
      <c r="K180" s="90"/>
      <c r="L180" s="82" t="str">
        <f t="shared" si="13"/>
        <v/>
      </c>
      <c r="M180" s="17"/>
      <c r="N180" s="82" t="str">
        <f t="shared" si="14"/>
        <v/>
      </c>
      <c r="O180" s="82">
        <f t="shared" si="15"/>
        <v>0</v>
      </c>
      <c r="P180" s="82" t="str">
        <f t="shared" si="16"/>
        <v/>
      </c>
      <c r="Q180" s="82" t="str">
        <f t="shared" si="17"/>
        <v/>
      </c>
    </row>
    <row r="181" spans="3:17" ht="17.45" customHeight="1" x14ac:dyDescent="0.2">
      <c r="C181" s="99"/>
      <c r="D181" s="100"/>
      <c r="E181" s="90"/>
      <c r="F181" s="90"/>
      <c r="G181" s="101"/>
      <c r="H181" s="90"/>
      <c r="I181" s="90"/>
      <c r="J181" s="90"/>
      <c r="K181" s="90"/>
      <c r="L181" s="82" t="str">
        <f t="shared" si="13"/>
        <v/>
      </c>
      <c r="M181" s="17"/>
      <c r="N181" s="82" t="str">
        <f t="shared" si="14"/>
        <v/>
      </c>
      <c r="O181" s="82">
        <f t="shared" si="15"/>
        <v>0</v>
      </c>
      <c r="P181" s="82" t="str">
        <f t="shared" si="16"/>
        <v/>
      </c>
      <c r="Q181" s="82" t="str">
        <f t="shared" si="17"/>
        <v/>
      </c>
    </row>
    <row r="182" spans="3:17" ht="17.45" customHeight="1" x14ac:dyDescent="0.2">
      <c r="C182" s="99"/>
      <c r="D182" s="100"/>
      <c r="E182" s="90"/>
      <c r="F182" s="90"/>
      <c r="G182" s="101"/>
      <c r="H182" s="90"/>
      <c r="I182" s="90"/>
      <c r="J182" s="90"/>
      <c r="K182" s="90"/>
      <c r="L182" s="82" t="str">
        <f t="shared" si="13"/>
        <v/>
      </c>
      <c r="M182" s="17"/>
      <c r="N182" s="82" t="str">
        <f t="shared" si="14"/>
        <v/>
      </c>
      <c r="O182" s="82">
        <f t="shared" si="15"/>
        <v>0</v>
      </c>
      <c r="P182" s="82" t="str">
        <f t="shared" si="16"/>
        <v/>
      </c>
      <c r="Q182" s="82" t="str">
        <f t="shared" si="17"/>
        <v/>
      </c>
    </row>
    <row r="183" spans="3:17" ht="17.45" customHeight="1" x14ac:dyDescent="0.2">
      <c r="C183" s="99"/>
      <c r="D183" s="100"/>
      <c r="E183" s="90"/>
      <c r="F183" s="90"/>
      <c r="G183" s="101"/>
      <c r="H183" s="90"/>
      <c r="I183" s="90"/>
      <c r="J183" s="90"/>
      <c r="K183" s="90"/>
      <c r="L183" s="82" t="str">
        <f t="shared" si="13"/>
        <v/>
      </c>
      <c r="M183" s="17"/>
      <c r="N183" s="82" t="str">
        <f t="shared" si="14"/>
        <v/>
      </c>
      <c r="O183" s="82">
        <f t="shared" si="15"/>
        <v>0</v>
      </c>
      <c r="P183" s="82" t="str">
        <f t="shared" si="16"/>
        <v/>
      </c>
      <c r="Q183" s="82" t="str">
        <f t="shared" si="17"/>
        <v/>
      </c>
    </row>
    <row r="184" spans="3:17" ht="17.45" customHeight="1" x14ac:dyDescent="0.2">
      <c r="C184" s="99"/>
      <c r="D184" s="100"/>
      <c r="E184" s="90"/>
      <c r="F184" s="90"/>
      <c r="G184" s="101"/>
      <c r="H184" s="90"/>
      <c r="I184" s="90"/>
      <c r="J184" s="90"/>
      <c r="K184" s="90"/>
      <c r="L184" s="82" t="str">
        <f t="shared" si="13"/>
        <v/>
      </c>
      <c r="M184" s="17"/>
      <c r="N184" s="82" t="str">
        <f t="shared" si="14"/>
        <v/>
      </c>
      <c r="O184" s="82">
        <f t="shared" si="15"/>
        <v>0</v>
      </c>
      <c r="P184" s="82" t="str">
        <f t="shared" si="16"/>
        <v/>
      </c>
      <c r="Q184" s="82" t="str">
        <f t="shared" si="17"/>
        <v/>
      </c>
    </row>
    <row r="185" spans="3:17" ht="17.45" customHeight="1" x14ac:dyDescent="0.2">
      <c r="C185" s="99"/>
      <c r="D185" s="100"/>
      <c r="E185" s="90"/>
      <c r="F185" s="90"/>
      <c r="G185" s="101"/>
      <c r="H185" s="90"/>
      <c r="I185" s="90"/>
      <c r="J185" s="90"/>
      <c r="K185" s="90"/>
      <c r="L185" s="82" t="str">
        <f t="shared" si="13"/>
        <v/>
      </c>
      <c r="M185" s="17"/>
      <c r="N185" s="82" t="str">
        <f t="shared" si="14"/>
        <v/>
      </c>
      <c r="O185" s="82">
        <f t="shared" si="15"/>
        <v>0</v>
      </c>
      <c r="P185" s="82" t="str">
        <f t="shared" si="16"/>
        <v/>
      </c>
      <c r="Q185" s="82" t="str">
        <f t="shared" si="17"/>
        <v/>
      </c>
    </row>
    <row r="186" spans="3:17" ht="17.45" customHeight="1" x14ac:dyDescent="0.2">
      <c r="C186" s="99"/>
      <c r="D186" s="100"/>
      <c r="E186" s="90"/>
      <c r="F186" s="90"/>
      <c r="G186" s="101"/>
      <c r="H186" s="90"/>
      <c r="I186" s="90"/>
      <c r="J186" s="90"/>
      <c r="K186" s="90"/>
      <c r="L186" s="82" t="str">
        <f t="shared" si="13"/>
        <v/>
      </c>
      <c r="M186" s="17"/>
      <c r="N186" s="82" t="str">
        <f t="shared" si="14"/>
        <v/>
      </c>
      <c r="O186" s="82">
        <f t="shared" si="15"/>
        <v>0</v>
      </c>
      <c r="P186" s="82" t="str">
        <f t="shared" si="16"/>
        <v/>
      </c>
      <c r="Q186" s="82" t="str">
        <f t="shared" si="17"/>
        <v/>
      </c>
    </row>
    <row r="187" spans="3:17" ht="17.45" customHeight="1" x14ac:dyDescent="0.2">
      <c r="C187" s="99"/>
      <c r="D187" s="100"/>
      <c r="E187" s="90"/>
      <c r="F187" s="90"/>
      <c r="G187" s="101"/>
      <c r="H187" s="90"/>
      <c r="I187" s="90"/>
      <c r="J187" s="90"/>
      <c r="K187" s="90"/>
      <c r="L187" s="82" t="str">
        <f t="shared" si="13"/>
        <v/>
      </c>
      <c r="M187" s="17"/>
      <c r="N187" s="82" t="str">
        <f t="shared" si="14"/>
        <v/>
      </c>
      <c r="O187" s="82">
        <f t="shared" si="15"/>
        <v>0</v>
      </c>
      <c r="P187" s="82" t="str">
        <f t="shared" si="16"/>
        <v/>
      </c>
      <c r="Q187" s="82" t="str">
        <f t="shared" si="17"/>
        <v/>
      </c>
    </row>
    <row r="188" spans="3:17" ht="17.45" customHeight="1" x14ac:dyDescent="0.2">
      <c r="C188" s="99"/>
      <c r="D188" s="100"/>
      <c r="E188" s="90"/>
      <c r="F188" s="90"/>
      <c r="G188" s="101"/>
      <c r="H188" s="90"/>
      <c r="I188" s="90"/>
      <c r="J188" s="90"/>
      <c r="K188" s="90"/>
      <c r="L188" s="82" t="str">
        <f t="shared" si="13"/>
        <v/>
      </c>
      <c r="M188" s="17"/>
      <c r="N188" s="82" t="str">
        <f t="shared" si="14"/>
        <v/>
      </c>
      <c r="O188" s="82">
        <f t="shared" si="15"/>
        <v>0</v>
      </c>
      <c r="P188" s="82" t="str">
        <f t="shared" si="16"/>
        <v/>
      </c>
      <c r="Q188" s="82" t="str">
        <f t="shared" si="17"/>
        <v/>
      </c>
    </row>
    <row r="189" spans="3:17" ht="17.45" customHeight="1" x14ac:dyDescent="0.2">
      <c r="C189" s="99"/>
      <c r="D189" s="100"/>
      <c r="E189" s="90"/>
      <c r="F189" s="90"/>
      <c r="G189" s="101"/>
      <c r="H189" s="90"/>
      <c r="I189" s="90"/>
      <c r="J189" s="90"/>
      <c r="K189" s="90"/>
      <c r="L189" s="82" t="str">
        <f t="shared" si="13"/>
        <v/>
      </c>
      <c r="M189" s="17"/>
      <c r="N189" s="82" t="str">
        <f t="shared" si="14"/>
        <v/>
      </c>
      <c r="O189" s="82">
        <f t="shared" si="15"/>
        <v>0</v>
      </c>
      <c r="P189" s="82" t="str">
        <f t="shared" si="16"/>
        <v/>
      </c>
      <c r="Q189" s="82" t="str">
        <f t="shared" si="17"/>
        <v/>
      </c>
    </row>
    <row r="190" spans="3:17" ht="17.45" customHeight="1" x14ac:dyDescent="0.2">
      <c r="C190" s="99"/>
      <c r="D190" s="100"/>
      <c r="E190" s="90"/>
      <c r="F190" s="90"/>
      <c r="G190" s="101"/>
      <c r="H190" s="90"/>
      <c r="I190" s="90"/>
      <c r="J190" s="90"/>
      <c r="K190" s="90"/>
      <c r="L190" s="82" t="str">
        <f t="shared" si="13"/>
        <v/>
      </c>
      <c r="M190" s="17"/>
      <c r="N190" s="82" t="str">
        <f t="shared" si="14"/>
        <v/>
      </c>
      <c r="O190" s="82">
        <f t="shared" si="15"/>
        <v>0</v>
      </c>
      <c r="P190" s="82" t="str">
        <f t="shared" si="16"/>
        <v/>
      </c>
      <c r="Q190" s="82" t="str">
        <f t="shared" si="17"/>
        <v/>
      </c>
    </row>
    <row r="191" spans="3:17" ht="17.45" customHeight="1" x14ac:dyDescent="0.2">
      <c r="C191" s="99"/>
      <c r="D191" s="100"/>
      <c r="E191" s="90"/>
      <c r="F191" s="90"/>
      <c r="G191" s="101"/>
      <c r="H191" s="90"/>
      <c r="I191" s="90"/>
      <c r="J191" s="90"/>
      <c r="K191" s="90"/>
      <c r="L191" s="82" t="str">
        <f t="shared" si="13"/>
        <v/>
      </c>
      <c r="M191" s="17"/>
      <c r="N191" s="82" t="str">
        <f t="shared" si="14"/>
        <v/>
      </c>
      <c r="O191" s="82">
        <f t="shared" si="15"/>
        <v>0</v>
      </c>
      <c r="P191" s="82" t="str">
        <f t="shared" si="16"/>
        <v/>
      </c>
      <c r="Q191" s="82" t="str">
        <f t="shared" si="17"/>
        <v/>
      </c>
    </row>
    <row r="192" spans="3:17" ht="17.45" customHeight="1" x14ac:dyDescent="0.2">
      <c r="C192" s="99"/>
      <c r="D192" s="100"/>
      <c r="E192" s="90"/>
      <c r="F192" s="90"/>
      <c r="G192" s="101"/>
      <c r="H192" s="90"/>
      <c r="I192" s="90"/>
      <c r="J192" s="90"/>
      <c r="K192" s="90"/>
      <c r="L192" s="82" t="str">
        <f t="shared" si="13"/>
        <v/>
      </c>
      <c r="M192" s="17"/>
      <c r="N192" s="82" t="str">
        <f t="shared" si="14"/>
        <v/>
      </c>
      <c r="O192" s="82">
        <f t="shared" si="15"/>
        <v>0</v>
      </c>
      <c r="P192" s="82" t="str">
        <f t="shared" si="16"/>
        <v/>
      </c>
      <c r="Q192" s="82" t="str">
        <f t="shared" si="17"/>
        <v/>
      </c>
    </row>
    <row r="193" spans="3:17" ht="17.45" customHeight="1" x14ac:dyDescent="0.2">
      <c r="C193" s="99"/>
      <c r="D193" s="100"/>
      <c r="E193" s="90"/>
      <c r="F193" s="90"/>
      <c r="G193" s="101"/>
      <c r="H193" s="90"/>
      <c r="I193" s="90"/>
      <c r="J193" s="90"/>
      <c r="K193" s="90"/>
      <c r="L193" s="82" t="str">
        <f t="shared" si="13"/>
        <v/>
      </c>
      <c r="M193" s="17"/>
      <c r="N193" s="82" t="str">
        <f t="shared" si="14"/>
        <v/>
      </c>
      <c r="O193" s="82">
        <f t="shared" si="15"/>
        <v>0</v>
      </c>
      <c r="P193" s="82" t="str">
        <f t="shared" si="16"/>
        <v/>
      </c>
      <c r="Q193" s="82" t="str">
        <f t="shared" si="17"/>
        <v/>
      </c>
    </row>
    <row r="194" spans="3:17" ht="17.45" customHeight="1" x14ac:dyDescent="0.2">
      <c r="C194" s="99"/>
      <c r="D194" s="100"/>
      <c r="E194" s="90"/>
      <c r="F194" s="90"/>
      <c r="G194" s="101"/>
      <c r="H194" s="90"/>
      <c r="I194" s="90"/>
      <c r="J194" s="90"/>
      <c r="K194" s="90"/>
      <c r="L194" s="82" t="str">
        <f t="shared" si="13"/>
        <v/>
      </c>
      <c r="M194" s="17"/>
      <c r="N194" s="82" t="str">
        <f t="shared" si="14"/>
        <v/>
      </c>
      <c r="O194" s="82">
        <f t="shared" si="15"/>
        <v>0</v>
      </c>
      <c r="P194" s="82" t="str">
        <f t="shared" si="16"/>
        <v/>
      </c>
      <c r="Q194" s="82" t="str">
        <f t="shared" si="17"/>
        <v/>
      </c>
    </row>
    <row r="195" spans="3:17" ht="17.45" customHeight="1" x14ac:dyDescent="0.2">
      <c r="C195" s="99"/>
      <c r="D195" s="100"/>
      <c r="E195" s="90"/>
      <c r="F195" s="90"/>
      <c r="G195" s="101"/>
      <c r="H195" s="90"/>
      <c r="I195" s="90"/>
      <c r="J195" s="90"/>
      <c r="K195" s="90"/>
      <c r="L195" s="82" t="str">
        <f t="shared" si="13"/>
        <v/>
      </c>
      <c r="M195" s="17"/>
      <c r="N195" s="82" t="str">
        <f t="shared" si="14"/>
        <v/>
      </c>
      <c r="O195" s="82">
        <f t="shared" si="15"/>
        <v>0</v>
      </c>
      <c r="P195" s="82" t="str">
        <f t="shared" si="16"/>
        <v/>
      </c>
      <c r="Q195" s="82" t="str">
        <f t="shared" si="17"/>
        <v/>
      </c>
    </row>
    <row r="196" spans="3:17" ht="17.45" customHeight="1" x14ac:dyDescent="0.2">
      <c r="C196" s="99"/>
      <c r="D196" s="100"/>
      <c r="E196" s="90"/>
      <c r="F196" s="90"/>
      <c r="G196" s="101"/>
      <c r="H196" s="90"/>
      <c r="I196" s="90"/>
      <c r="J196" s="90"/>
      <c r="K196" s="90"/>
      <c r="L196" s="82" t="str">
        <f t="shared" si="13"/>
        <v/>
      </c>
      <c r="M196" s="17"/>
      <c r="N196" s="82" t="str">
        <f t="shared" si="14"/>
        <v/>
      </c>
      <c r="O196" s="82">
        <f t="shared" si="15"/>
        <v>0</v>
      </c>
      <c r="P196" s="82" t="str">
        <f t="shared" si="16"/>
        <v/>
      </c>
      <c r="Q196" s="82" t="str">
        <f t="shared" si="17"/>
        <v/>
      </c>
    </row>
    <row r="197" spans="3:17" ht="17.45" customHeight="1" x14ac:dyDescent="0.2">
      <c r="C197" s="99"/>
      <c r="D197" s="100"/>
      <c r="E197" s="90"/>
      <c r="F197" s="90"/>
      <c r="G197" s="101"/>
      <c r="H197" s="90"/>
      <c r="I197" s="90"/>
      <c r="J197" s="90"/>
      <c r="K197" s="90"/>
      <c r="L197" s="82" t="str">
        <f t="shared" si="13"/>
        <v/>
      </c>
      <c r="M197" s="17"/>
      <c r="N197" s="82" t="str">
        <f t="shared" si="14"/>
        <v/>
      </c>
      <c r="O197" s="82">
        <f t="shared" si="15"/>
        <v>0</v>
      </c>
      <c r="P197" s="82" t="str">
        <f t="shared" si="16"/>
        <v/>
      </c>
      <c r="Q197" s="82" t="str">
        <f t="shared" si="17"/>
        <v/>
      </c>
    </row>
    <row r="198" spans="3:17" ht="17.45" customHeight="1" x14ac:dyDescent="0.2">
      <c r="C198" s="99"/>
      <c r="D198" s="100"/>
      <c r="E198" s="90"/>
      <c r="F198" s="90"/>
      <c r="G198" s="101"/>
      <c r="H198" s="90"/>
      <c r="I198" s="90"/>
      <c r="J198" s="90"/>
      <c r="K198" s="90"/>
      <c r="L198" s="82" t="str">
        <f t="shared" si="13"/>
        <v/>
      </c>
      <c r="M198" s="17"/>
      <c r="N198" s="82" t="str">
        <f t="shared" si="14"/>
        <v/>
      </c>
      <c r="O198" s="82">
        <f t="shared" si="15"/>
        <v>0</v>
      </c>
      <c r="P198" s="82" t="str">
        <f t="shared" si="16"/>
        <v/>
      </c>
      <c r="Q198" s="82" t="str">
        <f t="shared" si="17"/>
        <v/>
      </c>
    </row>
    <row r="199" spans="3:17" ht="17.45" customHeight="1" x14ac:dyDescent="0.2">
      <c r="C199" s="99"/>
      <c r="D199" s="100"/>
      <c r="E199" s="90"/>
      <c r="F199" s="90"/>
      <c r="G199" s="101"/>
      <c r="H199" s="90"/>
      <c r="I199" s="90"/>
      <c r="J199" s="90"/>
      <c r="K199" s="90"/>
      <c r="L199" s="82" t="str">
        <f t="shared" si="13"/>
        <v/>
      </c>
      <c r="M199" s="17"/>
      <c r="N199" s="82" t="str">
        <f t="shared" si="14"/>
        <v/>
      </c>
      <c r="O199" s="82">
        <f t="shared" si="15"/>
        <v>0</v>
      </c>
      <c r="P199" s="82" t="str">
        <f t="shared" si="16"/>
        <v/>
      </c>
      <c r="Q199" s="82" t="str">
        <f t="shared" si="17"/>
        <v/>
      </c>
    </row>
    <row r="200" spans="3:17" ht="17.45" customHeight="1" x14ac:dyDescent="0.2">
      <c r="C200" s="99"/>
      <c r="D200" s="100"/>
      <c r="E200" s="90"/>
      <c r="F200" s="90"/>
      <c r="G200" s="101"/>
      <c r="H200" s="90"/>
      <c r="I200" s="90"/>
      <c r="J200" s="90"/>
      <c r="K200" s="90"/>
      <c r="L200" s="82" t="str">
        <f t="shared" si="13"/>
        <v/>
      </c>
      <c r="M200" s="17"/>
      <c r="N200" s="82" t="str">
        <f t="shared" si="14"/>
        <v/>
      </c>
      <c r="O200" s="82">
        <f t="shared" si="15"/>
        <v>0</v>
      </c>
      <c r="P200" s="82" t="str">
        <f t="shared" si="16"/>
        <v/>
      </c>
      <c r="Q200" s="82" t="str">
        <f t="shared" si="17"/>
        <v/>
      </c>
    </row>
    <row r="201" spans="3:17" ht="17.45" customHeight="1" x14ac:dyDescent="0.2">
      <c r="C201" s="99"/>
      <c r="D201" s="100"/>
      <c r="E201" s="90"/>
      <c r="F201" s="90"/>
      <c r="G201" s="101"/>
      <c r="H201" s="90"/>
      <c r="I201" s="90"/>
      <c r="J201" s="90"/>
      <c r="K201" s="90"/>
      <c r="L201" s="82" t="str">
        <f t="shared" si="13"/>
        <v/>
      </c>
      <c r="M201" s="17"/>
      <c r="N201" s="82" t="str">
        <f t="shared" si="14"/>
        <v/>
      </c>
      <c r="O201" s="82">
        <f t="shared" si="15"/>
        <v>0</v>
      </c>
      <c r="P201" s="82" t="str">
        <f t="shared" si="16"/>
        <v/>
      </c>
      <c r="Q201" s="82" t="str">
        <f t="shared" si="17"/>
        <v/>
      </c>
    </row>
    <row r="202" spans="3:17" ht="17.45" customHeight="1" x14ac:dyDescent="0.2">
      <c r="C202" s="99"/>
      <c r="D202" s="100"/>
      <c r="E202" s="90"/>
      <c r="F202" s="90"/>
      <c r="G202" s="101"/>
      <c r="H202" s="90"/>
      <c r="I202" s="90"/>
      <c r="J202" s="90"/>
      <c r="K202" s="90"/>
      <c r="L202" s="82" t="str">
        <f t="shared" si="13"/>
        <v/>
      </c>
      <c r="M202" s="17"/>
      <c r="N202" s="82" t="str">
        <f t="shared" si="14"/>
        <v/>
      </c>
      <c r="O202" s="82">
        <f t="shared" si="15"/>
        <v>0</v>
      </c>
      <c r="P202" s="82" t="str">
        <f t="shared" si="16"/>
        <v/>
      </c>
      <c r="Q202" s="82" t="str">
        <f t="shared" si="17"/>
        <v/>
      </c>
    </row>
    <row r="203" spans="3:17" ht="17.45" customHeight="1" x14ac:dyDescent="0.2">
      <c r="C203" s="99"/>
      <c r="D203" s="100"/>
      <c r="E203" s="90"/>
      <c r="F203" s="90"/>
      <c r="G203" s="101"/>
      <c r="H203" s="90"/>
      <c r="I203" s="90"/>
      <c r="J203" s="90"/>
      <c r="K203" s="90"/>
      <c r="L203" s="82" t="str">
        <f t="shared" si="13"/>
        <v/>
      </c>
      <c r="M203" s="17"/>
      <c r="N203" s="82" t="str">
        <f t="shared" si="14"/>
        <v/>
      </c>
      <c r="O203" s="82">
        <f t="shared" si="15"/>
        <v>0</v>
      </c>
      <c r="P203" s="82" t="str">
        <f t="shared" si="16"/>
        <v/>
      </c>
      <c r="Q203" s="82" t="str">
        <f t="shared" si="17"/>
        <v/>
      </c>
    </row>
    <row r="204" spans="3:17" ht="17.45" customHeight="1" x14ac:dyDescent="0.2">
      <c r="C204" s="99"/>
      <c r="D204" s="100"/>
      <c r="E204" s="90"/>
      <c r="F204" s="90"/>
      <c r="G204" s="101"/>
      <c r="H204" s="90"/>
      <c r="I204" s="90"/>
      <c r="J204" s="90"/>
      <c r="K204" s="90"/>
      <c r="L204" s="82" t="str">
        <f t="shared" si="13"/>
        <v/>
      </c>
      <c r="M204" s="17"/>
      <c r="N204" s="82" t="str">
        <f t="shared" si="14"/>
        <v/>
      </c>
      <c r="O204" s="82">
        <f t="shared" si="15"/>
        <v>0</v>
      </c>
      <c r="P204" s="82" t="str">
        <f t="shared" si="16"/>
        <v/>
      </c>
      <c r="Q204" s="82" t="str">
        <f t="shared" si="17"/>
        <v/>
      </c>
    </row>
    <row r="205" spans="3:17" ht="17.45" customHeight="1" x14ac:dyDescent="0.2">
      <c r="C205" s="99"/>
      <c r="D205" s="100"/>
      <c r="E205" s="90"/>
      <c r="F205" s="90"/>
      <c r="G205" s="101"/>
      <c r="H205" s="90"/>
      <c r="I205" s="90"/>
      <c r="J205" s="90"/>
      <c r="K205" s="90"/>
      <c r="L205" s="82" t="str">
        <f t="shared" si="13"/>
        <v/>
      </c>
      <c r="M205" s="17"/>
      <c r="N205" s="82" t="str">
        <f t="shared" si="14"/>
        <v/>
      </c>
      <c r="O205" s="82">
        <f t="shared" si="15"/>
        <v>0</v>
      </c>
      <c r="P205" s="82" t="str">
        <f t="shared" si="16"/>
        <v/>
      </c>
      <c r="Q205" s="82" t="str">
        <f t="shared" si="17"/>
        <v/>
      </c>
    </row>
    <row r="206" spans="3:17" ht="17.45" customHeight="1" x14ac:dyDescent="0.2">
      <c r="C206" s="99"/>
      <c r="D206" s="100"/>
      <c r="E206" s="90"/>
      <c r="F206" s="90"/>
      <c r="G206" s="101"/>
      <c r="H206" s="90"/>
      <c r="I206" s="90"/>
      <c r="J206" s="90"/>
      <c r="K206" s="90"/>
      <c r="L206" s="82" t="str">
        <f t="shared" si="13"/>
        <v/>
      </c>
      <c r="M206" s="17"/>
      <c r="N206" s="82" t="str">
        <f t="shared" si="14"/>
        <v/>
      </c>
      <c r="O206" s="82">
        <f t="shared" si="15"/>
        <v>0</v>
      </c>
      <c r="P206" s="82" t="str">
        <f t="shared" si="16"/>
        <v/>
      </c>
      <c r="Q206" s="82" t="str">
        <f t="shared" si="17"/>
        <v/>
      </c>
    </row>
    <row r="207" spans="3:17" ht="17.45" customHeight="1" x14ac:dyDescent="0.2">
      <c r="C207" s="99"/>
      <c r="D207" s="100"/>
      <c r="E207" s="90"/>
      <c r="F207" s="90"/>
      <c r="G207" s="101"/>
      <c r="H207" s="90"/>
      <c r="I207" s="90"/>
      <c r="J207" s="90"/>
      <c r="K207" s="90"/>
      <c r="L207" s="82" t="str">
        <f t="shared" si="13"/>
        <v/>
      </c>
      <c r="M207" s="17"/>
      <c r="N207" s="82" t="str">
        <f t="shared" si="14"/>
        <v/>
      </c>
      <c r="O207" s="82">
        <f t="shared" si="15"/>
        <v>0</v>
      </c>
      <c r="P207" s="82" t="str">
        <f t="shared" si="16"/>
        <v/>
      </c>
      <c r="Q207" s="82" t="str">
        <f t="shared" si="17"/>
        <v/>
      </c>
    </row>
    <row r="208" spans="3:17" ht="17.45" customHeight="1" x14ac:dyDescent="0.2">
      <c r="C208" s="99"/>
      <c r="D208" s="100"/>
      <c r="E208" s="90"/>
      <c r="F208" s="90"/>
      <c r="G208" s="101"/>
      <c r="H208" s="90"/>
      <c r="I208" s="90"/>
      <c r="J208" s="90"/>
      <c r="K208" s="90"/>
      <c r="L208" s="82" t="str">
        <f t="shared" ref="L208:L271" si="18">IF(F208&amp;H208&amp;I208&amp;J208&amp;K208="","",F208+H208+I208-J208-K208)</f>
        <v/>
      </c>
      <c r="M208" s="17"/>
      <c r="N208" s="82" t="str">
        <f t="shared" ref="N208:N271" si="19">IF($G208="E",F208,"")</f>
        <v/>
      </c>
      <c r="O208" s="82">
        <f t="shared" si="15"/>
        <v>0</v>
      </c>
      <c r="P208" s="82" t="str">
        <f t="shared" si="16"/>
        <v/>
      </c>
      <c r="Q208" s="82" t="str">
        <f t="shared" si="17"/>
        <v/>
      </c>
    </row>
    <row r="209" spans="3:17" ht="17.45" customHeight="1" x14ac:dyDescent="0.2">
      <c r="C209" s="99"/>
      <c r="D209" s="100"/>
      <c r="E209" s="90"/>
      <c r="F209" s="90"/>
      <c r="G209" s="101"/>
      <c r="H209" s="90"/>
      <c r="I209" s="90"/>
      <c r="J209" s="90"/>
      <c r="K209" s="90"/>
      <c r="L209" s="82" t="str">
        <f t="shared" si="18"/>
        <v/>
      </c>
      <c r="M209" s="17"/>
      <c r="N209" s="82" t="str">
        <f t="shared" si="19"/>
        <v/>
      </c>
      <c r="O209" s="82">
        <f t="shared" ref="O209:O272" si="20">IF($G209=0%,F209,"")</f>
        <v>0</v>
      </c>
      <c r="P209" s="82" t="str">
        <f t="shared" ref="P209:P272" si="21">IF(OR($G209=8%,$G209=11%),$H209/$G209,"")</f>
        <v/>
      </c>
      <c r="Q209" s="82" t="str">
        <f t="shared" ref="Q209:Q272" si="22">IF(OR($G209=15%,$G209=16%),$H209/$G209,"")</f>
        <v/>
      </c>
    </row>
    <row r="210" spans="3:17" ht="17.45" customHeight="1" x14ac:dyDescent="0.2">
      <c r="C210" s="99"/>
      <c r="D210" s="100"/>
      <c r="E210" s="90"/>
      <c r="F210" s="90"/>
      <c r="G210" s="101"/>
      <c r="H210" s="90"/>
      <c r="I210" s="90"/>
      <c r="J210" s="90"/>
      <c r="K210" s="90"/>
      <c r="L210" s="82" t="str">
        <f t="shared" si="18"/>
        <v/>
      </c>
      <c r="M210" s="17"/>
      <c r="N210" s="82" t="str">
        <f t="shared" si="19"/>
        <v/>
      </c>
      <c r="O210" s="82">
        <f t="shared" si="20"/>
        <v>0</v>
      </c>
      <c r="P210" s="82" t="str">
        <f t="shared" si="21"/>
        <v/>
      </c>
      <c r="Q210" s="82" t="str">
        <f t="shared" si="22"/>
        <v/>
      </c>
    </row>
    <row r="211" spans="3:17" ht="17.45" customHeight="1" x14ac:dyDescent="0.2">
      <c r="C211" s="99"/>
      <c r="D211" s="100"/>
      <c r="E211" s="90"/>
      <c r="F211" s="90"/>
      <c r="G211" s="101"/>
      <c r="H211" s="90"/>
      <c r="I211" s="90"/>
      <c r="J211" s="90"/>
      <c r="K211" s="90"/>
      <c r="L211" s="82" t="str">
        <f t="shared" si="18"/>
        <v/>
      </c>
      <c r="M211" s="17"/>
      <c r="N211" s="82" t="str">
        <f t="shared" si="19"/>
        <v/>
      </c>
      <c r="O211" s="82">
        <f t="shared" si="20"/>
        <v>0</v>
      </c>
      <c r="P211" s="82" t="str">
        <f t="shared" si="21"/>
        <v/>
      </c>
      <c r="Q211" s="82" t="str">
        <f t="shared" si="22"/>
        <v/>
      </c>
    </row>
    <row r="212" spans="3:17" ht="17.45" customHeight="1" x14ac:dyDescent="0.2">
      <c r="C212" s="99"/>
      <c r="D212" s="100"/>
      <c r="E212" s="90"/>
      <c r="F212" s="90"/>
      <c r="G212" s="101"/>
      <c r="H212" s="90"/>
      <c r="I212" s="90"/>
      <c r="J212" s="90"/>
      <c r="K212" s="90"/>
      <c r="L212" s="82" t="str">
        <f t="shared" si="18"/>
        <v/>
      </c>
      <c r="M212" s="17"/>
      <c r="N212" s="82" t="str">
        <f t="shared" si="19"/>
        <v/>
      </c>
      <c r="O212" s="82">
        <f t="shared" si="20"/>
        <v>0</v>
      </c>
      <c r="P212" s="82" t="str">
        <f t="shared" si="21"/>
        <v/>
      </c>
      <c r="Q212" s="82" t="str">
        <f t="shared" si="22"/>
        <v/>
      </c>
    </row>
    <row r="213" spans="3:17" ht="17.45" customHeight="1" x14ac:dyDescent="0.2">
      <c r="C213" s="99"/>
      <c r="D213" s="100"/>
      <c r="E213" s="90"/>
      <c r="F213" s="90"/>
      <c r="G213" s="101"/>
      <c r="H213" s="90"/>
      <c r="I213" s="90"/>
      <c r="J213" s="90"/>
      <c r="K213" s="90"/>
      <c r="L213" s="82" t="str">
        <f t="shared" si="18"/>
        <v/>
      </c>
      <c r="M213" s="17"/>
      <c r="N213" s="82" t="str">
        <f t="shared" si="19"/>
        <v/>
      </c>
      <c r="O213" s="82">
        <f t="shared" si="20"/>
        <v>0</v>
      </c>
      <c r="P213" s="82" t="str">
        <f t="shared" si="21"/>
        <v/>
      </c>
      <c r="Q213" s="82" t="str">
        <f t="shared" si="22"/>
        <v/>
      </c>
    </row>
    <row r="214" spans="3:17" ht="17.45" customHeight="1" x14ac:dyDescent="0.2">
      <c r="C214" s="99"/>
      <c r="D214" s="100"/>
      <c r="E214" s="90"/>
      <c r="F214" s="90"/>
      <c r="G214" s="101"/>
      <c r="H214" s="90"/>
      <c r="I214" s="90"/>
      <c r="J214" s="90"/>
      <c r="K214" s="90"/>
      <c r="L214" s="82" t="str">
        <f t="shared" si="18"/>
        <v/>
      </c>
      <c r="M214" s="17"/>
      <c r="N214" s="82" t="str">
        <f t="shared" si="19"/>
        <v/>
      </c>
      <c r="O214" s="82">
        <f t="shared" si="20"/>
        <v>0</v>
      </c>
      <c r="P214" s="82" t="str">
        <f t="shared" si="21"/>
        <v/>
      </c>
      <c r="Q214" s="82" t="str">
        <f t="shared" si="22"/>
        <v/>
      </c>
    </row>
    <row r="215" spans="3:17" ht="17.45" customHeight="1" x14ac:dyDescent="0.2">
      <c r="C215" s="99"/>
      <c r="D215" s="100"/>
      <c r="E215" s="90"/>
      <c r="F215" s="90"/>
      <c r="G215" s="101"/>
      <c r="H215" s="90"/>
      <c r="I215" s="90"/>
      <c r="J215" s="90"/>
      <c r="K215" s="90"/>
      <c r="L215" s="82" t="str">
        <f t="shared" si="18"/>
        <v/>
      </c>
      <c r="M215" s="17"/>
      <c r="N215" s="82" t="str">
        <f t="shared" si="19"/>
        <v/>
      </c>
      <c r="O215" s="82">
        <f t="shared" si="20"/>
        <v>0</v>
      </c>
      <c r="P215" s="82" t="str">
        <f t="shared" si="21"/>
        <v/>
      </c>
      <c r="Q215" s="82" t="str">
        <f t="shared" si="22"/>
        <v/>
      </c>
    </row>
    <row r="216" spans="3:17" ht="17.45" customHeight="1" x14ac:dyDescent="0.2">
      <c r="C216" s="99"/>
      <c r="D216" s="100"/>
      <c r="E216" s="90"/>
      <c r="F216" s="90"/>
      <c r="G216" s="101"/>
      <c r="H216" s="90"/>
      <c r="I216" s="90"/>
      <c r="J216" s="90"/>
      <c r="K216" s="90"/>
      <c r="L216" s="82" t="str">
        <f t="shared" si="18"/>
        <v/>
      </c>
      <c r="M216" s="17"/>
      <c r="N216" s="82" t="str">
        <f t="shared" si="19"/>
        <v/>
      </c>
      <c r="O216" s="82">
        <f t="shared" si="20"/>
        <v>0</v>
      </c>
      <c r="P216" s="82" t="str">
        <f t="shared" si="21"/>
        <v/>
      </c>
      <c r="Q216" s="82" t="str">
        <f t="shared" si="22"/>
        <v/>
      </c>
    </row>
    <row r="217" spans="3:17" ht="17.45" customHeight="1" x14ac:dyDescent="0.2">
      <c r="C217" s="99"/>
      <c r="D217" s="100"/>
      <c r="E217" s="90"/>
      <c r="F217" s="90"/>
      <c r="G217" s="101"/>
      <c r="H217" s="90"/>
      <c r="I217" s="90"/>
      <c r="J217" s="90"/>
      <c r="K217" s="90"/>
      <c r="L217" s="82" t="str">
        <f t="shared" si="18"/>
        <v/>
      </c>
      <c r="M217" s="17"/>
      <c r="N217" s="82" t="str">
        <f t="shared" si="19"/>
        <v/>
      </c>
      <c r="O217" s="82">
        <f t="shared" si="20"/>
        <v>0</v>
      </c>
      <c r="P217" s="82" t="str">
        <f t="shared" si="21"/>
        <v/>
      </c>
      <c r="Q217" s="82" t="str">
        <f t="shared" si="22"/>
        <v/>
      </c>
    </row>
    <row r="218" spans="3:17" ht="17.45" customHeight="1" x14ac:dyDescent="0.2">
      <c r="C218" s="99"/>
      <c r="D218" s="100"/>
      <c r="E218" s="90"/>
      <c r="F218" s="90"/>
      <c r="G218" s="101"/>
      <c r="H218" s="90"/>
      <c r="I218" s="90"/>
      <c r="J218" s="90"/>
      <c r="K218" s="90"/>
      <c r="L218" s="82" t="str">
        <f t="shared" si="18"/>
        <v/>
      </c>
      <c r="M218" s="17"/>
      <c r="N218" s="82" t="str">
        <f t="shared" si="19"/>
        <v/>
      </c>
      <c r="O218" s="82">
        <f t="shared" si="20"/>
        <v>0</v>
      </c>
      <c r="P218" s="82" t="str">
        <f t="shared" si="21"/>
        <v/>
      </c>
      <c r="Q218" s="82" t="str">
        <f t="shared" si="22"/>
        <v/>
      </c>
    </row>
    <row r="219" spans="3:17" ht="17.45" customHeight="1" x14ac:dyDescent="0.2">
      <c r="C219" s="99"/>
      <c r="D219" s="100"/>
      <c r="E219" s="90"/>
      <c r="F219" s="90"/>
      <c r="G219" s="101"/>
      <c r="H219" s="90"/>
      <c r="I219" s="90"/>
      <c r="J219" s="90"/>
      <c r="K219" s="90"/>
      <c r="L219" s="82" t="str">
        <f t="shared" si="18"/>
        <v/>
      </c>
      <c r="M219" s="17"/>
      <c r="N219" s="82" t="str">
        <f t="shared" si="19"/>
        <v/>
      </c>
      <c r="O219" s="82">
        <f t="shared" si="20"/>
        <v>0</v>
      </c>
      <c r="P219" s="82" t="str">
        <f t="shared" si="21"/>
        <v/>
      </c>
      <c r="Q219" s="82" t="str">
        <f t="shared" si="22"/>
        <v/>
      </c>
    </row>
    <row r="220" spans="3:17" ht="17.45" customHeight="1" x14ac:dyDescent="0.2">
      <c r="C220" s="99"/>
      <c r="D220" s="100"/>
      <c r="E220" s="90"/>
      <c r="F220" s="90"/>
      <c r="G220" s="101"/>
      <c r="H220" s="90"/>
      <c r="I220" s="90"/>
      <c r="J220" s="90"/>
      <c r="K220" s="90"/>
      <c r="L220" s="82" t="str">
        <f t="shared" si="18"/>
        <v/>
      </c>
      <c r="M220" s="17"/>
      <c r="N220" s="82" t="str">
        <f t="shared" si="19"/>
        <v/>
      </c>
      <c r="O220" s="82">
        <f t="shared" si="20"/>
        <v>0</v>
      </c>
      <c r="P220" s="82" t="str">
        <f t="shared" si="21"/>
        <v/>
      </c>
      <c r="Q220" s="82" t="str">
        <f t="shared" si="22"/>
        <v/>
      </c>
    </row>
    <row r="221" spans="3:17" ht="17.45" customHeight="1" x14ac:dyDescent="0.2">
      <c r="C221" s="99"/>
      <c r="D221" s="100"/>
      <c r="E221" s="90"/>
      <c r="F221" s="90"/>
      <c r="G221" s="101"/>
      <c r="H221" s="90"/>
      <c r="I221" s="90"/>
      <c r="J221" s="90"/>
      <c r="K221" s="90"/>
      <c r="L221" s="82" t="str">
        <f t="shared" si="18"/>
        <v/>
      </c>
      <c r="M221" s="17"/>
      <c r="N221" s="82" t="str">
        <f t="shared" si="19"/>
        <v/>
      </c>
      <c r="O221" s="82">
        <f t="shared" si="20"/>
        <v>0</v>
      </c>
      <c r="P221" s="82" t="str">
        <f t="shared" si="21"/>
        <v/>
      </c>
      <c r="Q221" s="82" t="str">
        <f t="shared" si="22"/>
        <v/>
      </c>
    </row>
    <row r="222" spans="3:17" ht="17.45" customHeight="1" x14ac:dyDescent="0.2">
      <c r="C222" s="99"/>
      <c r="D222" s="100"/>
      <c r="E222" s="90"/>
      <c r="F222" s="90"/>
      <c r="G222" s="101"/>
      <c r="H222" s="90"/>
      <c r="I222" s="90"/>
      <c r="J222" s="90"/>
      <c r="K222" s="90"/>
      <c r="L222" s="82" t="str">
        <f t="shared" si="18"/>
        <v/>
      </c>
      <c r="M222" s="17"/>
      <c r="N222" s="82" t="str">
        <f t="shared" si="19"/>
        <v/>
      </c>
      <c r="O222" s="82">
        <f t="shared" si="20"/>
        <v>0</v>
      </c>
      <c r="P222" s="82" t="str">
        <f t="shared" si="21"/>
        <v/>
      </c>
      <c r="Q222" s="82" t="str">
        <f t="shared" si="22"/>
        <v/>
      </c>
    </row>
    <row r="223" spans="3:17" ht="17.45" customHeight="1" x14ac:dyDescent="0.2">
      <c r="C223" s="99"/>
      <c r="D223" s="100"/>
      <c r="E223" s="90"/>
      <c r="F223" s="90"/>
      <c r="G223" s="101"/>
      <c r="H223" s="90"/>
      <c r="I223" s="90"/>
      <c r="J223" s="90"/>
      <c r="K223" s="90"/>
      <c r="L223" s="82" t="str">
        <f t="shared" si="18"/>
        <v/>
      </c>
      <c r="M223" s="17"/>
      <c r="N223" s="82" t="str">
        <f t="shared" si="19"/>
        <v/>
      </c>
      <c r="O223" s="82">
        <f t="shared" si="20"/>
        <v>0</v>
      </c>
      <c r="P223" s="82" t="str">
        <f t="shared" si="21"/>
        <v/>
      </c>
      <c r="Q223" s="82" t="str">
        <f t="shared" si="22"/>
        <v/>
      </c>
    </row>
    <row r="224" spans="3:17" ht="17.45" customHeight="1" x14ac:dyDescent="0.2">
      <c r="C224" s="99"/>
      <c r="D224" s="100"/>
      <c r="E224" s="90"/>
      <c r="F224" s="90"/>
      <c r="G224" s="101"/>
      <c r="H224" s="90"/>
      <c r="I224" s="90"/>
      <c r="J224" s="90"/>
      <c r="K224" s="90"/>
      <c r="L224" s="82" t="str">
        <f t="shared" si="18"/>
        <v/>
      </c>
      <c r="M224" s="17"/>
      <c r="N224" s="82" t="str">
        <f t="shared" si="19"/>
        <v/>
      </c>
      <c r="O224" s="82">
        <f t="shared" si="20"/>
        <v>0</v>
      </c>
      <c r="P224" s="82" t="str">
        <f t="shared" si="21"/>
        <v/>
      </c>
      <c r="Q224" s="82" t="str">
        <f t="shared" si="22"/>
        <v/>
      </c>
    </row>
    <row r="225" spans="3:17" ht="17.45" customHeight="1" x14ac:dyDescent="0.2">
      <c r="C225" s="99"/>
      <c r="D225" s="100"/>
      <c r="E225" s="90"/>
      <c r="F225" s="90"/>
      <c r="G225" s="101"/>
      <c r="H225" s="90"/>
      <c r="I225" s="90"/>
      <c r="J225" s="90"/>
      <c r="K225" s="90"/>
      <c r="L225" s="82" t="str">
        <f t="shared" si="18"/>
        <v/>
      </c>
      <c r="M225" s="17"/>
      <c r="N225" s="82" t="str">
        <f t="shared" si="19"/>
        <v/>
      </c>
      <c r="O225" s="82">
        <f t="shared" si="20"/>
        <v>0</v>
      </c>
      <c r="P225" s="82" t="str">
        <f t="shared" si="21"/>
        <v/>
      </c>
      <c r="Q225" s="82" t="str">
        <f t="shared" si="22"/>
        <v/>
      </c>
    </row>
    <row r="226" spans="3:17" ht="17.45" customHeight="1" x14ac:dyDescent="0.2">
      <c r="C226" s="99"/>
      <c r="D226" s="100"/>
      <c r="E226" s="90"/>
      <c r="F226" s="90"/>
      <c r="G226" s="101"/>
      <c r="H226" s="90"/>
      <c r="I226" s="90"/>
      <c r="J226" s="90"/>
      <c r="K226" s="90"/>
      <c r="L226" s="82" t="str">
        <f t="shared" si="18"/>
        <v/>
      </c>
      <c r="M226" s="17"/>
      <c r="N226" s="82" t="str">
        <f t="shared" si="19"/>
        <v/>
      </c>
      <c r="O226" s="82">
        <f t="shared" si="20"/>
        <v>0</v>
      </c>
      <c r="P226" s="82" t="str">
        <f t="shared" si="21"/>
        <v/>
      </c>
      <c r="Q226" s="82" t="str">
        <f t="shared" si="22"/>
        <v/>
      </c>
    </row>
    <row r="227" spans="3:17" ht="17.45" customHeight="1" x14ac:dyDescent="0.2">
      <c r="C227" s="99"/>
      <c r="D227" s="100"/>
      <c r="E227" s="90"/>
      <c r="F227" s="90"/>
      <c r="G227" s="101"/>
      <c r="H227" s="90"/>
      <c r="I227" s="90"/>
      <c r="J227" s="90"/>
      <c r="K227" s="90"/>
      <c r="L227" s="82" t="str">
        <f t="shared" si="18"/>
        <v/>
      </c>
      <c r="M227" s="17"/>
      <c r="N227" s="82" t="str">
        <f t="shared" si="19"/>
        <v/>
      </c>
      <c r="O227" s="82">
        <f t="shared" si="20"/>
        <v>0</v>
      </c>
      <c r="P227" s="82" t="str">
        <f t="shared" si="21"/>
        <v/>
      </c>
      <c r="Q227" s="82" t="str">
        <f t="shared" si="22"/>
        <v/>
      </c>
    </row>
    <row r="228" spans="3:17" ht="17.45" customHeight="1" x14ac:dyDescent="0.2">
      <c r="C228" s="99"/>
      <c r="D228" s="100"/>
      <c r="E228" s="90"/>
      <c r="F228" s="90"/>
      <c r="G228" s="101"/>
      <c r="H228" s="90"/>
      <c r="I228" s="90"/>
      <c r="J228" s="90"/>
      <c r="K228" s="90"/>
      <c r="L228" s="82" t="str">
        <f t="shared" si="18"/>
        <v/>
      </c>
      <c r="M228" s="17"/>
      <c r="N228" s="82" t="str">
        <f t="shared" si="19"/>
        <v/>
      </c>
      <c r="O228" s="82">
        <f t="shared" si="20"/>
        <v>0</v>
      </c>
      <c r="P228" s="82" t="str">
        <f t="shared" si="21"/>
        <v/>
      </c>
      <c r="Q228" s="82" t="str">
        <f t="shared" si="22"/>
        <v/>
      </c>
    </row>
    <row r="229" spans="3:17" ht="17.45" customHeight="1" x14ac:dyDescent="0.2">
      <c r="C229" s="99"/>
      <c r="D229" s="100"/>
      <c r="E229" s="90"/>
      <c r="F229" s="90"/>
      <c r="G229" s="101"/>
      <c r="H229" s="90"/>
      <c r="I229" s="90"/>
      <c r="J229" s="90"/>
      <c r="K229" s="90"/>
      <c r="L229" s="82" t="str">
        <f t="shared" si="18"/>
        <v/>
      </c>
      <c r="M229" s="17"/>
      <c r="N229" s="82" t="str">
        <f t="shared" si="19"/>
        <v/>
      </c>
      <c r="O229" s="82">
        <f t="shared" si="20"/>
        <v>0</v>
      </c>
      <c r="P229" s="82" t="str">
        <f t="shared" si="21"/>
        <v/>
      </c>
      <c r="Q229" s="82" t="str">
        <f t="shared" si="22"/>
        <v/>
      </c>
    </row>
    <row r="230" spans="3:17" ht="17.45" customHeight="1" x14ac:dyDescent="0.2">
      <c r="C230" s="99"/>
      <c r="D230" s="100"/>
      <c r="E230" s="90"/>
      <c r="F230" s="90"/>
      <c r="G230" s="101"/>
      <c r="H230" s="90"/>
      <c r="I230" s="90"/>
      <c r="J230" s="90"/>
      <c r="K230" s="90"/>
      <c r="L230" s="82" t="str">
        <f t="shared" si="18"/>
        <v/>
      </c>
      <c r="M230" s="17"/>
      <c r="N230" s="82" t="str">
        <f t="shared" si="19"/>
        <v/>
      </c>
      <c r="O230" s="82">
        <f t="shared" si="20"/>
        <v>0</v>
      </c>
      <c r="P230" s="82" t="str">
        <f t="shared" si="21"/>
        <v/>
      </c>
      <c r="Q230" s="82" t="str">
        <f t="shared" si="22"/>
        <v/>
      </c>
    </row>
    <row r="231" spans="3:17" ht="17.45" customHeight="1" x14ac:dyDescent="0.2">
      <c r="C231" s="99"/>
      <c r="D231" s="100"/>
      <c r="E231" s="90"/>
      <c r="F231" s="90"/>
      <c r="G231" s="101"/>
      <c r="H231" s="90"/>
      <c r="I231" s="90"/>
      <c r="J231" s="90"/>
      <c r="K231" s="90"/>
      <c r="L231" s="82" t="str">
        <f t="shared" si="18"/>
        <v/>
      </c>
      <c r="M231" s="17"/>
      <c r="N231" s="82" t="str">
        <f t="shared" si="19"/>
        <v/>
      </c>
      <c r="O231" s="82">
        <f t="shared" si="20"/>
        <v>0</v>
      </c>
      <c r="P231" s="82" t="str">
        <f t="shared" si="21"/>
        <v/>
      </c>
      <c r="Q231" s="82" t="str">
        <f t="shared" si="22"/>
        <v/>
      </c>
    </row>
    <row r="232" spans="3:17" ht="17.45" customHeight="1" x14ac:dyDescent="0.2">
      <c r="C232" s="99"/>
      <c r="D232" s="100"/>
      <c r="E232" s="90"/>
      <c r="F232" s="90"/>
      <c r="G232" s="101"/>
      <c r="H232" s="90"/>
      <c r="I232" s="90"/>
      <c r="J232" s="90"/>
      <c r="K232" s="90"/>
      <c r="L232" s="82" t="str">
        <f t="shared" si="18"/>
        <v/>
      </c>
      <c r="M232" s="17"/>
      <c r="N232" s="82" t="str">
        <f t="shared" si="19"/>
        <v/>
      </c>
      <c r="O232" s="82">
        <f t="shared" si="20"/>
        <v>0</v>
      </c>
      <c r="P232" s="82" t="str">
        <f t="shared" si="21"/>
        <v/>
      </c>
      <c r="Q232" s="82" t="str">
        <f t="shared" si="22"/>
        <v/>
      </c>
    </row>
    <row r="233" spans="3:17" ht="17.45" customHeight="1" x14ac:dyDescent="0.2">
      <c r="C233" s="99"/>
      <c r="D233" s="100"/>
      <c r="E233" s="90"/>
      <c r="F233" s="90"/>
      <c r="G233" s="101"/>
      <c r="H233" s="90"/>
      <c r="I233" s="90"/>
      <c r="J233" s="90"/>
      <c r="K233" s="90"/>
      <c r="L233" s="82" t="str">
        <f t="shared" si="18"/>
        <v/>
      </c>
      <c r="M233" s="17"/>
      <c r="N233" s="82" t="str">
        <f t="shared" si="19"/>
        <v/>
      </c>
      <c r="O233" s="82">
        <f t="shared" si="20"/>
        <v>0</v>
      </c>
      <c r="P233" s="82" t="str">
        <f t="shared" si="21"/>
        <v/>
      </c>
      <c r="Q233" s="82" t="str">
        <f t="shared" si="22"/>
        <v/>
      </c>
    </row>
    <row r="234" spans="3:17" ht="17.45" customHeight="1" x14ac:dyDescent="0.2">
      <c r="C234" s="99"/>
      <c r="D234" s="100"/>
      <c r="E234" s="90"/>
      <c r="F234" s="90"/>
      <c r="G234" s="101"/>
      <c r="H234" s="90"/>
      <c r="I234" s="90"/>
      <c r="J234" s="90"/>
      <c r="K234" s="90"/>
      <c r="L234" s="82" t="str">
        <f t="shared" si="18"/>
        <v/>
      </c>
      <c r="M234" s="17"/>
      <c r="N234" s="82" t="str">
        <f t="shared" si="19"/>
        <v/>
      </c>
      <c r="O234" s="82">
        <f t="shared" si="20"/>
        <v>0</v>
      </c>
      <c r="P234" s="82" t="str">
        <f t="shared" si="21"/>
        <v/>
      </c>
      <c r="Q234" s="82" t="str">
        <f t="shared" si="22"/>
        <v/>
      </c>
    </row>
    <row r="235" spans="3:17" ht="17.45" customHeight="1" x14ac:dyDescent="0.2">
      <c r="C235" s="99"/>
      <c r="D235" s="100"/>
      <c r="E235" s="90"/>
      <c r="F235" s="90"/>
      <c r="G235" s="101"/>
      <c r="H235" s="90"/>
      <c r="I235" s="90"/>
      <c r="J235" s="90"/>
      <c r="K235" s="90"/>
      <c r="L235" s="82" t="str">
        <f t="shared" si="18"/>
        <v/>
      </c>
      <c r="M235" s="17"/>
      <c r="N235" s="82" t="str">
        <f t="shared" si="19"/>
        <v/>
      </c>
      <c r="O235" s="82">
        <f t="shared" si="20"/>
        <v>0</v>
      </c>
      <c r="P235" s="82" t="str">
        <f t="shared" si="21"/>
        <v/>
      </c>
      <c r="Q235" s="82" t="str">
        <f t="shared" si="22"/>
        <v/>
      </c>
    </row>
    <row r="236" spans="3:17" ht="17.45" customHeight="1" x14ac:dyDescent="0.2">
      <c r="C236" s="99"/>
      <c r="D236" s="100"/>
      <c r="E236" s="90"/>
      <c r="F236" s="90"/>
      <c r="G236" s="101"/>
      <c r="H236" s="90"/>
      <c r="I236" s="90"/>
      <c r="J236" s="90"/>
      <c r="K236" s="90"/>
      <c r="L236" s="82" t="str">
        <f t="shared" si="18"/>
        <v/>
      </c>
      <c r="M236" s="17"/>
      <c r="N236" s="82" t="str">
        <f t="shared" si="19"/>
        <v/>
      </c>
      <c r="O236" s="82">
        <f t="shared" si="20"/>
        <v>0</v>
      </c>
      <c r="P236" s="82" t="str">
        <f t="shared" si="21"/>
        <v/>
      </c>
      <c r="Q236" s="82" t="str">
        <f t="shared" si="22"/>
        <v/>
      </c>
    </row>
    <row r="237" spans="3:17" ht="17.45" customHeight="1" x14ac:dyDescent="0.2">
      <c r="C237" s="99"/>
      <c r="D237" s="100"/>
      <c r="E237" s="90"/>
      <c r="F237" s="90"/>
      <c r="G237" s="101"/>
      <c r="H237" s="90"/>
      <c r="I237" s="90"/>
      <c r="J237" s="90"/>
      <c r="K237" s="90"/>
      <c r="L237" s="82" t="str">
        <f t="shared" si="18"/>
        <v/>
      </c>
      <c r="M237" s="17"/>
      <c r="N237" s="82" t="str">
        <f t="shared" si="19"/>
        <v/>
      </c>
      <c r="O237" s="82">
        <f t="shared" si="20"/>
        <v>0</v>
      </c>
      <c r="P237" s="82" t="str">
        <f t="shared" si="21"/>
        <v/>
      </c>
      <c r="Q237" s="82" t="str">
        <f t="shared" si="22"/>
        <v/>
      </c>
    </row>
    <row r="238" spans="3:17" ht="17.45" customHeight="1" x14ac:dyDescent="0.2">
      <c r="C238" s="99"/>
      <c r="D238" s="100"/>
      <c r="E238" s="90"/>
      <c r="F238" s="90"/>
      <c r="G238" s="101"/>
      <c r="H238" s="90"/>
      <c r="I238" s="90"/>
      <c r="J238" s="90"/>
      <c r="K238" s="90"/>
      <c r="L238" s="82" t="str">
        <f t="shared" si="18"/>
        <v/>
      </c>
      <c r="M238" s="17"/>
      <c r="N238" s="82" t="str">
        <f t="shared" si="19"/>
        <v/>
      </c>
      <c r="O238" s="82">
        <f t="shared" si="20"/>
        <v>0</v>
      </c>
      <c r="P238" s="82" t="str">
        <f t="shared" si="21"/>
        <v/>
      </c>
      <c r="Q238" s="82" t="str">
        <f t="shared" si="22"/>
        <v/>
      </c>
    </row>
    <row r="239" spans="3:17" ht="17.45" customHeight="1" x14ac:dyDescent="0.2">
      <c r="C239" s="99"/>
      <c r="D239" s="100"/>
      <c r="E239" s="90"/>
      <c r="F239" s="90"/>
      <c r="G239" s="101"/>
      <c r="H239" s="90"/>
      <c r="I239" s="90"/>
      <c r="J239" s="90"/>
      <c r="K239" s="90"/>
      <c r="L239" s="82" t="str">
        <f t="shared" si="18"/>
        <v/>
      </c>
      <c r="M239" s="17"/>
      <c r="N239" s="82" t="str">
        <f t="shared" si="19"/>
        <v/>
      </c>
      <c r="O239" s="82">
        <f t="shared" si="20"/>
        <v>0</v>
      </c>
      <c r="P239" s="82" t="str">
        <f t="shared" si="21"/>
        <v/>
      </c>
      <c r="Q239" s="82" t="str">
        <f t="shared" si="22"/>
        <v/>
      </c>
    </row>
    <row r="240" spans="3:17" ht="17.45" customHeight="1" x14ac:dyDescent="0.2">
      <c r="C240" s="99"/>
      <c r="D240" s="100"/>
      <c r="E240" s="90"/>
      <c r="F240" s="90"/>
      <c r="G240" s="101"/>
      <c r="H240" s="90"/>
      <c r="I240" s="90"/>
      <c r="J240" s="90"/>
      <c r="K240" s="90"/>
      <c r="L240" s="82" t="str">
        <f t="shared" si="18"/>
        <v/>
      </c>
      <c r="M240" s="17"/>
      <c r="N240" s="82" t="str">
        <f t="shared" si="19"/>
        <v/>
      </c>
      <c r="O240" s="82">
        <f t="shared" si="20"/>
        <v>0</v>
      </c>
      <c r="P240" s="82" t="str">
        <f t="shared" si="21"/>
        <v/>
      </c>
      <c r="Q240" s="82" t="str">
        <f t="shared" si="22"/>
        <v/>
      </c>
    </row>
    <row r="241" spans="3:17" ht="17.45" customHeight="1" x14ac:dyDescent="0.2">
      <c r="C241" s="99"/>
      <c r="D241" s="100"/>
      <c r="E241" s="90"/>
      <c r="F241" s="90"/>
      <c r="G241" s="101"/>
      <c r="H241" s="90"/>
      <c r="I241" s="90"/>
      <c r="J241" s="90"/>
      <c r="K241" s="90"/>
      <c r="L241" s="82" t="str">
        <f t="shared" si="18"/>
        <v/>
      </c>
      <c r="M241" s="17"/>
      <c r="N241" s="82" t="str">
        <f t="shared" si="19"/>
        <v/>
      </c>
      <c r="O241" s="82">
        <f t="shared" si="20"/>
        <v>0</v>
      </c>
      <c r="P241" s="82" t="str">
        <f t="shared" si="21"/>
        <v/>
      </c>
      <c r="Q241" s="82" t="str">
        <f t="shared" si="22"/>
        <v/>
      </c>
    </row>
    <row r="242" spans="3:17" ht="17.45" customHeight="1" x14ac:dyDescent="0.2">
      <c r="C242" s="99"/>
      <c r="D242" s="100"/>
      <c r="E242" s="90"/>
      <c r="F242" s="90"/>
      <c r="G242" s="101"/>
      <c r="H242" s="90"/>
      <c r="I242" s="90"/>
      <c r="J242" s="90"/>
      <c r="K242" s="90"/>
      <c r="L242" s="82" t="str">
        <f t="shared" si="18"/>
        <v/>
      </c>
      <c r="M242" s="17"/>
      <c r="N242" s="82" t="str">
        <f t="shared" si="19"/>
        <v/>
      </c>
      <c r="O242" s="82">
        <f t="shared" si="20"/>
        <v>0</v>
      </c>
      <c r="P242" s="82" t="str">
        <f t="shared" si="21"/>
        <v/>
      </c>
      <c r="Q242" s="82" t="str">
        <f t="shared" si="22"/>
        <v/>
      </c>
    </row>
    <row r="243" spans="3:17" ht="17.45" customHeight="1" x14ac:dyDescent="0.2">
      <c r="C243" s="99"/>
      <c r="D243" s="100"/>
      <c r="E243" s="90"/>
      <c r="F243" s="90"/>
      <c r="G243" s="101"/>
      <c r="H243" s="90"/>
      <c r="I243" s="90"/>
      <c r="J243" s="90"/>
      <c r="K243" s="90"/>
      <c r="L243" s="82" t="str">
        <f t="shared" si="18"/>
        <v/>
      </c>
      <c r="M243" s="17"/>
      <c r="N243" s="82" t="str">
        <f t="shared" si="19"/>
        <v/>
      </c>
      <c r="O243" s="82">
        <f t="shared" si="20"/>
        <v>0</v>
      </c>
      <c r="P243" s="82" t="str">
        <f t="shared" si="21"/>
        <v/>
      </c>
      <c r="Q243" s="82" t="str">
        <f t="shared" si="22"/>
        <v/>
      </c>
    </row>
    <row r="244" spans="3:17" ht="17.45" customHeight="1" x14ac:dyDescent="0.2">
      <c r="C244" s="99"/>
      <c r="D244" s="100"/>
      <c r="E244" s="90"/>
      <c r="F244" s="90"/>
      <c r="G244" s="101"/>
      <c r="H244" s="90"/>
      <c r="I244" s="90"/>
      <c r="J244" s="90"/>
      <c r="K244" s="90"/>
      <c r="L244" s="82" t="str">
        <f t="shared" si="18"/>
        <v/>
      </c>
      <c r="M244" s="17"/>
      <c r="N244" s="82" t="str">
        <f t="shared" si="19"/>
        <v/>
      </c>
      <c r="O244" s="82">
        <f t="shared" si="20"/>
        <v>0</v>
      </c>
      <c r="P244" s="82" t="str">
        <f t="shared" si="21"/>
        <v/>
      </c>
      <c r="Q244" s="82" t="str">
        <f t="shared" si="22"/>
        <v/>
      </c>
    </row>
    <row r="245" spans="3:17" ht="17.45" customHeight="1" x14ac:dyDescent="0.2">
      <c r="C245" s="99"/>
      <c r="D245" s="100"/>
      <c r="E245" s="90"/>
      <c r="F245" s="90"/>
      <c r="G245" s="101"/>
      <c r="H245" s="90"/>
      <c r="I245" s="90"/>
      <c r="J245" s="90"/>
      <c r="K245" s="90"/>
      <c r="L245" s="82" t="str">
        <f t="shared" si="18"/>
        <v/>
      </c>
      <c r="M245" s="17"/>
      <c r="N245" s="82" t="str">
        <f t="shared" si="19"/>
        <v/>
      </c>
      <c r="O245" s="82">
        <f t="shared" si="20"/>
        <v>0</v>
      </c>
      <c r="P245" s="82" t="str">
        <f t="shared" si="21"/>
        <v/>
      </c>
      <c r="Q245" s="82" t="str">
        <f t="shared" si="22"/>
        <v/>
      </c>
    </row>
    <row r="246" spans="3:17" ht="17.45" customHeight="1" x14ac:dyDescent="0.2">
      <c r="C246" s="99"/>
      <c r="D246" s="100"/>
      <c r="E246" s="90"/>
      <c r="F246" s="90"/>
      <c r="G246" s="101"/>
      <c r="H246" s="90"/>
      <c r="I246" s="90"/>
      <c r="J246" s="90"/>
      <c r="K246" s="90"/>
      <c r="L246" s="82" t="str">
        <f t="shared" si="18"/>
        <v/>
      </c>
      <c r="M246" s="17"/>
      <c r="N246" s="82" t="str">
        <f t="shared" si="19"/>
        <v/>
      </c>
      <c r="O246" s="82">
        <f t="shared" si="20"/>
        <v>0</v>
      </c>
      <c r="P246" s="82" t="str">
        <f t="shared" si="21"/>
        <v/>
      </c>
      <c r="Q246" s="82" t="str">
        <f t="shared" si="22"/>
        <v/>
      </c>
    </row>
    <row r="247" spans="3:17" ht="17.45" customHeight="1" x14ac:dyDescent="0.2">
      <c r="C247" s="99"/>
      <c r="D247" s="100"/>
      <c r="E247" s="90"/>
      <c r="F247" s="90"/>
      <c r="G247" s="101"/>
      <c r="H247" s="90"/>
      <c r="I247" s="90"/>
      <c r="J247" s="90"/>
      <c r="K247" s="90"/>
      <c r="L247" s="82" t="str">
        <f t="shared" si="18"/>
        <v/>
      </c>
      <c r="M247" s="17"/>
      <c r="N247" s="82" t="str">
        <f t="shared" si="19"/>
        <v/>
      </c>
      <c r="O247" s="82">
        <f t="shared" si="20"/>
        <v>0</v>
      </c>
      <c r="P247" s="82" t="str">
        <f t="shared" si="21"/>
        <v/>
      </c>
      <c r="Q247" s="82" t="str">
        <f t="shared" si="22"/>
        <v/>
      </c>
    </row>
    <row r="248" spans="3:17" ht="17.45" customHeight="1" x14ac:dyDescent="0.2">
      <c r="C248" s="99"/>
      <c r="D248" s="100"/>
      <c r="E248" s="90"/>
      <c r="F248" s="90"/>
      <c r="G248" s="101"/>
      <c r="H248" s="90"/>
      <c r="I248" s="90"/>
      <c r="J248" s="90"/>
      <c r="K248" s="90"/>
      <c r="L248" s="82" t="str">
        <f t="shared" si="18"/>
        <v/>
      </c>
      <c r="M248" s="17"/>
      <c r="N248" s="82" t="str">
        <f t="shared" si="19"/>
        <v/>
      </c>
      <c r="O248" s="82">
        <f t="shared" si="20"/>
        <v>0</v>
      </c>
      <c r="P248" s="82" t="str">
        <f t="shared" si="21"/>
        <v/>
      </c>
      <c r="Q248" s="82" t="str">
        <f t="shared" si="22"/>
        <v/>
      </c>
    </row>
    <row r="249" spans="3:17" ht="17.45" customHeight="1" x14ac:dyDescent="0.2">
      <c r="C249" s="99"/>
      <c r="D249" s="100"/>
      <c r="E249" s="90"/>
      <c r="F249" s="90"/>
      <c r="G249" s="101"/>
      <c r="H249" s="90"/>
      <c r="I249" s="90"/>
      <c r="J249" s="90"/>
      <c r="K249" s="90"/>
      <c r="L249" s="82" t="str">
        <f t="shared" si="18"/>
        <v/>
      </c>
      <c r="M249" s="17"/>
      <c r="N249" s="82" t="str">
        <f t="shared" si="19"/>
        <v/>
      </c>
      <c r="O249" s="82">
        <f t="shared" si="20"/>
        <v>0</v>
      </c>
      <c r="P249" s="82" t="str">
        <f t="shared" si="21"/>
        <v/>
      </c>
      <c r="Q249" s="82" t="str">
        <f t="shared" si="22"/>
        <v/>
      </c>
    </row>
    <row r="250" spans="3:17" ht="17.45" customHeight="1" x14ac:dyDescent="0.2">
      <c r="C250" s="99"/>
      <c r="D250" s="100"/>
      <c r="E250" s="90"/>
      <c r="F250" s="90"/>
      <c r="G250" s="101"/>
      <c r="H250" s="90"/>
      <c r="I250" s="90"/>
      <c r="J250" s="90"/>
      <c r="K250" s="90"/>
      <c r="L250" s="82" t="str">
        <f t="shared" si="18"/>
        <v/>
      </c>
      <c r="M250" s="17"/>
      <c r="N250" s="82" t="str">
        <f t="shared" si="19"/>
        <v/>
      </c>
      <c r="O250" s="82">
        <f t="shared" si="20"/>
        <v>0</v>
      </c>
      <c r="P250" s="82" t="str">
        <f t="shared" si="21"/>
        <v/>
      </c>
      <c r="Q250" s="82" t="str">
        <f t="shared" si="22"/>
        <v/>
      </c>
    </row>
    <row r="251" spans="3:17" ht="17.45" customHeight="1" x14ac:dyDescent="0.2">
      <c r="C251" s="99"/>
      <c r="D251" s="100"/>
      <c r="E251" s="90"/>
      <c r="F251" s="90"/>
      <c r="G251" s="101"/>
      <c r="H251" s="90"/>
      <c r="I251" s="90"/>
      <c r="J251" s="90"/>
      <c r="K251" s="90"/>
      <c r="L251" s="82" t="str">
        <f t="shared" si="18"/>
        <v/>
      </c>
      <c r="M251" s="17"/>
      <c r="N251" s="82" t="str">
        <f t="shared" si="19"/>
        <v/>
      </c>
      <c r="O251" s="82">
        <f t="shared" si="20"/>
        <v>0</v>
      </c>
      <c r="P251" s="82" t="str">
        <f t="shared" si="21"/>
        <v/>
      </c>
      <c r="Q251" s="82" t="str">
        <f t="shared" si="22"/>
        <v/>
      </c>
    </row>
    <row r="252" spans="3:17" ht="17.45" customHeight="1" x14ac:dyDescent="0.2">
      <c r="C252" s="99"/>
      <c r="D252" s="100"/>
      <c r="E252" s="90"/>
      <c r="F252" s="90"/>
      <c r="G252" s="101"/>
      <c r="H252" s="90"/>
      <c r="I252" s="90"/>
      <c r="J252" s="90"/>
      <c r="K252" s="90"/>
      <c r="L252" s="82" t="str">
        <f t="shared" si="18"/>
        <v/>
      </c>
      <c r="M252" s="17"/>
      <c r="N252" s="82" t="str">
        <f t="shared" si="19"/>
        <v/>
      </c>
      <c r="O252" s="82">
        <f t="shared" si="20"/>
        <v>0</v>
      </c>
      <c r="P252" s="82" t="str">
        <f t="shared" si="21"/>
        <v/>
      </c>
      <c r="Q252" s="82" t="str">
        <f t="shared" si="22"/>
        <v/>
      </c>
    </row>
    <row r="253" spans="3:17" ht="17.45" customHeight="1" x14ac:dyDescent="0.2">
      <c r="C253" s="99"/>
      <c r="D253" s="100"/>
      <c r="E253" s="90"/>
      <c r="F253" s="90"/>
      <c r="G253" s="101"/>
      <c r="H253" s="90"/>
      <c r="I253" s="90"/>
      <c r="J253" s="90"/>
      <c r="K253" s="90"/>
      <c r="L253" s="82" t="str">
        <f t="shared" si="18"/>
        <v/>
      </c>
      <c r="M253" s="17"/>
      <c r="N253" s="82" t="str">
        <f t="shared" si="19"/>
        <v/>
      </c>
      <c r="O253" s="82">
        <f t="shared" si="20"/>
        <v>0</v>
      </c>
      <c r="P253" s="82" t="str">
        <f t="shared" si="21"/>
        <v/>
      </c>
      <c r="Q253" s="82" t="str">
        <f t="shared" si="22"/>
        <v/>
      </c>
    </row>
    <row r="254" spans="3:17" ht="17.45" customHeight="1" x14ac:dyDescent="0.2">
      <c r="C254" s="99"/>
      <c r="D254" s="100"/>
      <c r="E254" s="90"/>
      <c r="F254" s="90"/>
      <c r="G254" s="101"/>
      <c r="H254" s="90"/>
      <c r="I254" s="90"/>
      <c r="J254" s="90"/>
      <c r="K254" s="90"/>
      <c r="L254" s="82" t="str">
        <f t="shared" si="18"/>
        <v/>
      </c>
      <c r="M254" s="17"/>
      <c r="N254" s="82" t="str">
        <f t="shared" si="19"/>
        <v/>
      </c>
      <c r="O254" s="82">
        <f t="shared" si="20"/>
        <v>0</v>
      </c>
      <c r="P254" s="82" t="str">
        <f t="shared" si="21"/>
        <v/>
      </c>
      <c r="Q254" s="82" t="str">
        <f t="shared" si="22"/>
        <v/>
      </c>
    </row>
    <row r="255" spans="3:17" ht="17.45" customHeight="1" x14ac:dyDescent="0.2">
      <c r="C255" s="99"/>
      <c r="D255" s="100"/>
      <c r="E255" s="90"/>
      <c r="F255" s="90"/>
      <c r="G255" s="101"/>
      <c r="H255" s="90"/>
      <c r="I255" s="90"/>
      <c r="J255" s="90"/>
      <c r="K255" s="90"/>
      <c r="L255" s="82" t="str">
        <f t="shared" si="18"/>
        <v/>
      </c>
      <c r="M255" s="17"/>
      <c r="N255" s="82" t="str">
        <f t="shared" si="19"/>
        <v/>
      </c>
      <c r="O255" s="82">
        <f t="shared" si="20"/>
        <v>0</v>
      </c>
      <c r="P255" s="82" t="str">
        <f t="shared" si="21"/>
        <v/>
      </c>
      <c r="Q255" s="82" t="str">
        <f t="shared" si="22"/>
        <v/>
      </c>
    </row>
    <row r="256" spans="3:17" ht="17.45" customHeight="1" x14ac:dyDescent="0.2">
      <c r="C256" s="99"/>
      <c r="D256" s="100"/>
      <c r="E256" s="90"/>
      <c r="F256" s="90"/>
      <c r="G256" s="101"/>
      <c r="H256" s="90"/>
      <c r="I256" s="90"/>
      <c r="J256" s="90"/>
      <c r="K256" s="90"/>
      <c r="L256" s="82" t="str">
        <f t="shared" si="18"/>
        <v/>
      </c>
      <c r="M256" s="17"/>
      <c r="N256" s="82" t="str">
        <f t="shared" si="19"/>
        <v/>
      </c>
      <c r="O256" s="82">
        <f t="shared" si="20"/>
        <v>0</v>
      </c>
      <c r="P256" s="82" t="str">
        <f t="shared" si="21"/>
        <v/>
      </c>
      <c r="Q256" s="82" t="str">
        <f t="shared" si="22"/>
        <v/>
      </c>
    </row>
    <row r="257" spans="3:17" ht="17.45" customHeight="1" x14ac:dyDescent="0.2">
      <c r="C257" s="99"/>
      <c r="D257" s="100"/>
      <c r="E257" s="90"/>
      <c r="F257" s="90"/>
      <c r="G257" s="101"/>
      <c r="H257" s="90"/>
      <c r="I257" s="90"/>
      <c r="J257" s="90"/>
      <c r="K257" s="90"/>
      <c r="L257" s="82" t="str">
        <f t="shared" si="18"/>
        <v/>
      </c>
      <c r="M257" s="17"/>
      <c r="N257" s="82" t="str">
        <f t="shared" si="19"/>
        <v/>
      </c>
      <c r="O257" s="82">
        <f t="shared" si="20"/>
        <v>0</v>
      </c>
      <c r="P257" s="82" t="str">
        <f t="shared" si="21"/>
        <v/>
      </c>
      <c r="Q257" s="82" t="str">
        <f t="shared" si="22"/>
        <v/>
      </c>
    </row>
    <row r="258" spans="3:17" ht="17.45" customHeight="1" x14ac:dyDescent="0.2">
      <c r="C258" s="99"/>
      <c r="D258" s="100"/>
      <c r="E258" s="90"/>
      <c r="F258" s="90"/>
      <c r="G258" s="101"/>
      <c r="H258" s="90"/>
      <c r="I258" s="90"/>
      <c r="J258" s="90"/>
      <c r="K258" s="90"/>
      <c r="L258" s="82" t="str">
        <f t="shared" si="18"/>
        <v/>
      </c>
      <c r="M258" s="17"/>
      <c r="N258" s="82" t="str">
        <f t="shared" si="19"/>
        <v/>
      </c>
      <c r="O258" s="82">
        <f t="shared" si="20"/>
        <v>0</v>
      </c>
      <c r="P258" s="82" t="str">
        <f t="shared" si="21"/>
        <v/>
      </c>
      <c r="Q258" s="82" t="str">
        <f t="shared" si="22"/>
        <v/>
      </c>
    </row>
    <row r="259" spans="3:17" ht="17.45" customHeight="1" x14ac:dyDescent="0.2">
      <c r="C259" s="99"/>
      <c r="D259" s="100"/>
      <c r="E259" s="90"/>
      <c r="F259" s="90"/>
      <c r="G259" s="101"/>
      <c r="H259" s="90"/>
      <c r="I259" s="90"/>
      <c r="J259" s="90"/>
      <c r="K259" s="90"/>
      <c r="L259" s="82" t="str">
        <f t="shared" si="18"/>
        <v/>
      </c>
      <c r="M259" s="17"/>
      <c r="N259" s="82" t="str">
        <f t="shared" si="19"/>
        <v/>
      </c>
      <c r="O259" s="82">
        <f t="shared" si="20"/>
        <v>0</v>
      </c>
      <c r="P259" s="82" t="str">
        <f t="shared" si="21"/>
        <v/>
      </c>
      <c r="Q259" s="82" t="str">
        <f t="shared" si="22"/>
        <v/>
      </c>
    </row>
    <row r="260" spans="3:17" ht="17.45" customHeight="1" x14ac:dyDescent="0.2">
      <c r="C260" s="99"/>
      <c r="D260" s="100"/>
      <c r="E260" s="90"/>
      <c r="F260" s="90"/>
      <c r="G260" s="101"/>
      <c r="H260" s="90"/>
      <c r="I260" s="90"/>
      <c r="J260" s="90"/>
      <c r="K260" s="90"/>
      <c r="L260" s="82" t="str">
        <f t="shared" si="18"/>
        <v/>
      </c>
      <c r="M260" s="17"/>
      <c r="N260" s="82" t="str">
        <f t="shared" si="19"/>
        <v/>
      </c>
      <c r="O260" s="82">
        <f t="shared" si="20"/>
        <v>0</v>
      </c>
      <c r="P260" s="82" t="str">
        <f t="shared" si="21"/>
        <v/>
      </c>
      <c r="Q260" s="82" t="str">
        <f t="shared" si="22"/>
        <v/>
      </c>
    </row>
    <row r="261" spans="3:17" ht="17.45" customHeight="1" x14ac:dyDescent="0.2">
      <c r="C261" s="99"/>
      <c r="D261" s="100"/>
      <c r="E261" s="90"/>
      <c r="F261" s="90"/>
      <c r="G261" s="101"/>
      <c r="H261" s="90"/>
      <c r="I261" s="90"/>
      <c r="J261" s="90"/>
      <c r="K261" s="90"/>
      <c r="L261" s="82" t="str">
        <f t="shared" si="18"/>
        <v/>
      </c>
      <c r="M261" s="17"/>
      <c r="N261" s="82" t="str">
        <f t="shared" si="19"/>
        <v/>
      </c>
      <c r="O261" s="82">
        <f t="shared" si="20"/>
        <v>0</v>
      </c>
      <c r="P261" s="82" t="str">
        <f t="shared" si="21"/>
        <v/>
      </c>
      <c r="Q261" s="82" t="str">
        <f t="shared" si="22"/>
        <v/>
      </c>
    </row>
    <row r="262" spans="3:17" ht="17.45" customHeight="1" x14ac:dyDescent="0.2">
      <c r="C262" s="99"/>
      <c r="D262" s="100"/>
      <c r="E262" s="90"/>
      <c r="F262" s="90"/>
      <c r="G262" s="101"/>
      <c r="H262" s="90"/>
      <c r="I262" s="90"/>
      <c r="J262" s="90"/>
      <c r="K262" s="90"/>
      <c r="L262" s="82" t="str">
        <f t="shared" si="18"/>
        <v/>
      </c>
      <c r="M262" s="17"/>
      <c r="N262" s="82" t="str">
        <f t="shared" si="19"/>
        <v/>
      </c>
      <c r="O262" s="82">
        <f t="shared" si="20"/>
        <v>0</v>
      </c>
      <c r="P262" s="82" t="str">
        <f t="shared" si="21"/>
        <v/>
      </c>
      <c r="Q262" s="82" t="str">
        <f t="shared" si="22"/>
        <v/>
      </c>
    </row>
    <row r="263" spans="3:17" ht="17.45" customHeight="1" x14ac:dyDescent="0.2">
      <c r="C263" s="99"/>
      <c r="D263" s="100"/>
      <c r="E263" s="90"/>
      <c r="F263" s="90"/>
      <c r="G263" s="101"/>
      <c r="H263" s="90"/>
      <c r="I263" s="90"/>
      <c r="J263" s="90"/>
      <c r="K263" s="90"/>
      <c r="L263" s="82" t="str">
        <f t="shared" si="18"/>
        <v/>
      </c>
      <c r="M263" s="17"/>
      <c r="N263" s="82" t="str">
        <f t="shared" si="19"/>
        <v/>
      </c>
      <c r="O263" s="82">
        <f t="shared" si="20"/>
        <v>0</v>
      </c>
      <c r="P263" s="82" t="str">
        <f t="shared" si="21"/>
        <v/>
      </c>
      <c r="Q263" s="82" t="str">
        <f t="shared" si="22"/>
        <v/>
      </c>
    </row>
    <row r="264" spans="3:17" ht="17.45" customHeight="1" x14ac:dyDescent="0.2">
      <c r="C264" s="99"/>
      <c r="D264" s="100"/>
      <c r="E264" s="90"/>
      <c r="F264" s="90"/>
      <c r="G264" s="101"/>
      <c r="H264" s="90"/>
      <c r="I264" s="90"/>
      <c r="J264" s="90"/>
      <c r="K264" s="90"/>
      <c r="L264" s="82" t="str">
        <f t="shared" si="18"/>
        <v/>
      </c>
      <c r="M264" s="17"/>
      <c r="N264" s="82" t="str">
        <f t="shared" si="19"/>
        <v/>
      </c>
      <c r="O264" s="82">
        <f t="shared" si="20"/>
        <v>0</v>
      </c>
      <c r="P264" s="82" t="str">
        <f t="shared" si="21"/>
        <v/>
      </c>
      <c r="Q264" s="82" t="str">
        <f t="shared" si="22"/>
        <v/>
      </c>
    </row>
    <row r="265" spans="3:17" ht="17.45" customHeight="1" x14ac:dyDescent="0.2">
      <c r="C265" s="99"/>
      <c r="D265" s="100"/>
      <c r="E265" s="90"/>
      <c r="F265" s="90"/>
      <c r="G265" s="101"/>
      <c r="H265" s="90"/>
      <c r="I265" s="90"/>
      <c r="J265" s="90"/>
      <c r="K265" s="90"/>
      <c r="L265" s="82" t="str">
        <f t="shared" si="18"/>
        <v/>
      </c>
      <c r="M265" s="17"/>
      <c r="N265" s="82" t="str">
        <f t="shared" si="19"/>
        <v/>
      </c>
      <c r="O265" s="82">
        <f t="shared" si="20"/>
        <v>0</v>
      </c>
      <c r="P265" s="82" t="str">
        <f t="shared" si="21"/>
        <v/>
      </c>
      <c r="Q265" s="82" t="str">
        <f t="shared" si="22"/>
        <v/>
      </c>
    </row>
    <row r="266" spans="3:17" ht="17.45" customHeight="1" x14ac:dyDescent="0.2">
      <c r="C266" s="99"/>
      <c r="D266" s="100"/>
      <c r="E266" s="90"/>
      <c r="F266" s="90"/>
      <c r="G266" s="101"/>
      <c r="H266" s="90"/>
      <c r="I266" s="90"/>
      <c r="J266" s="90"/>
      <c r="K266" s="90"/>
      <c r="L266" s="82" t="str">
        <f t="shared" si="18"/>
        <v/>
      </c>
      <c r="M266" s="17"/>
      <c r="N266" s="82" t="str">
        <f t="shared" si="19"/>
        <v/>
      </c>
      <c r="O266" s="82">
        <f t="shared" si="20"/>
        <v>0</v>
      </c>
      <c r="P266" s="82" t="str">
        <f t="shared" si="21"/>
        <v/>
      </c>
      <c r="Q266" s="82" t="str">
        <f t="shared" si="22"/>
        <v/>
      </c>
    </row>
    <row r="267" spans="3:17" ht="17.45" customHeight="1" x14ac:dyDescent="0.2">
      <c r="C267" s="99"/>
      <c r="D267" s="100"/>
      <c r="E267" s="90"/>
      <c r="F267" s="90"/>
      <c r="G267" s="101"/>
      <c r="H267" s="90"/>
      <c r="I267" s="90"/>
      <c r="J267" s="90"/>
      <c r="K267" s="90"/>
      <c r="L267" s="82" t="str">
        <f t="shared" si="18"/>
        <v/>
      </c>
      <c r="M267" s="17"/>
      <c r="N267" s="82" t="str">
        <f t="shared" si="19"/>
        <v/>
      </c>
      <c r="O267" s="82">
        <f t="shared" si="20"/>
        <v>0</v>
      </c>
      <c r="P267" s="82" t="str">
        <f t="shared" si="21"/>
        <v/>
      </c>
      <c r="Q267" s="82" t="str">
        <f t="shared" si="22"/>
        <v/>
      </c>
    </row>
    <row r="268" spans="3:17" ht="17.45" customHeight="1" x14ac:dyDescent="0.2">
      <c r="C268" s="99"/>
      <c r="D268" s="100"/>
      <c r="E268" s="90"/>
      <c r="F268" s="90"/>
      <c r="G268" s="101"/>
      <c r="H268" s="90"/>
      <c r="I268" s="90"/>
      <c r="J268" s="90"/>
      <c r="K268" s="90"/>
      <c r="L268" s="82" t="str">
        <f t="shared" si="18"/>
        <v/>
      </c>
      <c r="M268" s="17"/>
      <c r="N268" s="82" t="str">
        <f t="shared" si="19"/>
        <v/>
      </c>
      <c r="O268" s="82">
        <f t="shared" si="20"/>
        <v>0</v>
      </c>
      <c r="P268" s="82" t="str">
        <f t="shared" si="21"/>
        <v/>
      </c>
      <c r="Q268" s="82" t="str">
        <f t="shared" si="22"/>
        <v/>
      </c>
    </row>
    <row r="269" spans="3:17" ht="17.45" customHeight="1" x14ac:dyDescent="0.2">
      <c r="C269" s="99"/>
      <c r="D269" s="100"/>
      <c r="E269" s="90"/>
      <c r="F269" s="90"/>
      <c r="G269" s="101"/>
      <c r="H269" s="90"/>
      <c r="I269" s="90"/>
      <c r="J269" s="90"/>
      <c r="K269" s="90"/>
      <c r="L269" s="82" t="str">
        <f t="shared" si="18"/>
        <v/>
      </c>
      <c r="M269" s="17"/>
      <c r="N269" s="82" t="str">
        <f t="shared" si="19"/>
        <v/>
      </c>
      <c r="O269" s="82">
        <f t="shared" si="20"/>
        <v>0</v>
      </c>
      <c r="P269" s="82" t="str">
        <f t="shared" si="21"/>
        <v/>
      </c>
      <c r="Q269" s="82" t="str">
        <f t="shared" si="22"/>
        <v/>
      </c>
    </row>
    <row r="270" spans="3:17" ht="17.45" customHeight="1" x14ac:dyDescent="0.2">
      <c r="C270" s="99"/>
      <c r="D270" s="100"/>
      <c r="E270" s="90"/>
      <c r="F270" s="90"/>
      <c r="G270" s="101"/>
      <c r="H270" s="90"/>
      <c r="I270" s="90"/>
      <c r="J270" s="90"/>
      <c r="K270" s="90"/>
      <c r="L270" s="82" t="str">
        <f t="shared" si="18"/>
        <v/>
      </c>
      <c r="M270" s="17"/>
      <c r="N270" s="82" t="str">
        <f t="shared" si="19"/>
        <v/>
      </c>
      <c r="O270" s="82">
        <f t="shared" si="20"/>
        <v>0</v>
      </c>
      <c r="P270" s="82" t="str">
        <f t="shared" si="21"/>
        <v/>
      </c>
      <c r="Q270" s="82" t="str">
        <f t="shared" si="22"/>
        <v/>
      </c>
    </row>
    <row r="271" spans="3:17" ht="17.45" customHeight="1" x14ac:dyDescent="0.2">
      <c r="C271" s="99"/>
      <c r="D271" s="100"/>
      <c r="E271" s="90"/>
      <c r="F271" s="90"/>
      <c r="G271" s="101"/>
      <c r="H271" s="90"/>
      <c r="I271" s="90"/>
      <c r="J271" s="90"/>
      <c r="K271" s="90"/>
      <c r="L271" s="82" t="str">
        <f t="shared" si="18"/>
        <v/>
      </c>
      <c r="M271" s="17"/>
      <c r="N271" s="82" t="str">
        <f t="shared" si="19"/>
        <v/>
      </c>
      <c r="O271" s="82">
        <f t="shared" si="20"/>
        <v>0</v>
      </c>
      <c r="P271" s="82" t="str">
        <f t="shared" si="21"/>
        <v/>
      </c>
      <c r="Q271" s="82" t="str">
        <f t="shared" si="22"/>
        <v/>
      </c>
    </row>
    <row r="272" spans="3:17" ht="17.45" customHeight="1" x14ac:dyDescent="0.2">
      <c r="C272" s="99"/>
      <c r="D272" s="100"/>
      <c r="E272" s="90"/>
      <c r="F272" s="90"/>
      <c r="G272" s="101"/>
      <c r="H272" s="90"/>
      <c r="I272" s="90"/>
      <c r="J272" s="90"/>
      <c r="K272" s="90"/>
      <c r="L272" s="82" t="str">
        <f t="shared" ref="L272:L335" si="23">IF(F272&amp;H272&amp;I272&amp;J272&amp;K272="","",F272+H272+I272-J272-K272)</f>
        <v/>
      </c>
      <c r="M272" s="17"/>
      <c r="N272" s="82" t="str">
        <f t="shared" ref="N272:N335" si="24">IF($G272="E",F272,"")</f>
        <v/>
      </c>
      <c r="O272" s="82">
        <f t="shared" si="20"/>
        <v>0</v>
      </c>
      <c r="P272" s="82" t="str">
        <f t="shared" si="21"/>
        <v/>
      </c>
      <c r="Q272" s="82" t="str">
        <f t="shared" si="22"/>
        <v/>
      </c>
    </row>
    <row r="273" spans="3:17" ht="17.45" customHeight="1" x14ac:dyDescent="0.2">
      <c r="C273" s="99"/>
      <c r="D273" s="100"/>
      <c r="E273" s="90"/>
      <c r="F273" s="90"/>
      <c r="G273" s="101"/>
      <c r="H273" s="90"/>
      <c r="I273" s="90"/>
      <c r="J273" s="90"/>
      <c r="K273" s="90"/>
      <c r="L273" s="82" t="str">
        <f t="shared" si="23"/>
        <v/>
      </c>
      <c r="M273" s="17"/>
      <c r="N273" s="82" t="str">
        <f t="shared" si="24"/>
        <v/>
      </c>
      <c r="O273" s="82">
        <f t="shared" ref="O273:O336" si="25">IF($G273=0%,F273,"")</f>
        <v>0</v>
      </c>
      <c r="P273" s="82" t="str">
        <f t="shared" ref="P273:P336" si="26">IF(OR($G273=8%,$G273=11%),$H273/$G273,"")</f>
        <v/>
      </c>
      <c r="Q273" s="82" t="str">
        <f t="shared" ref="Q273:Q336" si="27">IF(OR($G273=15%,$G273=16%),$H273/$G273,"")</f>
        <v/>
      </c>
    </row>
    <row r="274" spans="3:17" ht="17.45" customHeight="1" x14ac:dyDescent="0.2">
      <c r="C274" s="99"/>
      <c r="D274" s="100"/>
      <c r="E274" s="90"/>
      <c r="F274" s="90"/>
      <c r="G274" s="101"/>
      <c r="H274" s="90"/>
      <c r="I274" s="90"/>
      <c r="J274" s="90"/>
      <c r="K274" s="90"/>
      <c r="L274" s="82" t="str">
        <f t="shared" si="23"/>
        <v/>
      </c>
      <c r="M274" s="17"/>
      <c r="N274" s="82" t="str">
        <f t="shared" si="24"/>
        <v/>
      </c>
      <c r="O274" s="82">
        <f t="shared" si="25"/>
        <v>0</v>
      </c>
      <c r="P274" s="82" t="str">
        <f t="shared" si="26"/>
        <v/>
      </c>
      <c r="Q274" s="82" t="str">
        <f t="shared" si="27"/>
        <v/>
      </c>
    </row>
    <row r="275" spans="3:17" ht="17.45" customHeight="1" x14ac:dyDescent="0.2">
      <c r="C275" s="99"/>
      <c r="D275" s="100"/>
      <c r="E275" s="90"/>
      <c r="F275" s="90"/>
      <c r="G275" s="101"/>
      <c r="H275" s="90"/>
      <c r="I275" s="90"/>
      <c r="J275" s="90"/>
      <c r="K275" s="90"/>
      <c r="L275" s="82" t="str">
        <f t="shared" si="23"/>
        <v/>
      </c>
      <c r="M275" s="17"/>
      <c r="N275" s="82" t="str">
        <f t="shared" si="24"/>
        <v/>
      </c>
      <c r="O275" s="82">
        <f t="shared" si="25"/>
        <v>0</v>
      </c>
      <c r="P275" s="82" t="str">
        <f t="shared" si="26"/>
        <v/>
      </c>
      <c r="Q275" s="82" t="str">
        <f t="shared" si="27"/>
        <v/>
      </c>
    </row>
    <row r="276" spans="3:17" ht="17.45" customHeight="1" x14ac:dyDescent="0.2">
      <c r="C276" s="99"/>
      <c r="D276" s="100"/>
      <c r="E276" s="90"/>
      <c r="F276" s="90"/>
      <c r="G276" s="101"/>
      <c r="H276" s="90"/>
      <c r="I276" s="90"/>
      <c r="J276" s="90"/>
      <c r="K276" s="90"/>
      <c r="L276" s="82" t="str">
        <f t="shared" si="23"/>
        <v/>
      </c>
      <c r="M276" s="17"/>
      <c r="N276" s="82" t="str">
        <f t="shared" si="24"/>
        <v/>
      </c>
      <c r="O276" s="82">
        <f t="shared" si="25"/>
        <v>0</v>
      </c>
      <c r="P276" s="82" t="str">
        <f t="shared" si="26"/>
        <v/>
      </c>
      <c r="Q276" s="82" t="str">
        <f t="shared" si="27"/>
        <v/>
      </c>
    </row>
    <row r="277" spans="3:17" ht="17.45" customHeight="1" x14ac:dyDescent="0.2">
      <c r="C277" s="99"/>
      <c r="D277" s="100"/>
      <c r="E277" s="90"/>
      <c r="F277" s="90"/>
      <c r="G277" s="101"/>
      <c r="H277" s="90"/>
      <c r="I277" s="90"/>
      <c r="J277" s="90"/>
      <c r="K277" s="90"/>
      <c r="L277" s="82" t="str">
        <f t="shared" si="23"/>
        <v/>
      </c>
      <c r="M277" s="17"/>
      <c r="N277" s="82" t="str">
        <f t="shared" si="24"/>
        <v/>
      </c>
      <c r="O277" s="82">
        <f t="shared" si="25"/>
        <v>0</v>
      </c>
      <c r="P277" s="82" t="str">
        <f t="shared" si="26"/>
        <v/>
      </c>
      <c r="Q277" s="82" t="str">
        <f t="shared" si="27"/>
        <v/>
      </c>
    </row>
    <row r="278" spans="3:17" ht="17.45" customHeight="1" x14ac:dyDescent="0.2">
      <c r="C278" s="99"/>
      <c r="D278" s="100"/>
      <c r="E278" s="90"/>
      <c r="F278" s="90"/>
      <c r="G278" s="101"/>
      <c r="H278" s="90"/>
      <c r="I278" s="90"/>
      <c r="J278" s="90"/>
      <c r="K278" s="90"/>
      <c r="L278" s="82" t="str">
        <f t="shared" si="23"/>
        <v/>
      </c>
      <c r="M278" s="17"/>
      <c r="N278" s="82" t="str">
        <f t="shared" si="24"/>
        <v/>
      </c>
      <c r="O278" s="82">
        <f t="shared" si="25"/>
        <v>0</v>
      </c>
      <c r="P278" s="82" t="str">
        <f t="shared" si="26"/>
        <v/>
      </c>
      <c r="Q278" s="82" t="str">
        <f t="shared" si="27"/>
        <v/>
      </c>
    </row>
    <row r="279" spans="3:17" ht="17.45" customHeight="1" x14ac:dyDescent="0.2">
      <c r="C279" s="99"/>
      <c r="D279" s="100"/>
      <c r="E279" s="90"/>
      <c r="F279" s="90"/>
      <c r="G279" s="101"/>
      <c r="H279" s="90"/>
      <c r="I279" s="90"/>
      <c r="J279" s="90"/>
      <c r="K279" s="90"/>
      <c r="L279" s="82" t="str">
        <f t="shared" si="23"/>
        <v/>
      </c>
      <c r="M279" s="17"/>
      <c r="N279" s="82" t="str">
        <f t="shared" si="24"/>
        <v/>
      </c>
      <c r="O279" s="82">
        <f t="shared" si="25"/>
        <v>0</v>
      </c>
      <c r="P279" s="82" t="str">
        <f t="shared" si="26"/>
        <v/>
      </c>
      <c r="Q279" s="82" t="str">
        <f t="shared" si="27"/>
        <v/>
      </c>
    </row>
    <row r="280" spans="3:17" ht="17.45" customHeight="1" x14ac:dyDescent="0.2">
      <c r="C280" s="99"/>
      <c r="D280" s="100"/>
      <c r="E280" s="90"/>
      <c r="F280" s="90"/>
      <c r="G280" s="101"/>
      <c r="H280" s="90"/>
      <c r="I280" s="90"/>
      <c r="J280" s="90"/>
      <c r="K280" s="90"/>
      <c r="L280" s="82" t="str">
        <f t="shared" si="23"/>
        <v/>
      </c>
      <c r="M280" s="17"/>
      <c r="N280" s="82" t="str">
        <f t="shared" si="24"/>
        <v/>
      </c>
      <c r="O280" s="82">
        <f t="shared" si="25"/>
        <v>0</v>
      </c>
      <c r="P280" s="82" t="str">
        <f t="shared" si="26"/>
        <v/>
      </c>
      <c r="Q280" s="82" t="str">
        <f t="shared" si="27"/>
        <v/>
      </c>
    </row>
    <row r="281" spans="3:17" ht="17.45" customHeight="1" x14ac:dyDescent="0.2">
      <c r="C281" s="99"/>
      <c r="D281" s="100"/>
      <c r="E281" s="90"/>
      <c r="F281" s="90"/>
      <c r="G281" s="101"/>
      <c r="H281" s="90"/>
      <c r="I281" s="90"/>
      <c r="J281" s="90"/>
      <c r="K281" s="90"/>
      <c r="L281" s="82" t="str">
        <f t="shared" si="23"/>
        <v/>
      </c>
      <c r="M281" s="17"/>
      <c r="N281" s="82" t="str">
        <f t="shared" si="24"/>
        <v/>
      </c>
      <c r="O281" s="82">
        <f t="shared" si="25"/>
        <v>0</v>
      </c>
      <c r="P281" s="82" t="str">
        <f t="shared" si="26"/>
        <v/>
      </c>
      <c r="Q281" s="82" t="str">
        <f t="shared" si="27"/>
        <v/>
      </c>
    </row>
    <row r="282" spans="3:17" ht="17.45" customHeight="1" x14ac:dyDescent="0.2">
      <c r="C282" s="99"/>
      <c r="D282" s="100"/>
      <c r="E282" s="90"/>
      <c r="F282" s="90"/>
      <c r="G282" s="101"/>
      <c r="H282" s="90"/>
      <c r="I282" s="90"/>
      <c r="J282" s="90"/>
      <c r="K282" s="90"/>
      <c r="L282" s="82" t="str">
        <f t="shared" si="23"/>
        <v/>
      </c>
      <c r="M282" s="17"/>
      <c r="N282" s="82" t="str">
        <f t="shared" si="24"/>
        <v/>
      </c>
      <c r="O282" s="82">
        <f t="shared" si="25"/>
        <v>0</v>
      </c>
      <c r="P282" s="82" t="str">
        <f t="shared" si="26"/>
        <v/>
      </c>
      <c r="Q282" s="82" t="str">
        <f t="shared" si="27"/>
        <v/>
      </c>
    </row>
    <row r="283" spans="3:17" ht="17.45" customHeight="1" x14ac:dyDescent="0.2">
      <c r="C283" s="99"/>
      <c r="D283" s="100"/>
      <c r="E283" s="90"/>
      <c r="F283" s="90"/>
      <c r="G283" s="101"/>
      <c r="H283" s="90"/>
      <c r="I283" s="90"/>
      <c r="J283" s="90"/>
      <c r="K283" s="90"/>
      <c r="L283" s="82" t="str">
        <f t="shared" si="23"/>
        <v/>
      </c>
      <c r="M283" s="17"/>
      <c r="N283" s="82" t="str">
        <f t="shared" si="24"/>
        <v/>
      </c>
      <c r="O283" s="82">
        <f t="shared" si="25"/>
        <v>0</v>
      </c>
      <c r="P283" s="82" t="str">
        <f t="shared" si="26"/>
        <v/>
      </c>
      <c r="Q283" s="82" t="str">
        <f t="shared" si="27"/>
        <v/>
      </c>
    </row>
    <row r="284" spans="3:17" ht="17.45" customHeight="1" x14ac:dyDescent="0.2">
      <c r="C284" s="99"/>
      <c r="D284" s="100"/>
      <c r="E284" s="90"/>
      <c r="F284" s="90"/>
      <c r="G284" s="101"/>
      <c r="H284" s="90"/>
      <c r="I284" s="90"/>
      <c r="J284" s="90"/>
      <c r="K284" s="90"/>
      <c r="L284" s="82" t="str">
        <f t="shared" si="23"/>
        <v/>
      </c>
      <c r="M284" s="17"/>
      <c r="N284" s="82" t="str">
        <f t="shared" si="24"/>
        <v/>
      </c>
      <c r="O284" s="82">
        <f t="shared" si="25"/>
        <v>0</v>
      </c>
      <c r="P284" s="82" t="str">
        <f t="shared" si="26"/>
        <v/>
      </c>
      <c r="Q284" s="82" t="str">
        <f t="shared" si="27"/>
        <v/>
      </c>
    </row>
    <row r="285" spans="3:17" ht="17.45" customHeight="1" x14ac:dyDescent="0.2">
      <c r="C285" s="99"/>
      <c r="D285" s="100"/>
      <c r="E285" s="90"/>
      <c r="F285" s="90"/>
      <c r="G285" s="101"/>
      <c r="H285" s="90"/>
      <c r="I285" s="90"/>
      <c r="J285" s="90"/>
      <c r="K285" s="90"/>
      <c r="L285" s="82" t="str">
        <f t="shared" si="23"/>
        <v/>
      </c>
      <c r="M285" s="17"/>
      <c r="N285" s="82" t="str">
        <f t="shared" si="24"/>
        <v/>
      </c>
      <c r="O285" s="82">
        <f t="shared" si="25"/>
        <v>0</v>
      </c>
      <c r="P285" s="82" t="str">
        <f t="shared" si="26"/>
        <v/>
      </c>
      <c r="Q285" s="82" t="str">
        <f t="shared" si="27"/>
        <v/>
      </c>
    </row>
    <row r="286" spans="3:17" ht="17.45" customHeight="1" x14ac:dyDescent="0.2">
      <c r="C286" s="99"/>
      <c r="D286" s="100"/>
      <c r="E286" s="90"/>
      <c r="F286" s="90"/>
      <c r="G286" s="101"/>
      <c r="H286" s="90"/>
      <c r="I286" s="90"/>
      <c r="J286" s="90"/>
      <c r="K286" s="90"/>
      <c r="L286" s="82" t="str">
        <f t="shared" si="23"/>
        <v/>
      </c>
      <c r="M286" s="17"/>
      <c r="N286" s="82" t="str">
        <f t="shared" si="24"/>
        <v/>
      </c>
      <c r="O286" s="82">
        <f t="shared" si="25"/>
        <v>0</v>
      </c>
      <c r="P286" s="82" t="str">
        <f t="shared" si="26"/>
        <v/>
      </c>
      <c r="Q286" s="82" t="str">
        <f t="shared" si="27"/>
        <v/>
      </c>
    </row>
    <row r="287" spans="3:17" ht="17.45" customHeight="1" x14ac:dyDescent="0.2">
      <c r="C287" s="99"/>
      <c r="D287" s="100"/>
      <c r="E287" s="90"/>
      <c r="F287" s="90"/>
      <c r="G287" s="101"/>
      <c r="H287" s="90"/>
      <c r="I287" s="90"/>
      <c r="J287" s="90"/>
      <c r="K287" s="90"/>
      <c r="L287" s="82" t="str">
        <f t="shared" si="23"/>
        <v/>
      </c>
      <c r="M287" s="17"/>
      <c r="N287" s="82" t="str">
        <f t="shared" si="24"/>
        <v/>
      </c>
      <c r="O287" s="82">
        <f t="shared" si="25"/>
        <v>0</v>
      </c>
      <c r="P287" s="82" t="str">
        <f t="shared" si="26"/>
        <v/>
      </c>
      <c r="Q287" s="82" t="str">
        <f t="shared" si="27"/>
        <v/>
      </c>
    </row>
    <row r="288" spans="3:17" ht="17.45" customHeight="1" x14ac:dyDescent="0.2">
      <c r="C288" s="99"/>
      <c r="D288" s="100"/>
      <c r="E288" s="90"/>
      <c r="F288" s="90"/>
      <c r="G288" s="101"/>
      <c r="H288" s="90"/>
      <c r="I288" s="90"/>
      <c r="J288" s="90"/>
      <c r="K288" s="90"/>
      <c r="L288" s="82" t="str">
        <f t="shared" si="23"/>
        <v/>
      </c>
      <c r="M288" s="17"/>
      <c r="N288" s="82" t="str">
        <f t="shared" si="24"/>
        <v/>
      </c>
      <c r="O288" s="82">
        <f t="shared" si="25"/>
        <v>0</v>
      </c>
      <c r="P288" s="82" t="str">
        <f t="shared" si="26"/>
        <v/>
      </c>
      <c r="Q288" s="82" t="str">
        <f t="shared" si="27"/>
        <v/>
      </c>
    </row>
    <row r="289" spans="3:17" ht="17.45" customHeight="1" x14ac:dyDescent="0.2">
      <c r="C289" s="99"/>
      <c r="D289" s="100"/>
      <c r="E289" s="90"/>
      <c r="F289" s="90"/>
      <c r="G289" s="101"/>
      <c r="H289" s="90"/>
      <c r="I289" s="90"/>
      <c r="J289" s="90"/>
      <c r="K289" s="90"/>
      <c r="L289" s="82" t="str">
        <f t="shared" si="23"/>
        <v/>
      </c>
      <c r="M289" s="17"/>
      <c r="N289" s="82" t="str">
        <f t="shared" si="24"/>
        <v/>
      </c>
      <c r="O289" s="82">
        <f t="shared" si="25"/>
        <v>0</v>
      </c>
      <c r="P289" s="82" t="str">
        <f t="shared" si="26"/>
        <v/>
      </c>
      <c r="Q289" s="82" t="str">
        <f t="shared" si="27"/>
        <v/>
      </c>
    </row>
    <row r="290" spans="3:17" ht="17.45" customHeight="1" x14ac:dyDescent="0.2">
      <c r="C290" s="99"/>
      <c r="D290" s="100"/>
      <c r="E290" s="90"/>
      <c r="F290" s="90"/>
      <c r="G290" s="101"/>
      <c r="H290" s="90"/>
      <c r="I290" s="90"/>
      <c r="J290" s="90"/>
      <c r="K290" s="90"/>
      <c r="L290" s="82" t="str">
        <f t="shared" si="23"/>
        <v/>
      </c>
      <c r="M290" s="17"/>
      <c r="N290" s="82" t="str">
        <f t="shared" si="24"/>
        <v/>
      </c>
      <c r="O290" s="82">
        <f t="shared" si="25"/>
        <v>0</v>
      </c>
      <c r="P290" s="82" t="str">
        <f t="shared" si="26"/>
        <v/>
      </c>
      <c r="Q290" s="82" t="str">
        <f t="shared" si="27"/>
        <v/>
      </c>
    </row>
    <row r="291" spans="3:17" ht="17.45" customHeight="1" x14ac:dyDescent="0.2">
      <c r="C291" s="99"/>
      <c r="D291" s="100"/>
      <c r="E291" s="90"/>
      <c r="F291" s="90"/>
      <c r="G291" s="101"/>
      <c r="H291" s="90"/>
      <c r="I291" s="90"/>
      <c r="J291" s="90"/>
      <c r="K291" s="90"/>
      <c r="L291" s="82" t="str">
        <f t="shared" si="23"/>
        <v/>
      </c>
      <c r="M291" s="17"/>
      <c r="N291" s="82" t="str">
        <f t="shared" si="24"/>
        <v/>
      </c>
      <c r="O291" s="82">
        <f t="shared" si="25"/>
        <v>0</v>
      </c>
      <c r="P291" s="82" t="str">
        <f t="shared" si="26"/>
        <v/>
      </c>
      <c r="Q291" s="82" t="str">
        <f t="shared" si="27"/>
        <v/>
      </c>
    </row>
    <row r="292" spans="3:17" ht="17.45" customHeight="1" x14ac:dyDescent="0.2">
      <c r="C292" s="99"/>
      <c r="D292" s="100"/>
      <c r="E292" s="90"/>
      <c r="F292" s="90"/>
      <c r="G292" s="101"/>
      <c r="H292" s="90"/>
      <c r="I292" s="90"/>
      <c r="J292" s="90"/>
      <c r="K292" s="90"/>
      <c r="L292" s="82" t="str">
        <f t="shared" si="23"/>
        <v/>
      </c>
      <c r="M292" s="17"/>
      <c r="N292" s="82" t="str">
        <f t="shared" si="24"/>
        <v/>
      </c>
      <c r="O292" s="82">
        <f t="shared" si="25"/>
        <v>0</v>
      </c>
      <c r="P292" s="82" t="str">
        <f t="shared" si="26"/>
        <v/>
      </c>
      <c r="Q292" s="82" t="str">
        <f t="shared" si="27"/>
        <v/>
      </c>
    </row>
    <row r="293" spans="3:17" ht="17.45" customHeight="1" x14ac:dyDescent="0.2">
      <c r="C293" s="99"/>
      <c r="D293" s="100"/>
      <c r="E293" s="90"/>
      <c r="F293" s="90"/>
      <c r="G293" s="101"/>
      <c r="H293" s="90"/>
      <c r="I293" s="90"/>
      <c r="J293" s="90"/>
      <c r="K293" s="90"/>
      <c r="L293" s="82" t="str">
        <f t="shared" si="23"/>
        <v/>
      </c>
      <c r="M293" s="17"/>
      <c r="N293" s="82" t="str">
        <f t="shared" si="24"/>
        <v/>
      </c>
      <c r="O293" s="82">
        <f t="shared" si="25"/>
        <v>0</v>
      </c>
      <c r="P293" s="82" t="str">
        <f t="shared" si="26"/>
        <v/>
      </c>
      <c r="Q293" s="82" t="str">
        <f t="shared" si="27"/>
        <v/>
      </c>
    </row>
    <row r="294" spans="3:17" ht="17.45" customHeight="1" x14ac:dyDescent="0.2">
      <c r="C294" s="99"/>
      <c r="D294" s="100"/>
      <c r="E294" s="90"/>
      <c r="F294" s="90"/>
      <c r="G294" s="101"/>
      <c r="H294" s="90"/>
      <c r="I294" s="90"/>
      <c r="J294" s="90"/>
      <c r="K294" s="90"/>
      <c r="L294" s="82" t="str">
        <f t="shared" si="23"/>
        <v/>
      </c>
      <c r="M294" s="17"/>
      <c r="N294" s="82" t="str">
        <f t="shared" si="24"/>
        <v/>
      </c>
      <c r="O294" s="82">
        <f t="shared" si="25"/>
        <v>0</v>
      </c>
      <c r="P294" s="82" t="str">
        <f t="shared" si="26"/>
        <v/>
      </c>
      <c r="Q294" s="82" t="str">
        <f t="shared" si="27"/>
        <v/>
      </c>
    </row>
    <row r="295" spans="3:17" ht="17.45" customHeight="1" x14ac:dyDescent="0.2">
      <c r="C295" s="99"/>
      <c r="D295" s="100"/>
      <c r="E295" s="90"/>
      <c r="F295" s="90"/>
      <c r="G295" s="101"/>
      <c r="H295" s="90"/>
      <c r="I295" s="90"/>
      <c r="J295" s="90"/>
      <c r="K295" s="90"/>
      <c r="L295" s="82" t="str">
        <f t="shared" si="23"/>
        <v/>
      </c>
      <c r="M295" s="17"/>
      <c r="N295" s="82" t="str">
        <f t="shared" si="24"/>
        <v/>
      </c>
      <c r="O295" s="82">
        <f t="shared" si="25"/>
        <v>0</v>
      </c>
      <c r="P295" s="82" t="str">
        <f t="shared" si="26"/>
        <v/>
      </c>
      <c r="Q295" s="82" t="str">
        <f t="shared" si="27"/>
        <v/>
      </c>
    </row>
    <row r="296" spans="3:17" ht="17.45" customHeight="1" x14ac:dyDescent="0.2">
      <c r="C296" s="99"/>
      <c r="D296" s="100"/>
      <c r="E296" s="90"/>
      <c r="F296" s="90"/>
      <c r="G296" s="101"/>
      <c r="H296" s="90"/>
      <c r="I296" s="90"/>
      <c r="J296" s="90"/>
      <c r="K296" s="90"/>
      <c r="L296" s="82" t="str">
        <f t="shared" si="23"/>
        <v/>
      </c>
      <c r="M296" s="17"/>
      <c r="N296" s="82" t="str">
        <f t="shared" si="24"/>
        <v/>
      </c>
      <c r="O296" s="82">
        <f t="shared" si="25"/>
        <v>0</v>
      </c>
      <c r="P296" s="82" t="str">
        <f t="shared" si="26"/>
        <v/>
      </c>
      <c r="Q296" s="82" t="str">
        <f t="shared" si="27"/>
        <v/>
      </c>
    </row>
    <row r="297" spans="3:17" ht="17.45" customHeight="1" x14ac:dyDescent="0.2">
      <c r="C297" s="99"/>
      <c r="D297" s="100"/>
      <c r="E297" s="90"/>
      <c r="F297" s="90"/>
      <c r="G297" s="101"/>
      <c r="H297" s="90"/>
      <c r="I297" s="90"/>
      <c r="J297" s="90"/>
      <c r="K297" s="90"/>
      <c r="L297" s="82" t="str">
        <f t="shared" si="23"/>
        <v/>
      </c>
      <c r="M297" s="17"/>
      <c r="N297" s="82" t="str">
        <f t="shared" si="24"/>
        <v/>
      </c>
      <c r="O297" s="82">
        <f t="shared" si="25"/>
        <v>0</v>
      </c>
      <c r="P297" s="82" t="str">
        <f t="shared" si="26"/>
        <v/>
      </c>
      <c r="Q297" s="82" t="str">
        <f t="shared" si="27"/>
        <v/>
      </c>
    </row>
    <row r="298" spans="3:17" ht="17.45" customHeight="1" x14ac:dyDescent="0.2">
      <c r="C298" s="99"/>
      <c r="D298" s="100"/>
      <c r="E298" s="90"/>
      <c r="F298" s="90"/>
      <c r="G298" s="101"/>
      <c r="H298" s="90"/>
      <c r="I298" s="90"/>
      <c r="J298" s="90"/>
      <c r="K298" s="90"/>
      <c r="L298" s="82" t="str">
        <f t="shared" si="23"/>
        <v/>
      </c>
      <c r="M298" s="17"/>
      <c r="N298" s="82" t="str">
        <f t="shared" si="24"/>
        <v/>
      </c>
      <c r="O298" s="82">
        <f t="shared" si="25"/>
        <v>0</v>
      </c>
      <c r="P298" s="82" t="str">
        <f t="shared" si="26"/>
        <v/>
      </c>
      <c r="Q298" s="82" t="str">
        <f t="shared" si="27"/>
        <v/>
      </c>
    </row>
    <row r="299" spans="3:17" ht="17.45" customHeight="1" x14ac:dyDescent="0.2">
      <c r="C299" s="99"/>
      <c r="D299" s="100"/>
      <c r="E299" s="90"/>
      <c r="F299" s="90"/>
      <c r="G299" s="101"/>
      <c r="H299" s="90"/>
      <c r="I299" s="90"/>
      <c r="J299" s="90"/>
      <c r="K299" s="90"/>
      <c r="L299" s="82" t="str">
        <f t="shared" si="23"/>
        <v/>
      </c>
      <c r="M299" s="17"/>
      <c r="N299" s="82" t="str">
        <f t="shared" si="24"/>
        <v/>
      </c>
      <c r="O299" s="82">
        <f t="shared" si="25"/>
        <v>0</v>
      </c>
      <c r="P299" s="82" t="str">
        <f t="shared" si="26"/>
        <v/>
      </c>
      <c r="Q299" s="82" t="str">
        <f t="shared" si="27"/>
        <v/>
      </c>
    </row>
    <row r="300" spans="3:17" ht="17.45" customHeight="1" x14ac:dyDescent="0.2">
      <c r="C300" s="99"/>
      <c r="D300" s="100"/>
      <c r="E300" s="90"/>
      <c r="F300" s="90"/>
      <c r="G300" s="101"/>
      <c r="H300" s="90"/>
      <c r="I300" s="90"/>
      <c r="J300" s="90"/>
      <c r="K300" s="90"/>
      <c r="L300" s="82" t="str">
        <f t="shared" si="23"/>
        <v/>
      </c>
      <c r="M300" s="17"/>
      <c r="N300" s="82" t="str">
        <f t="shared" si="24"/>
        <v/>
      </c>
      <c r="O300" s="82">
        <f t="shared" si="25"/>
        <v>0</v>
      </c>
      <c r="P300" s="82" t="str">
        <f t="shared" si="26"/>
        <v/>
      </c>
      <c r="Q300" s="82" t="str">
        <f t="shared" si="27"/>
        <v/>
      </c>
    </row>
    <row r="301" spans="3:17" ht="17.45" customHeight="1" x14ac:dyDescent="0.2">
      <c r="C301" s="99"/>
      <c r="D301" s="100"/>
      <c r="E301" s="90"/>
      <c r="F301" s="90"/>
      <c r="G301" s="101"/>
      <c r="H301" s="90"/>
      <c r="I301" s="90"/>
      <c r="J301" s="90"/>
      <c r="K301" s="90"/>
      <c r="L301" s="82" t="str">
        <f t="shared" si="23"/>
        <v/>
      </c>
      <c r="M301" s="17"/>
      <c r="N301" s="82" t="str">
        <f t="shared" si="24"/>
        <v/>
      </c>
      <c r="O301" s="82">
        <f t="shared" si="25"/>
        <v>0</v>
      </c>
      <c r="P301" s="82" t="str">
        <f t="shared" si="26"/>
        <v/>
      </c>
      <c r="Q301" s="82" t="str">
        <f t="shared" si="27"/>
        <v/>
      </c>
    </row>
    <row r="302" spans="3:17" ht="17.45" customHeight="1" x14ac:dyDescent="0.2">
      <c r="C302" s="99"/>
      <c r="D302" s="100"/>
      <c r="E302" s="90"/>
      <c r="F302" s="90"/>
      <c r="G302" s="101"/>
      <c r="H302" s="90"/>
      <c r="I302" s="90"/>
      <c r="J302" s="90"/>
      <c r="K302" s="90"/>
      <c r="L302" s="82" t="str">
        <f t="shared" si="23"/>
        <v/>
      </c>
      <c r="M302" s="17"/>
      <c r="N302" s="82" t="str">
        <f t="shared" si="24"/>
        <v/>
      </c>
      <c r="O302" s="82">
        <f t="shared" si="25"/>
        <v>0</v>
      </c>
      <c r="P302" s="82" t="str">
        <f t="shared" si="26"/>
        <v/>
      </c>
      <c r="Q302" s="82" t="str">
        <f t="shared" si="27"/>
        <v/>
      </c>
    </row>
    <row r="303" spans="3:17" ht="17.45" customHeight="1" x14ac:dyDescent="0.2">
      <c r="C303" s="99"/>
      <c r="D303" s="100"/>
      <c r="E303" s="90"/>
      <c r="F303" s="90"/>
      <c r="G303" s="101"/>
      <c r="H303" s="90"/>
      <c r="I303" s="90"/>
      <c r="J303" s="90"/>
      <c r="K303" s="90"/>
      <c r="L303" s="82" t="str">
        <f t="shared" si="23"/>
        <v/>
      </c>
      <c r="M303" s="17"/>
      <c r="N303" s="82" t="str">
        <f t="shared" si="24"/>
        <v/>
      </c>
      <c r="O303" s="82">
        <f t="shared" si="25"/>
        <v>0</v>
      </c>
      <c r="P303" s="82" t="str">
        <f t="shared" si="26"/>
        <v/>
      </c>
      <c r="Q303" s="82" t="str">
        <f t="shared" si="27"/>
        <v/>
      </c>
    </row>
    <row r="304" spans="3:17" ht="17.45" customHeight="1" x14ac:dyDescent="0.2">
      <c r="C304" s="99"/>
      <c r="D304" s="100"/>
      <c r="E304" s="90"/>
      <c r="F304" s="90"/>
      <c r="G304" s="101"/>
      <c r="H304" s="90"/>
      <c r="I304" s="90"/>
      <c r="J304" s="90"/>
      <c r="K304" s="90"/>
      <c r="L304" s="82" t="str">
        <f t="shared" si="23"/>
        <v/>
      </c>
      <c r="M304" s="17"/>
      <c r="N304" s="82" t="str">
        <f t="shared" si="24"/>
        <v/>
      </c>
      <c r="O304" s="82">
        <f t="shared" si="25"/>
        <v>0</v>
      </c>
      <c r="P304" s="82" t="str">
        <f t="shared" si="26"/>
        <v/>
      </c>
      <c r="Q304" s="82" t="str">
        <f t="shared" si="27"/>
        <v/>
      </c>
    </row>
    <row r="305" spans="3:17" ht="17.45" customHeight="1" x14ac:dyDescent="0.2">
      <c r="C305" s="99"/>
      <c r="D305" s="100"/>
      <c r="E305" s="90"/>
      <c r="F305" s="90"/>
      <c r="G305" s="101"/>
      <c r="H305" s="90"/>
      <c r="I305" s="90"/>
      <c r="J305" s="90"/>
      <c r="K305" s="90"/>
      <c r="L305" s="82" t="str">
        <f t="shared" si="23"/>
        <v/>
      </c>
      <c r="M305" s="17"/>
      <c r="N305" s="82" t="str">
        <f t="shared" si="24"/>
        <v/>
      </c>
      <c r="O305" s="82">
        <f t="shared" si="25"/>
        <v>0</v>
      </c>
      <c r="P305" s="82" t="str">
        <f t="shared" si="26"/>
        <v/>
      </c>
      <c r="Q305" s="82" t="str">
        <f t="shared" si="27"/>
        <v/>
      </c>
    </row>
    <row r="306" spans="3:17" ht="17.45" customHeight="1" x14ac:dyDescent="0.2">
      <c r="C306" s="99"/>
      <c r="D306" s="100"/>
      <c r="E306" s="90"/>
      <c r="F306" s="90"/>
      <c r="G306" s="101"/>
      <c r="H306" s="90"/>
      <c r="I306" s="90"/>
      <c r="J306" s="90"/>
      <c r="K306" s="90"/>
      <c r="L306" s="82" t="str">
        <f t="shared" si="23"/>
        <v/>
      </c>
      <c r="M306" s="17"/>
      <c r="N306" s="82" t="str">
        <f t="shared" si="24"/>
        <v/>
      </c>
      <c r="O306" s="82">
        <f t="shared" si="25"/>
        <v>0</v>
      </c>
      <c r="P306" s="82" t="str">
        <f t="shared" si="26"/>
        <v/>
      </c>
      <c r="Q306" s="82" t="str">
        <f t="shared" si="27"/>
        <v/>
      </c>
    </row>
    <row r="307" spans="3:17" ht="17.45" customHeight="1" x14ac:dyDescent="0.2">
      <c r="C307" s="99"/>
      <c r="D307" s="100"/>
      <c r="E307" s="90"/>
      <c r="F307" s="90"/>
      <c r="G307" s="101"/>
      <c r="H307" s="90"/>
      <c r="I307" s="90"/>
      <c r="J307" s="90"/>
      <c r="K307" s="90"/>
      <c r="L307" s="82" t="str">
        <f t="shared" si="23"/>
        <v/>
      </c>
      <c r="M307" s="17"/>
      <c r="N307" s="82" t="str">
        <f t="shared" si="24"/>
        <v/>
      </c>
      <c r="O307" s="82">
        <f t="shared" si="25"/>
        <v>0</v>
      </c>
      <c r="P307" s="82" t="str">
        <f t="shared" si="26"/>
        <v/>
      </c>
      <c r="Q307" s="82" t="str">
        <f t="shared" si="27"/>
        <v/>
      </c>
    </row>
    <row r="308" spans="3:17" ht="17.45" customHeight="1" x14ac:dyDescent="0.2">
      <c r="C308" s="99"/>
      <c r="D308" s="100"/>
      <c r="E308" s="90"/>
      <c r="F308" s="90"/>
      <c r="G308" s="101"/>
      <c r="H308" s="90"/>
      <c r="I308" s="90"/>
      <c r="J308" s="90"/>
      <c r="K308" s="90"/>
      <c r="L308" s="82" t="str">
        <f t="shared" si="23"/>
        <v/>
      </c>
      <c r="M308" s="17"/>
      <c r="N308" s="82" t="str">
        <f t="shared" si="24"/>
        <v/>
      </c>
      <c r="O308" s="82">
        <f t="shared" si="25"/>
        <v>0</v>
      </c>
      <c r="P308" s="82" t="str">
        <f t="shared" si="26"/>
        <v/>
      </c>
      <c r="Q308" s="82" t="str">
        <f t="shared" si="27"/>
        <v/>
      </c>
    </row>
    <row r="309" spans="3:17" ht="17.45" customHeight="1" x14ac:dyDescent="0.2">
      <c r="C309" s="99"/>
      <c r="D309" s="100"/>
      <c r="E309" s="90"/>
      <c r="F309" s="90"/>
      <c r="G309" s="101"/>
      <c r="H309" s="90"/>
      <c r="I309" s="90"/>
      <c r="J309" s="90"/>
      <c r="K309" s="90"/>
      <c r="L309" s="82" t="str">
        <f t="shared" si="23"/>
        <v/>
      </c>
      <c r="M309" s="17"/>
      <c r="N309" s="82" t="str">
        <f t="shared" si="24"/>
        <v/>
      </c>
      <c r="O309" s="82">
        <f t="shared" si="25"/>
        <v>0</v>
      </c>
      <c r="P309" s="82" t="str">
        <f t="shared" si="26"/>
        <v/>
      </c>
      <c r="Q309" s="82" t="str">
        <f t="shared" si="27"/>
        <v/>
      </c>
    </row>
    <row r="310" spans="3:17" ht="17.45" customHeight="1" x14ac:dyDescent="0.2">
      <c r="C310" s="99"/>
      <c r="D310" s="100"/>
      <c r="E310" s="90"/>
      <c r="F310" s="90"/>
      <c r="G310" s="101"/>
      <c r="H310" s="90"/>
      <c r="I310" s="90"/>
      <c r="J310" s="90"/>
      <c r="K310" s="90"/>
      <c r="L310" s="82" t="str">
        <f t="shared" si="23"/>
        <v/>
      </c>
      <c r="M310" s="17"/>
      <c r="N310" s="82" t="str">
        <f t="shared" si="24"/>
        <v/>
      </c>
      <c r="O310" s="82">
        <f t="shared" si="25"/>
        <v>0</v>
      </c>
      <c r="P310" s="82" t="str">
        <f t="shared" si="26"/>
        <v/>
      </c>
      <c r="Q310" s="82" t="str">
        <f t="shared" si="27"/>
        <v/>
      </c>
    </row>
    <row r="311" spans="3:17" ht="17.45" customHeight="1" x14ac:dyDescent="0.2">
      <c r="C311" s="99"/>
      <c r="D311" s="100"/>
      <c r="E311" s="90"/>
      <c r="F311" s="90"/>
      <c r="G311" s="101"/>
      <c r="H311" s="90"/>
      <c r="I311" s="90"/>
      <c r="J311" s="90"/>
      <c r="K311" s="90"/>
      <c r="L311" s="82" t="str">
        <f t="shared" si="23"/>
        <v/>
      </c>
      <c r="M311" s="17"/>
      <c r="N311" s="82" t="str">
        <f t="shared" si="24"/>
        <v/>
      </c>
      <c r="O311" s="82">
        <f t="shared" si="25"/>
        <v>0</v>
      </c>
      <c r="P311" s="82" t="str">
        <f t="shared" si="26"/>
        <v/>
      </c>
      <c r="Q311" s="82" t="str">
        <f t="shared" si="27"/>
        <v/>
      </c>
    </row>
    <row r="312" spans="3:17" ht="17.45" customHeight="1" x14ac:dyDescent="0.2">
      <c r="C312" s="99"/>
      <c r="D312" s="100"/>
      <c r="E312" s="90"/>
      <c r="F312" s="90"/>
      <c r="G312" s="101"/>
      <c r="H312" s="90"/>
      <c r="I312" s="90"/>
      <c r="J312" s="90"/>
      <c r="K312" s="90"/>
      <c r="L312" s="82" t="str">
        <f t="shared" si="23"/>
        <v/>
      </c>
      <c r="M312" s="17"/>
      <c r="N312" s="82" t="str">
        <f t="shared" si="24"/>
        <v/>
      </c>
      <c r="O312" s="82">
        <f t="shared" si="25"/>
        <v>0</v>
      </c>
      <c r="P312" s="82" t="str">
        <f t="shared" si="26"/>
        <v/>
      </c>
      <c r="Q312" s="82" t="str">
        <f t="shared" si="27"/>
        <v/>
      </c>
    </row>
    <row r="313" spans="3:17" ht="17.45" customHeight="1" x14ac:dyDescent="0.2">
      <c r="C313" s="99"/>
      <c r="D313" s="100"/>
      <c r="E313" s="90"/>
      <c r="F313" s="90"/>
      <c r="G313" s="101"/>
      <c r="H313" s="90"/>
      <c r="I313" s="90"/>
      <c r="J313" s="90"/>
      <c r="K313" s="90"/>
      <c r="L313" s="82" t="str">
        <f t="shared" si="23"/>
        <v/>
      </c>
      <c r="M313" s="17"/>
      <c r="N313" s="82" t="str">
        <f t="shared" si="24"/>
        <v/>
      </c>
      <c r="O313" s="82">
        <f t="shared" si="25"/>
        <v>0</v>
      </c>
      <c r="P313" s="82" t="str">
        <f t="shared" si="26"/>
        <v/>
      </c>
      <c r="Q313" s="82" t="str">
        <f t="shared" si="27"/>
        <v/>
      </c>
    </row>
    <row r="314" spans="3:17" ht="17.45" customHeight="1" x14ac:dyDescent="0.2">
      <c r="C314" s="99"/>
      <c r="D314" s="100"/>
      <c r="E314" s="90"/>
      <c r="F314" s="90"/>
      <c r="G314" s="101"/>
      <c r="H314" s="90"/>
      <c r="I314" s="90"/>
      <c r="J314" s="90"/>
      <c r="K314" s="90"/>
      <c r="L314" s="82" t="str">
        <f t="shared" si="23"/>
        <v/>
      </c>
      <c r="M314" s="17"/>
      <c r="N314" s="82" t="str">
        <f t="shared" si="24"/>
        <v/>
      </c>
      <c r="O314" s="82">
        <f t="shared" si="25"/>
        <v>0</v>
      </c>
      <c r="P314" s="82" t="str">
        <f t="shared" si="26"/>
        <v/>
      </c>
      <c r="Q314" s="82" t="str">
        <f t="shared" si="27"/>
        <v/>
      </c>
    </row>
    <row r="315" spans="3:17" ht="17.45" customHeight="1" x14ac:dyDescent="0.2">
      <c r="C315" s="99"/>
      <c r="D315" s="100"/>
      <c r="E315" s="90"/>
      <c r="F315" s="90"/>
      <c r="G315" s="101"/>
      <c r="H315" s="90"/>
      <c r="I315" s="90"/>
      <c r="J315" s="90"/>
      <c r="K315" s="90"/>
      <c r="L315" s="82" t="str">
        <f t="shared" si="23"/>
        <v/>
      </c>
      <c r="M315" s="17"/>
      <c r="N315" s="82" t="str">
        <f t="shared" si="24"/>
        <v/>
      </c>
      <c r="O315" s="82">
        <f t="shared" si="25"/>
        <v>0</v>
      </c>
      <c r="P315" s="82" t="str">
        <f t="shared" si="26"/>
        <v/>
      </c>
      <c r="Q315" s="82" t="str">
        <f t="shared" si="27"/>
        <v/>
      </c>
    </row>
    <row r="316" spans="3:17" ht="17.45" customHeight="1" x14ac:dyDescent="0.2">
      <c r="C316" s="99"/>
      <c r="D316" s="100"/>
      <c r="E316" s="90"/>
      <c r="F316" s="90"/>
      <c r="G316" s="101"/>
      <c r="H316" s="90"/>
      <c r="I316" s="90"/>
      <c r="J316" s="90"/>
      <c r="K316" s="90"/>
      <c r="L316" s="82" t="str">
        <f t="shared" si="23"/>
        <v/>
      </c>
      <c r="M316" s="17"/>
      <c r="N316" s="82" t="str">
        <f t="shared" si="24"/>
        <v/>
      </c>
      <c r="O316" s="82">
        <f t="shared" si="25"/>
        <v>0</v>
      </c>
      <c r="P316" s="82" t="str">
        <f t="shared" si="26"/>
        <v/>
      </c>
      <c r="Q316" s="82" t="str">
        <f t="shared" si="27"/>
        <v/>
      </c>
    </row>
    <row r="317" spans="3:17" ht="17.45" customHeight="1" x14ac:dyDescent="0.2">
      <c r="C317" s="99"/>
      <c r="D317" s="100"/>
      <c r="E317" s="90"/>
      <c r="F317" s="90"/>
      <c r="G317" s="101"/>
      <c r="H317" s="90"/>
      <c r="I317" s="90"/>
      <c r="J317" s="90"/>
      <c r="K317" s="90"/>
      <c r="L317" s="82" t="str">
        <f t="shared" si="23"/>
        <v/>
      </c>
      <c r="M317" s="17"/>
      <c r="N317" s="82" t="str">
        <f t="shared" si="24"/>
        <v/>
      </c>
      <c r="O317" s="82">
        <f t="shared" si="25"/>
        <v>0</v>
      </c>
      <c r="P317" s="82" t="str">
        <f t="shared" si="26"/>
        <v/>
      </c>
      <c r="Q317" s="82" t="str">
        <f t="shared" si="27"/>
        <v/>
      </c>
    </row>
    <row r="318" spans="3:17" ht="17.45" customHeight="1" x14ac:dyDescent="0.2">
      <c r="C318" s="99"/>
      <c r="D318" s="100"/>
      <c r="E318" s="90"/>
      <c r="F318" s="90"/>
      <c r="G318" s="101"/>
      <c r="H318" s="90"/>
      <c r="I318" s="90"/>
      <c r="J318" s="90"/>
      <c r="K318" s="90"/>
      <c r="L318" s="82" t="str">
        <f t="shared" si="23"/>
        <v/>
      </c>
      <c r="M318" s="17"/>
      <c r="N318" s="82" t="str">
        <f t="shared" si="24"/>
        <v/>
      </c>
      <c r="O318" s="82">
        <f t="shared" si="25"/>
        <v>0</v>
      </c>
      <c r="P318" s="82" t="str">
        <f t="shared" si="26"/>
        <v/>
      </c>
      <c r="Q318" s="82" t="str">
        <f t="shared" si="27"/>
        <v/>
      </c>
    </row>
    <row r="319" spans="3:17" ht="17.45" customHeight="1" x14ac:dyDescent="0.2">
      <c r="C319" s="99"/>
      <c r="D319" s="100"/>
      <c r="E319" s="90"/>
      <c r="F319" s="90"/>
      <c r="G319" s="101"/>
      <c r="H319" s="90"/>
      <c r="I319" s="90"/>
      <c r="J319" s="90"/>
      <c r="K319" s="90"/>
      <c r="L319" s="82" t="str">
        <f t="shared" si="23"/>
        <v/>
      </c>
      <c r="M319" s="17"/>
      <c r="N319" s="82" t="str">
        <f t="shared" si="24"/>
        <v/>
      </c>
      <c r="O319" s="82">
        <f t="shared" si="25"/>
        <v>0</v>
      </c>
      <c r="P319" s="82" t="str">
        <f t="shared" si="26"/>
        <v/>
      </c>
      <c r="Q319" s="82" t="str">
        <f t="shared" si="27"/>
        <v/>
      </c>
    </row>
    <row r="320" spans="3:17" ht="17.45" customHeight="1" x14ac:dyDescent="0.2">
      <c r="C320" s="99"/>
      <c r="D320" s="100"/>
      <c r="E320" s="90"/>
      <c r="F320" s="90"/>
      <c r="G320" s="101"/>
      <c r="H320" s="90"/>
      <c r="I320" s="90"/>
      <c r="J320" s="90"/>
      <c r="K320" s="90"/>
      <c r="L320" s="82" t="str">
        <f t="shared" si="23"/>
        <v/>
      </c>
      <c r="M320" s="17"/>
      <c r="N320" s="82" t="str">
        <f t="shared" si="24"/>
        <v/>
      </c>
      <c r="O320" s="82">
        <f t="shared" si="25"/>
        <v>0</v>
      </c>
      <c r="P320" s="82" t="str">
        <f t="shared" si="26"/>
        <v/>
      </c>
      <c r="Q320" s="82" t="str">
        <f t="shared" si="27"/>
        <v/>
      </c>
    </row>
    <row r="321" spans="3:17" ht="17.45" customHeight="1" x14ac:dyDescent="0.2">
      <c r="C321" s="99"/>
      <c r="D321" s="100"/>
      <c r="E321" s="90"/>
      <c r="F321" s="90"/>
      <c r="G321" s="101"/>
      <c r="H321" s="90"/>
      <c r="I321" s="90"/>
      <c r="J321" s="90"/>
      <c r="K321" s="90"/>
      <c r="L321" s="82" t="str">
        <f t="shared" si="23"/>
        <v/>
      </c>
      <c r="M321" s="17"/>
      <c r="N321" s="82" t="str">
        <f t="shared" si="24"/>
        <v/>
      </c>
      <c r="O321" s="82">
        <f t="shared" si="25"/>
        <v>0</v>
      </c>
      <c r="P321" s="82" t="str">
        <f t="shared" si="26"/>
        <v/>
      </c>
      <c r="Q321" s="82" t="str">
        <f t="shared" si="27"/>
        <v/>
      </c>
    </row>
    <row r="322" spans="3:17" ht="17.45" customHeight="1" x14ac:dyDescent="0.2">
      <c r="C322" s="99"/>
      <c r="D322" s="100"/>
      <c r="E322" s="90"/>
      <c r="F322" s="90"/>
      <c r="G322" s="101"/>
      <c r="H322" s="90"/>
      <c r="I322" s="90"/>
      <c r="J322" s="90"/>
      <c r="K322" s="90"/>
      <c r="L322" s="82" t="str">
        <f t="shared" si="23"/>
        <v/>
      </c>
      <c r="M322" s="17"/>
      <c r="N322" s="82" t="str">
        <f t="shared" si="24"/>
        <v/>
      </c>
      <c r="O322" s="82">
        <f t="shared" si="25"/>
        <v>0</v>
      </c>
      <c r="P322" s="82" t="str">
        <f t="shared" si="26"/>
        <v/>
      </c>
      <c r="Q322" s="82" t="str">
        <f t="shared" si="27"/>
        <v/>
      </c>
    </row>
    <row r="323" spans="3:17" ht="17.45" customHeight="1" x14ac:dyDescent="0.2">
      <c r="C323" s="99"/>
      <c r="D323" s="100"/>
      <c r="E323" s="90"/>
      <c r="F323" s="90"/>
      <c r="G323" s="101"/>
      <c r="H323" s="90"/>
      <c r="I323" s="90"/>
      <c r="J323" s="90"/>
      <c r="K323" s="90"/>
      <c r="L323" s="82" t="str">
        <f t="shared" si="23"/>
        <v/>
      </c>
      <c r="M323" s="17"/>
      <c r="N323" s="82" t="str">
        <f t="shared" si="24"/>
        <v/>
      </c>
      <c r="O323" s="82">
        <f t="shared" si="25"/>
        <v>0</v>
      </c>
      <c r="P323" s="82" t="str">
        <f t="shared" si="26"/>
        <v/>
      </c>
      <c r="Q323" s="82" t="str">
        <f t="shared" si="27"/>
        <v/>
      </c>
    </row>
    <row r="324" spans="3:17" ht="17.45" customHeight="1" x14ac:dyDescent="0.2">
      <c r="C324" s="99"/>
      <c r="D324" s="100"/>
      <c r="E324" s="90"/>
      <c r="F324" s="90"/>
      <c r="G324" s="101"/>
      <c r="H324" s="90"/>
      <c r="I324" s="90"/>
      <c r="J324" s="90"/>
      <c r="K324" s="90"/>
      <c r="L324" s="82" t="str">
        <f t="shared" si="23"/>
        <v/>
      </c>
      <c r="M324" s="17"/>
      <c r="N324" s="82" t="str">
        <f t="shared" si="24"/>
        <v/>
      </c>
      <c r="O324" s="82">
        <f t="shared" si="25"/>
        <v>0</v>
      </c>
      <c r="P324" s="82" t="str">
        <f t="shared" si="26"/>
        <v/>
      </c>
      <c r="Q324" s="82" t="str">
        <f t="shared" si="27"/>
        <v/>
      </c>
    </row>
    <row r="325" spans="3:17" ht="17.45" customHeight="1" x14ac:dyDescent="0.2">
      <c r="C325" s="99"/>
      <c r="D325" s="100"/>
      <c r="E325" s="90"/>
      <c r="F325" s="90"/>
      <c r="G325" s="101"/>
      <c r="H325" s="90"/>
      <c r="I325" s="90"/>
      <c r="J325" s="90"/>
      <c r="K325" s="90"/>
      <c r="L325" s="82" t="str">
        <f t="shared" si="23"/>
        <v/>
      </c>
      <c r="M325" s="17"/>
      <c r="N325" s="82" t="str">
        <f t="shared" si="24"/>
        <v/>
      </c>
      <c r="O325" s="82">
        <f t="shared" si="25"/>
        <v>0</v>
      </c>
      <c r="P325" s="82" t="str">
        <f t="shared" si="26"/>
        <v/>
      </c>
      <c r="Q325" s="82" t="str">
        <f t="shared" si="27"/>
        <v/>
      </c>
    </row>
    <row r="326" spans="3:17" ht="17.45" customHeight="1" x14ac:dyDescent="0.2">
      <c r="C326" s="99"/>
      <c r="D326" s="100"/>
      <c r="E326" s="90"/>
      <c r="F326" s="90"/>
      <c r="G326" s="101"/>
      <c r="H326" s="90"/>
      <c r="I326" s="90"/>
      <c r="J326" s="90"/>
      <c r="K326" s="90"/>
      <c r="L326" s="82" t="str">
        <f t="shared" si="23"/>
        <v/>
      </c>
      <c r="M326" s="17"/>
      <c r="N326" s="82" t="str">
        <f t="shared" si="24"/>
        <v/>
      </c>
      <c r="O326" s="82">
        <f t="shared" si="25"/>
        <v>0</v>
      </c>
      <c r="P326" s="82" t="str">
        <f t="shared" si="26"/>
        <v/>
      </c>
      <c r="Q326" s="82" t="str">
        <f t="shared" si="27"/>
        <v/>
      </c>
    </row>
    <row r="327" spans="3:17" ht="17.45" customHeight="1" x14ac:dyDescent="0.2">
      <c r="C327" s="99"/>
      <c r="D327" s="100"/>
      <c r="E327" s="90"/>
      <c r="F327" s="90"/>
      <c r="G327" s="101"/>
      <c r="H327" s="90"/>
      <c r="I327" s="90"/>
      <c r="J327" s="90"/>
      <c r="K327" s="90"/>
      <c r="L327" s="82" t="str">
        <f t="shared" si="23"/>
        <v/>
      </c>
      <c r="M327" s="17"/>
      <c r="N327" s="82" t="str">
        <f t="shared" si="24"/>
        <v/>
      </c>
      <c r="O327" s="82">
        <f t="shared" si="25"/>
        <v>0</v>
      </c>
      <c r="P327" s="82" t="str">
        <f t="shared" si="26"/>
        <v/>
      </c>
      <c r="Q327" s="82" t="str">
        <f t="shared" si="27"/>
        <v/>
      </c>
    </row>
    <row r="328" spans="3:17" ht="17.45" customHeight="1" x14ac:dyDescent="0.2">
      <c r="C328" s="99"/>
      <c r="D328" s="100"/>
      <c r="E328" s="90"/>
      <c r="F328" s="90"/>
      <c r="G328" s="101"/>
      <c r="H328" s="90"/>
      <c r="I328" s="90"/>
      <c r="J328" s="90"/>
      <c r="K328" s="90"/>
      <c r="L328" s="82" t="str">
        <f t="shared" si="23"/>
        <v/>
      </c>
      <c r="M328" s="17"/>
      <c r="N328" s="82" t="str">
        <f t="shared" si="24"/>
        <v/>
      </c>
      <c r="O328" s="82">
        <f t="shared" si="25"/>
        <v>0</v>
      </c>
      <c r="P328" s="82" t="str">
        <f t="shared" si="26"/>
        <v/>
      </c>
      <c r="Q328" s="82" t="str">
        <f t="shared" si="27"/>
        <v/>
      </c>
    </row>
    <row r="329" spans="3:17" ht="17.45" customHeight="1" x14ac:dyDescent="0.2">
      <c r="C329" s="99"/>
      <c r="D329" s="100"/>
      <c r="E329" s="90"/>
      <c r="F329" s="90"/>
      <c r="G329" s="101"/>
      <c r="H329" s="90"/>
      <c r="I329" s="90"/>
      <c r="J329" s="90"/>
      <c r="K329" s="90"/>
      <c r="L329" s="82" t="str">
        <f t="shared" si="23"/>
        <v/>
      </c>
      <c r="M329" s="17"/>
      <c r="N329" s="82" t="str">
        <f t="shared" si="24"/>
        <v/>
      </c>
      <c r="O329" s="82">
        <f t="shared" si="25"/>
        <v>0</v>
      </c>
      <c r="P329" s="82" t="str">
        <f t="shared" si="26"/>
        <v/>
      </c>
      <c r="Q329" s="82" t="str">
        <f t="shared" si="27"/>
        <v/>
      </c>
    </row>
    <row r="330" spans="3:17" ht="17.45" customHeight="1" x14ac:dyDescent="0.2">
      <c r="C330" s="99"/>
      <c r="D330" s="100"/>
      <c r="E330" s="90"/>
      <c r="F330" s="90"/>
      <c r="G330" s="101"/>
      <c r="H330" s="90"/>
      <c r="I330" s="90"/>
      <c r="J330" s="90"/>
      <c r="K330" s="90"/>
      <c r="L330" s="82" t="str">
        <f t="shared" si="23"/>
        <v/>
      </c>
      <c r="M330" s="17"/>
      <c r="N330" s="82" t="str">
        <f t="shared" si="24"/>
        <v/>
      </c>
      <c r="O330" s="82">
        <f t="shared" si="25"/>
        <v>0</v>
      </c>
      <c r="P330" s="82" t="str">
        <f t="shared" si="26"/>
        <v/>
      </c>
      <c r="Q330" s="82" t="str">
        <f t="shared" si="27"/>
        <v/>
      </c>
    </row>
    <row r="331" spans="3:17" ht="17.45" customHeight="1" x14ac:dyDescent="0.2">
      <c r="C331" s="99"/>
      <c r="D331" s="100"/>
      <c r="E331" s="90"/>
      <c r="F331" s="90"/>
      <c r="G331" s="101"/>
      <c r="H331" s="90"/>
      <c r="I331" s="90"/>
      <c r="J331" s="90"/>
      <c r="K331" s="90"/>
      <c r="L331" s="82" t="str">
        <f t="shared" si="23"/>
        <v/>
      </c>
      <c r="M331" s="17"/>
      <c r="N331" s="82" t="str">
        <f t="shared" si="24"/>
        <v/>
      </c>
      <c r="O331" s="82">
        <f t="shared" si="25"/>
        <v>0</v>
      </c>
      <c r="P331" s="82" t="str">
        <f t="shared" si="26"/>
        <v/>
      </c>
      <c r="Q331" s="82" t="str">
        <f t="shared" si="27"/>
        <v/>
      </c>
    </row>
    <row r="332" spans="3:17" ht="17.45" customHeight="1" x14ac:dyDescent="0.2">
      <c r="C332" s="99"/>
      <c r="D332" s="100"/>
      <c r="E332" s="90"/>
      <c r="F332" s="90"/>
      <c r="G332" s="101"/>
      <c r="H332" s="90"/>
      <c r="I332" s="90"/>
      <c r="J332" s="90"/>
      <c r="K332" s="90"/>
      <c r="L332" s="82" t="str">
        <f t="shared" si="23"/>
        <v/>
      </c>
      <c r="M332" s="17"/>
      <c r="N332" s="82" t="str">
        <f t="shared" si="24"/>
        <v/>
      </c>
      <c r="O332" s="82">
        <f t="shared" si="25"/>
        <v>0</v>
      </c>
      <c r="P332" s="82" t="str">
        <f t="shared" si="26"/>
        <v/>
      </c>
      <c r="Q332" s="82" t="str">
        <f t="shared" si="27"/>
        <v/>
      </c>
    </row>
    <row r="333" spans="3:17" ht="17.45" customHeight="1" x14ac:dyDescent="0.2">
      <c r="C333" s="99"/>
      <c r="D333" s="100"/>
      <c r="E333" s="90"/>
      <c r="F333" s="90"/>
      <c r="G333" s="101"/>
      <c r="H333" s="90"/>
      <c r="I333" s="90"/>
      <c r="J333" s="90"/>
      <c r="K333" s="90"/>
      <c r="L333" s="82" t="str">
        <f t="shared" si="23"/>
        <v/>
      </c>
      <c r="M333" s="17"/>
      <c r="N333" s="82" t="str">
        <f t="shared" si="24"/>
        <v/>
      </c>
      <c r="O333" s="82">
        <f t="shared" si="25"/>
        <v>0</v>
      </c>
      <c r="P333" s="82" t="str">
        <f t="shared" si="26"/>
        <v/>
      </c>
      <c r="Q333" s="82" t="str">
        <f t="shared" si="27"/>
        <v/>
      </c>
    </row>
    <row r="334" spans="3:17" ht="17.45" customHeight="1" x14ac:dyDescent="0.2">
      <c r="C334" s="99"/>
      <c r="D334" s="100"/>
      <c r="E334" s="90"/>
      <c r="F334" s="90"/>
      <c r="G334" s="101"/>
      <c r="H334" s="90"/>
      <c r="I334" s="90"/>
      <c r="J334" s="90"/>
      <c r="K334" s="90"/>
      <c r="L334" s="82" t="str">
        <f t="shared" si="23"/>
        <v/>
      </c>
      <c r="M334" s="17"/>
      <c r="N334" s="82" t="str">
        <f t="shared" si="24"/>
        <v/>
      </c>
      <c r="O334" s="82">
        <f t="shared" si="25"/>
        <v>0</v>
      </c>
      <c r="P334" s="82" t="str">
        <f t="shared" si="26"/>
        <v/>
      </c>
      <c r="Q334" s="82" t="str">
        <f t="shared" si="27"/>
        <v/>
      </c>
    </row>
    <row r="335" spans="3:17" ht="17.45" customHeight="1" x14ac:dyDescent="0.2">
      <c r="C335" s="99"/>
      <c r="D335" s="100"/>
      <c r="E335" s="90"/>
      <c r="F335" s="90"/>
      <c r="G335" s="101"/>
      <c r="H335" s="90"/>
      <c r="I335" s="90"/>
      <c r="J335" s="90"/>
      <c r="K335" s="90"/>
      <c r="L335" s="82" t="str">
        <f t="shared" si="23"/>
        <v/>
      </c>
      <c r="M335" s="17"/>
      <c r="N335" s="82" t="str">
        <f t="shared" si="24"/>
        <v/>
      </c>
      <c r="O335" s="82">
        <f t="shared" si="25"/>
        <v>0</v>
      </c>
      <c r="P335" s="82" t="str">
        <f t="shared" si="26"/>
        <v/>
      </c>
      <c r="Q335" s="82" t="str">
        <f t="shared" si="27"/>
        <v/>
      </c>
    </row>
    <row r="336" spans="3:17" ht="17.45" customHeight="1" x14ac:dyDescent="0.2">
      <c r="C336" s="99"/>
      <c r="D336" s="100"/>
      <c r="E336" s="90"/>
      <c r="F336" s="90"/>
      <c r="G336" s="101"/>
      <c r="H336" s="90"/>
      <c r="I336" s="90"/>
      <c r="J336" s="90"/>
      <c r="K336" s="90"/>
      <c r="L336" s="82" t="str">
        <f t="shared" ref="L336:L399" si="28">IF(F336&amp;H336&amp;I336&amp;J336&amp;K336="","",F336+H336+I336-J336-K336)</f>
        <v/>
      </c>
      <c r="M336" s="17"/>
      <c r="N336" s="82" t="str">
        <f t="shared" ref="N336:N399" si="29">IF($G336="E",F336,"")</f>
        <v/>
      </c>
      <c r="O336" s="82">
        <f t="shared" si="25"/>
        <v>0</v>
      </c>
      <c r="P336" s="82" t="str">
        <f t="shared" si="26"/>
        <v/>
      </c>
      <c r="Q336" s="82" t="str">
        <f t="shared" si="27"/>
        <v/>
      </c>
    </row>
    <row r="337" spans="3:17" ht="17.45" customHeight="1" x14ac:dyDescent="0.2">
      <c r="C337" s="99"/>
      <c r="D337" s="100"/>
      <c r="E337" s="90"/>
      <c r="F337" s="90"/>
      <c r="G337" s="101"/>
      <c r="H337" s="90"/>
      <c r="I337" s="90"/>
      <c r="J337" s="90"/>
      <c r="K337" s="90"/>
      <c r="L337" s="82" t="str">
        <f t="shared" si="28"/>
        <v/>
      </c>
      <c r="M337" s="17"/>
      <c r="N337" s="82" t="str">
        <f t="shared" si="29"/>
        <v/>
      </c>
      <c r="O337" s="82">
        <f t="shared" ref="O337:O400" si="30">IF($G337=0%,F337,"")</f>
        <v>0</v>
      </c>
      <c r="P337" s="82" t="str">
        <f t="shared" ref="P337:P400" si="31">IF(OR($G337=8%,$G337=11%),$H337/$G337,"")</f>
        <v/>
      </c>
      <c r="Q337" s="82" t="str">
        <f t="shared" ref="Q337:Q400" si="32">IF(OR($G337=15%,$G337=16%),$H337/$G337,"")</f>
        <v/>
      </c>
    </row>
    <row r="338" spans="3:17" ht="17.45" customHeight="1" x14ac:dyDescent="0.2">
      <c r="C338" s="99"/>
      <c r="D338" s="100"/>
      <c r="E338" s="90"/>
      <c r="F338" s="90"/>
      <c r="G338" s="101"/>
      <c r="H338" s="90"/>
      <c r="I338" s="90"/>
      <c r="J338" s="90"/>
      <c r="K338" s="90"/>
      <c r="L338" s="82" t="str">
        <f t="shared" si="28"/>
        <v/>
      </c>
      <c r="M338" s="17"/>
      <c r="N338" s="82" t="str">
        <f t="shared" si="29"/>
        <v/>
      </c>
      <c r="O338" s="82">
        <f t="shared" si="30"/>
        <v>0</v>
      </c>
      <c r="P338" s="82" t="str">
        <f t="shared" si="31"/>
        <v/>
      </c>
      <c r="Q338" s="82" t="str">
        <f t="shared" si="32"/>
        <v/>
      </c>
    </row>
    <row r="339" spans="3:17" ht="17.45" customHeight="1" x14ac:dyDescent="0.2">
      <c r="C339" s="99"/>
      <c r="D339" s="100"/>
      <c r="E339" s="90"/>
      <c r="F339" s="90"/>
      <c r="G339" s="101"/>
      <c r="H339" s="90"/>
      <c r="I339" s="90"/>
      <c r="J339" s="90"/>
      <c r="K339" s="90"/>
      <c r="L339" s="82" t="str">
        <f t="shared" si="28"/>
        <v/>
      </c>
      <c r="M339" s="17"/>
      <c r="N339" s="82" t="str">
        <f t="shared" si="29"/>
        <v/>
      </c>
      <c r="O339" s="82">
        <f t="shared" si="30"/>
        <v>0</v>
      </c>
      <c r="P339" s="82" t="str">
        <f t="shared" si="31"/>
        <v/>
      </c>
      <c r="Q339" s="82" t="str">
        <f t="shared" si="32"/>
        <v/>
      </c>
    </row>
    <row r="340" spans="3:17" ht="17.45" customHeight="1" x14ac:dyDescent="0.2">
      <c r="C340" s="99"/>
      <c r="D340" s="100"/>
      <c r="E340" s="90"/>
      <c r="F340" s="90"/>
      <c r="G340" s="101"/>
      <c r="H340" s="90"/>
      <c r="I340" s="90"/>
      <c r="J340" s="90"/>
      <c r="K340" s="90"/>
      <c r="L340" s="82" t="str">
        <f t="shared" si="28"/>
        <v/>
      </c>
      <c r="M340" s="17"/>
      <c r="N340" s="82" t="str">
        <f t="shared" si="29"/>
        <v/>
      </c>
      <c r="O340" s="82">
        <f t="shared" si="30"/>
        <v>0</v>
      </c>
      <c r="P340" s="82" t="str">
        <f t="shared" si="31"/>
        <v/>
      </c>
      <c r="Q340" s="82" t="str">
        <f t="shared" si="32"/>
        <v/>
      </c>
    </row>
    <row r="341" spans="3:17" ht="17.45" customHeight="1" x14ac:dyDescent="0.2">
      <c r="C341" s="99"/>
      <c r="D341" s="100"/>
      <c r="E341" s="90"/>
      <c r="F341" s="90"/>
      <c r="G341" s="101"/>
      <c r="H341" s="90"/>
      <c r="I341" s="90"/>
      <c r="J341" s="90"/>
      <c r="K341" s="90"/>
      <c r="L341" s="82" t="str">
        <f t="shared" si="28"/>
        <v/>
      </c>
      <c r="M341" s="17"/>
      <c r="N341" s="82" t="str">
        <f t="shared" si="29"/>
        <v/>
      </c>
      <c r="O341" s="82">
        <f t="shared" si="30"/>
        <v>0</v>
      </c>
      <c r="P341" s="82" t="str">
        <f t="shared" si="31"/>
        <v/>
      </c>
      <c r="Q341" s="82" t="str">
        <f t="shared" si="32"/>
        <v/>
      </c>
    </row>
    <row r="342" spans="3:17" ht="17.45" customHeight="1" x14ac:dyDescent="0.2">
      <c r="C342" s="99"/>
      <c r="D342" s="100"/>
      <c r="E342" s="90"/>
      <c r="F342" s="90"/>
      <c r="G342" s="101"/>
      <c r="H342" s="90"/>
      <c r="I342" s="90"/>
      <c r="J342" s="90"/>
      <c r="K342" s="90"/>
      <c r="L342" s="82" t="str">
        <f t="shared" si="28"/>
        <v/>
      </c>
      <c r="M342" s="17"/>
      <c r="N342" s="82" t="str">
        <f t="shared" si="29"/>
        <v/>
      </c>
      <c r="O342" s="82">
        <f t="shared" si="30"/>
        <v>0</v>
      </c>
      <c r="P342" s="82" t="str">
        <f t="shared" si="31"/>
        <v/>
      </c>
      <c r="Q342" s="82" t="str">
        <f t="shared" si="32"/>
        <v/>
      </c>
    </row>
    <row r="343" spans="3:17" ht="17.45" customHeight="1" x14ac:dyDescent="0.2">
      <c r="C343" s="99"/>
      <c r="D343" s="100"/>
      <c r="E343" s="90"/>
      <c r="F343" s="90"/>
      <c r="G343" s="101"/>
      <c r="H343" s="90"/>
      <c r="I343" s="90"/>
      <c r="J343" s="90"/>
      <c r="K343" s="90"/>
      <c r="L343" s="82" t="str">
        <f t="shared" si="28"/>
        <v/>
      </c>
      <c r="M343" s="17"/>
      <c r="N343" s="82" t="str">
        <f t="shared" si="29"/>
        <v/>
      </c>
      <c r="O343" s="82">
        <f t="shared" si="30"/>
        <v>0</v>
      </c>
      <c r="P343" s="82" t="str">
        <f t="shared" si="31"/>
        <v/>
      </c>
      <c r="Q343" s="82" t="str">
        <f t="shared" si="32"/>
        <v/>
      </c>
    </row>
    <row r="344" spans="3:17" ht="17.45" customHeight="1" x14ac:dyDescent="0.2">
      <c r="C344" s="99"/>
      <c r="D344" s="100"/>
      <c r="E344" s="90"/>
      <c r="F344" s="90"/>
      <c r="G344" s="101"/>
      <c r="H344" s="90"/>
      <c r="I344" s="90"/>
      <c r="J344" s="90"/>
      <c r="K344" s="90"/>
      <c r="L344" s="82" t="str">
        <f t="shared" si="28"/>
        <v/>
      </c>
      <c r="M344" s="17"/>
      <c r="N344" s="82" t="str">
        <f t="shared" si="29"/>
        <v/>
      </c>
      <c r="O344" s="82">
        <f t="shared" si="30"/>
        <v>0</v>
      </c>
      <c r="P344" s="82" t="str">
        <f t="shared" si="31"/>
        <v/>
      </c>
      <c r="Q344" s="82" t="str">
        <f t="shared" si="32"/>
        <v/>
      </c>
    </row>
    <row r="345" spans="3:17" ht="17.45" customHeight="1" x14ac:dyDescent="0.2">
      <c r="C345" s="99"/>
      <c r="D345" s="100"/>
      <c r="E345" s="90"/>
      <c r="F345" s="90"/>
      <c r="G345" s="101"/>
      <c r="H345" s="90"/>
      <c r="I345" s="90"/>
      <c r="J345" s="90"/>
      <c r="K345" s="90"/>
      <c r="L345" s="82" t="str">
        <f t="shared" si="28"/>
        <v/>
      </c>
      <c r="M345" s="17"/>
      <c r="N345" s="82" t="str">
        <f t="shared" si="29"/>
        <v/>
      </c>
      <c r="O345" s="82">
        <f t="shared" si="30"/>
        <v>0</v>
      </c>
      <c r="P345" s="82" t="str">
        <f t="shared" si="31"/>
        <v/>
      </c>
      <c r="Q345" s="82" t="str">
        <f t="shared" si="32"/>
        <v/>
      </c>
    </row>
    <row r="346" spans="3:17" ht="17.45" customHeight="1" x14ac:dyDescent="0.2">
      <c r="C346" s="99"/>
      <c r="D346" s="100"/>
      <c r="E346" s="90"/>
      <c r="F346" s="90"/>
      <c r="G346" s="101"/>
      <c r="H346" s="90"/>
      <c r="I346" s="90"/>
      <c r="J346" s="90"/>
      <c r="K346" s="90"/>
      <c r="L346" s="82" t="str">
        <f t="shared" si="28"/>
        <v/>
      </c>
      <c r="M346" s="17"/>
      <c r="N346" s="82" t="str">
        <f t="shared" si="29"/>
        <v/>
      </c>
      <c r="O346" s="82">
        <f t="shared" si="30"/>
        <v>0</v>
      </c>
      <c r="P346" s="82" t="str">
        <f t="shared" si="31"/>
        <v/>
      </c>
      <c r="Q346" s="82" t="str">
        <f t="shared" si="32"/>
        <v/>
      </c>
    </row>
    <row r="347" spans="3:17" ht="17.45" customHeight="1" x14ac:dyDescent="0.2">
      <c r="C347" s="99"/>
      <c r="D347" s="100"/>
      <c r="E347" s="90"/>
      <c r="F347" s="90"/>
      <c r="G347" s="101"/>
      <c r="H347" s="90"/>
      <c r="I347" s="90"/>
      <c r="J347" s="90"/>
      <c r="K347" s="90"/>
      <c r="L347" s="82" t="str">
        <f t="shared" si="28"/>
        <v/>
      </c>
      <c r="M347" s="17"/>
      <c r="N347" s="82" t="str">
        <f t="shared" si="29"/>
        <v/>
      </c>
      <c r="O347" s="82">
        <f t="shared" si="30"/>
        <v>0</v>
      </c>
      <c r="P347" s="82" t="str">
        <f t="shared" si="31"/>
        <v/>
      </c>
      <c r="Q347" s="82" t="str">
        <f t="shared" si="32"/>
        <v/>
      </c>
    </row>
    <row r="348" spans="3:17" ht="17.45" customHeight="1" x14ac:dyDescent="0.2">
      <c r="C348" s="99"/>
      <c r="D348" s="100"/>
      <c r="E348" s="90"/>
      <c r="F348" s="90"/>
      <c r="G348" s="101"/>
      <c r="H348" s="90"/>
      <c r="I348" s="90"/>
      <c r="J348" s="90"/>
      <c r="K348" s="90"/>
      <c r="L348" s="82" t="str">
        <f t="shared" si="28"/>
        <v/>
      </c>
      <c r="M348" s="17"/>
      <c r="N348" s="82" t="str">
        <f t="shared" si="29"/>
        <v/>
      </c>
      <c r="O348" s="82">
        <f t="shared" si="30"/>
        <v>0</v>
      </c>
      <c r="P348" s="82" t="str">
        <f t="shared" si="31"/>
        <v/>
      </c>
      <c r="Q348" s="82" t="str">
        <f t="shared" si="32"/>
        <v/>
      </c>
    </row>
    <row r="349" spans="3:17" ht="17.45" customHeight="1" x14ac:dyDescent="0.2">
      <c r="C349" s="99"/>
      <c r="D349" s="100"/>
      <c r="E349" s="90"/>
      <c r="F349" s="90"/>
      <c r="G349" s="101"/>
      <c r="H349" s="90"/>
      <c r="I349" s="90"/>
      <c r="J349" s="90"/>
      <c r="K349" s="90"/>
      <c r="L349" s="82" t="str">
        <f t="shared" si="28"/>
        <v/>
      </c>
      <c r="M349" s="17"/>
      <c r="N349" s="82" t="str">
        <f t="shared" si="29"/>
        <v/>
      </c>
      <c r="O349" s="82">
        <f t="shared" si="30"/>
        <v>0</v>
      </c>
      <c r="P349" s="82" t="str">
        <f t="shared" si="31"/>
        <v/>
      </c>
      <c r="Q349" s="82" t="str">
        <f t="shared" si="32"/>
        <v/>
      </c>
    </row>
    <row r="350" spans="3:17" ht="17.45" customHeight="1" x14ac:dyDescent="0.2">
      <c r="C350" s="99"/>
      <c r="D350" s="100"/>
      <c r="E350" s="90"/>
      <c r="F350" s="90"/>
      <c r="G350" s="101"/>
      <c r="H350" s="90"/>
      <c r="I350" s="90"/>
      <c r="J350" s="90"/>
      <c r="K350" s="90"/>
      <c r="L350" s="82" t="str">
        <f t="shared" si="28"/>
        <v/>
      </c>
      <c r="M350" s="17"/>
      <c r="N350" s="82" t="str">
        <f t="shared" si="29"/>
        <v/>
      </c>
      <c r="O350" s="82">
        <f t="shared" si="30"/>
        <v>0</v>
      </c>
      <c r="P350" s="82" t="str">
        <f t="shared" si="31"/>
        <v/>
      </c>
      <c r="Q350" s="82" t="str">
        <f t="shared" si="32"/>
        <v/>
      </c>
    </row>
    <row r="351" spans="3:17" ht="17.45" customHeight="1" x14ac:dyDescent="0.2">
      <c r="C351" s="99"/>
      <c r="D351" s="100"/>
      <c r="E351" s="90"/>
      <c r="F351" s="90"/>
      <c r="G351" s="101"/>
      <c r="H351" s="90"/>
      <c r="I351" s="90"/>
      <c r="J351" s="90"/>
      <c r="K351" s="90"/>
      <c r="L351" s="82" t="str">
        <f t="shared" si="28"/>
        <v/>
      </c>
      <c r="M351" s="17"/>
      <c r="N351" s="82" t="str">
        <f t="shared" si="29"/>
        <v/>
      </c>
      <c r="O351" s="82">
        <f t="shared" si="30"/>
        <v>0</v>
      </c>
      <c r="P351" s="82" t="str">
        <f t="shared" si="31"/>
        <v/>
      </c>
      <c r="Q351" s="82" t="str">
        <f t="shared" si="32"/>
        <v/>
      </c>
    </row>
    <row r="352" spans="3:17" ht="17.45" customHeight="1" x14ac:dyDescent="0.2">
      <c r="C352" s="99"/>
      <c r="D352" s="100"/>
      <c r="E352" s="90"/>
      <c r="F352" s="90"/>
      <c r="G352" s="101"/>
      <c r="H352" s="90"/>
      <c r="I352" s="90"/>
      <c r="J352" s="90"/>
      <c r="K352" s="90"/>
      <c r="L352" s="82" t="str">
        <f t="shared" si="28"/>
        <v/>
      </c>
      <c r="M352" s="17"/>
      <c r="N352" s="82" t="str">
        <f t="shared" si="29"/>
        <v/>
      </c>
      <c r="O352" s="82">
        <f t="shared" si="30"/>
        <v>0</v>
      </c>
      <c r="P352" s="82" t="str">
        <f t="shared" si="31"/>
        <v/>
      </c>
      <c r="Q352" s="82" t="str">
        <f t="shared" si="32"/>
        <v/>
      </c>
    </row>
    <row r="353" spans="3:17" ht="17.45" customHeight="1" x14ac:dyDescent="0.2">
      <c r="C353" s="99"/>
      <c r="D353" s="100"/>
      <c r="E353" s="90"/>
      <c r="F353" s="90"/>
      <c r="G353" s="101"/>
      <c r="H353" s="90"/>
      <c r="I353" s="90"/>
      <c r="J353" s="90"/>
      <c r="K353" s="90"/>
      <c r="L353" s="82" t="str">
        <f t="shared" si="28"/>
        <v/>
      </c>
      <c r="M353" s="17"/>
      <c r="N353" s="82" t="str">
        <f t="shared" si="29"/>
        <v/>
      </c>
      <c r="O353" s="82">
        <f t="shared" si="30"/>
        <v>0</v>
      </c>
      <c r="P353" s="82" t="str">
        <f t="shared" si="31"/>
        <v/>
      </c>
      <c r="Q353" s="82" t="str">
        <f t="shared" si="32"/>
        <v/>
      </c>
    </row>
    <row r="354" spans="3:17" ht="17.45" customHeight="1" x14ac:dyDescent="0.2">
      <c r="C354" s="99"/>
      <c r="D354" s="100"/>
      <c r="E354" s="90"/>
      <c r="F354" s="90"/>
      <c r="G354" s="101"/>
      <c r="H354" s="90"/>
      <c r="I354" s="90"/>
      <c r="J354" s="90"/>
      <c r="K354" s="90"/>
      <c r="L354" s="82" t="str">
        <f t="shared" si="28"/>
        <v/>
      </c>
      <c r="M354" s="17"/>
      <c r="N354" s="82" t="str">
        <f t="shared" si="29"/>
        <v/>
      </c>
      <c r="O354" s="82">
        <f t="shared" si="30"/>
        <v>0</v>
      </c>
      <c r="P354" s="82" t="str">
        <f t="shared" si="31"/>
        <v/>
      </c>
      <c r="Q354" s="82" t="str">
        <f t="shared" si="32"/>
        <v/>
      </c>
    </row>
    <row r="355" spans="3:17" ht="17.45" customHeight="1" x14ac:dyDescent="0.2">
      <c r="C355" s="99"/>
      <c r="D355" s="100"/>
      <c r="E355" s="90"/>
      <c r="F355" s="90"/>
      <c r="G355" s="101"/>
      <c r="H355" s="90"/>
      <c r="I355" s="90"/>
      <c r="J355" s="90"/>
      <c r="K355" s="90"/>
      <c r="L355" s="82" t="str">
        <f t="shared" si="28"/>
        <v/>
      </c>
      <c r="M355" s="17"/>
      <c r="N355" s="82" t="str">
        <f t="shared" si="29"/>
        <v/>
      </c>
      <c r="O355" s="82">
        <f t="shared" si="30"/>
        <v>0</v>
      </c>
      <c r="P355" s="82" t="str">
        <f t="shared" si="31"/>
        <v/>
      </c>
      <c r="Q355" s="82" t="str">
        <f t="shared" si="32"/>
        <v/>
      </c>
    </row>
    <row r="356" spans="3:17" ht="17.45" customHeight="1" x14ac:dyDescent="0.2">
      <c r="C356" s="99"/>
      <c r="D356" s="100"/>
      <c r="E356" s="90"/>
      <c r="F356" s="90"/>
      <c r="G356" s="101"/>
      <c r="H356" s="90"/>
      <c r="I356" s="90"/>
      <c r="J356" s="90"/>
      <c r="K356" s="90"/>
      <c r="L356" s="82" t="str">
        <f t="shared" si="28"/>
        <v/>
      </c>
      <c r="M356" s="17"/>
      <c r="N356" s="82" t="str">
        <f t="shared" si="29"/>
        <v/>
      </c>
      <c r="O356" s="82">
        <f t="shared" si="30"/>
        <v>0</v>
      </c>
      <c r="P356" s="82" t="str">
        <f t="shared" si="31"/>
        <v/>
      </c>
      <c r="Q356" s="82" t="str">
        <f t="shared" si="32"/>
        <v/>
      </c>
    </row>
    <row r="357" spans="3:17" ht="17.45" customHeight="1" x14ac:dyDescent="0.2">
      <c r="C357" s="99"/>
      <c r="D357" s="100"/>
      <c r="E357" s="90"/>
      <c r="F357" s="90"/>
      <c r="G357" s="101"/>
      <c r="H357" s="90"/>
      <c r="I357" s="90"/>
      <c r="J357" s="90"/>
      <c r="K357" s="90"/>
      <c r="L357" s="82" t="str">
        <f t="shared" si="28"/>
        <v/>
      </c>
      <c r="M357" s="17"/>
      <c r="N357" s="82" t="str">
        <f t="shared" si="29"/>
        <v/>
      </c>
      <c r="O357" s="82">
        <f t="shared" si="30"/>
        <v>0</v>
      </c>
      <c r="P357" s="82" t="str">
        <f t="shared" si="31"/>
        <v/>
      </c>
      <c r="Q357" s="82" t="str">
        <f t="shared" si="32"/>
        <v/>
      </c>
    </row>
    <row r="358" spans="3:17" ht="17.45" customHeight="1" x14ac:dyDescent="0.2">
      <c r="C358" s="99"/>
      <c r="D358" s="100"/>
      <c r="E358" s="90"/>
      <c r="F358" s="90"/>
      <c r="G358" s="101"/>
      <c r="H358" s="90"/>
      <c r="I358" s="90"/>
      <c r="J358" s="90"/>
      <c r="K358" s="90"/>
      <c r="L358" s="82" t="str">
        <f t="shared" si="28"/>
        <v/>
      </c>
      <c r="M358" s="17"/>
      <c r="N358" s="82" t="str">
        <f t="shared" si="29"/>
        <v/>
      </c>
      <c r="O358" s="82">
        <f t="shared" si="30"/>
        <v>0</v>
      </c>
      <c r="P358" s="82" t="str">
        <f t="shared" si="31"/>
        <v/>
      </c>
      <c r="Q358" s="82" t="str">
        <f t="shared" si="32"/>
        <v/>
      </c>
    </row>
    <row r="359" spans="3:17" ht="17.45" customHeight="1" x14ac:dyDescent="0.2">
      <c r="C359" s="99"/>
      <c r="D359" s="100"/>
      <c r="E359" s="90"/>
      <c r="F359" s="90"/>
      <c r="G359" s="101"/>
      <c r="H359" s="90"/>
      <c r="I359" s="90"/>
      <c r="J359" s="90"/>
      <c r="K359" s="90"/>
      <c r="L359" s="82" t="str">
        <f t="shared" si="28"/>
        <v/>
      </c>
      <c r="M359" s="17"/>
      <c r="N359" s="82" t="str">
        <f t="shared" si="29"/>
        <v/>
      </c>
      <c r="O359" s="82">
        <f t="shared" si="30"/>
        <v>0</v>
      </c>
      <c r="P359" s="82" t="str">
        <f t="shared" si="31"/>
        <v/>
      </c>
      <c r="Q359" s="82" t="str">
        <f t="shared" si="32"/>
        <v/>
      </c>
    </row>
    <row r="360" spans="3:17" ht="17.45" customHeight="1" x14ac:dyDescent="0.2">
      <c r="C360" s="99"/>
      <c r="D360" s="100"/>
      <c r="E360" s="90"/>
      <c r="F360" s="90"/>
      <c r="G360" s="101"/>
      <c r="H360" s="90"/>
      <c r="I360" s="90"/>
      <c r="J360" s="90"/>
      <c r="K360" s="90"/>
      <c r="L360" s="82" t="str">
        <f t="shared" si="28"/>
        <v/>
      </c>
      <c r="M360" s="17"/>
      <c r="N360" s="82" t="str">
        <f t="shared" si="29"/>
        <v/>
      </c>
      <c r="O360" s="82">
        <f t="shared" si="30"/>
        <v>0</v>
      </c>
      <c r="P360" s="82" t="str">
        <f t="shared" si="31"/>
        <v/>
      </c>
      <c r="Q360" s="82" t="str">
        <f t="shared" si="32"/>
        <v/>
      </c>
    </row>
    <row r="361" spans="3:17" ht="17.45" customHeight="1" x14ac:dyDescent="0.2">
      <c r="C361" s="99"/>
      <c r="D361" s="100"/>
      <c r="E361" s="90"/>
      <c r="F361" s="90"/>
      <c r="G361" s="101"/>
      <c r="H361" s="90"/>
      <c r="I361" s="90"/>
      <c r="J361" s="90"/>
      <c r="K361" s="90"/>
      <c r="L361" s="82" t="str">
        <f t="shared" si="28"/>
        <v/>
      </c>
      <c r="M361" s="17"/>
      <c r="N361" s="82" t="str">
        <f t="shared" si="29"/>
        <v/>
      </c>
      <c r="O361" s="82">
        <f t="shared" si="30"/>
        <v>0</v>
      </c>
      <c r="P361" s="82" t="str">
        <f t="shared" si="31"/>
        <v/>
      </c>
      <c r="Q361" s="82" t="str">
        <f t="shared" si="32"/>
        <v/>
      </c>
    </row>
    <row r="362" spans="3:17" ht="17.45" customHeight="1" x14ac:dyDescent="0.2">
      <c r="C362" s="99"/>
      <c r="D362" s="100"/>
      <c r="E362" s="90"/>
      <c r="F362" s="90"/>
      <c r="G362" s="101"/>
      <c r="H362" s="90"/>
      <c r="I362" s="90"/>
      <c r="J362" s="90"/>
      <c r="K362" s="90"/>
      <c r="L362" s="82" t="str">
        <f t="shared" si="28"/>
        <v/>
      </c>
      <c r="M362" s="17"/>
      <c r="N362" s="82" t="str">
        <f t="shared" si="29"/>
        <v/>
      </c>
      <c r="O362" s="82">
        <f t="shared" si="30"/>
        <v>0</v>
      </c>
      <c r="P362" s="82" t="str">
        <f t="shared" si="31"/>
        <v/>
      </c>
      <c r="Q362" s="82" t="str">
        <f t="shared" si="32"/>
        <v/>
      </c>
    </row>
    <row r="363" spans="3:17" ht="17.45" customHeight="1" x14ac:dyDescent="0.2">
      <c r="C363" s="99"/>
      <c r="D363" s="100"/>
      <c r="E363" s="90"/>
      <c r="F363" s="90"/>
      <c r="G363" s="101"/>
      <c r="H363" s="90"/>
      <c r="I363" s="90"/>
      <c r="J363" s="90"/>
      <c r="K363" s="90"/>
      <c r="L363" s="82" t="str">
        <f t="shared" si="28"/>
        <v/>
      </c>
      <c r="M363" s="17"/>
      <c r="N363" s="82" t="str">
        <f t="shared" si="29"/>
        <v/>
      </c>
      <c r="O363" s="82">
        <f t="shared" si="30"/>
        <v>0</v>
      </c>
      <c r="P363" s="82" t="str">
        <f t="shared" si="31"/>
        <v/>
      </c>
      <c r="Q363" s="82" t="str">
        <f t="shared" si="32"/>
        <v/>
      </c>
    </row>
    <row r="364" spans="3:17" ht="17.45" customHeight="1" x14ac:dyDescent="0.2">
      <c r="C364" s="99"/>
      <c r="D364" s="100"/>
      <c r="E364" s="90"/>
      <c r="F364" s="90"/>
      <c r="G364" s="101"/>
      <c r="H364" s="90"/>
      <c r="I364" s="90"/>
      <c r="J364" s="90"/>
      <c r="K364" s="90"/>
      <c r="L364" s="82" t="str">
        <f t="shared" si="28"/>
        <v/>
      </c>
      <c r="M364" s="17"/>
      <c r="N364" s="82" t="str">
        <f t="shared" si="29"/>
        <v/>
      </c>
      <c r="O364" s="82">
        <f t="shared" si="30"/>
        <v>0</v>
      </c>
      <c r="P364" s="82" t="str">
        <f t="shared" si="31"/>
        <v/>
      </c>
      <c r="Q364" s="82" t="str">
        <f t="shared" si="32"/>
        <v/>
      </c>
    </row>
    <row r="365" spans="3:17" ht="17.45" customHeight="1" x14ac:dyDescent="0.2">
      <c r="C365" s="99"/>
      <c r="D365" s="100"/>
      <c r="E365" s="90"/>
      <c r="F365" s="90"/>
      <c r="G365" s="101"/>
      <c r="H365" s="90"/>
      <c r="I365" s="90"/>
      <c r="J365" s="90"/>
      <c r="K365" s="90"/>
      <c r="L365" s="82" t="str">
        <f t="shared" si="28"/>
        <v/>
      </c>
      <c r="M365" s="17"/>
      <c r="N365" s="82" t="str">
        <f t="shared" si="29"/>
        <v/>
      </c>
      <c r="O365" s="82">
        <f t="shared" si="30"/>
        <v>0</v>
      </c>
      <c r="P365" s="82" t="str">
        <f t="shared" si="31"/>
        <v/>
      </c>
      <c r="Q365" s="82" t="str">
        <f t="shared" si="32"/>
        <v/>
      </c>
    </row>
    <row r="366" spans="3:17" ht="17.45" customHeight="1" x14ac:dyDescent="0.2">
      <c r="C366" s="99"/>
      <c r="D366" s="100"/>
      <c r="E366" s="90"/>
      <c r="F366" s="90"/>
      <c r="G366" s="101"/>
      <c r="H366" s="90"/>
      <c r="I366" s="90"/>
      <c r="J366" s="90"/>
      <c r="K366" s="90"/>
      <c r="L366" s="82" t="str">
        <f t="shared" si="28"/>
        <v/>
      </c>
      <c r="M366" s="17"/>
      <c r="N366" s="82" t="str">
        <f t="shared" si="29"/>
        <v/>
      </c>
      <c r="O366" s="82">
        <f t="shared" si="30"/>
        <v>0</v>
      </c>
      <c r="P366" s="82" t="str">
        <f t="shared" si="31"/>
        <v/>
      </c>
      <c r="Q366" s="82" t="str">
        <f t="shared" si="32"/>
        <v/>
      </c>
    </row>
    <row r="367" spans="3:17" ht="17.45" customHeight="1" x14ac:dyDescent="0.2">
      <c r="C367" s="99"/>
      <c r="D367" s="100"/>
      <c r="E367" s="90"/>
      <c r="F367" s="90"/>
      <c r="G367" s="101"/>
      <c r="H367" s="90"/>
      <c r="I367" s="90"/>
      <c r="J367" s="90"/>
      <c r="K367" s="90"/>
      <c r="L367" s="82" t="str">
        <f t="shared" si="28"/>
        <v/>
      </c>
      <c r="M367" s="17"/>
      <c r="N367" s="82" t="str">
        <f t="shared" si="29"/>
        <v/>
      </c>
      <c r="O367" s="82">
        <f t="shared" si="30"/>
        <v>0</v>
      </c>
      <c r="P367" s="82" t="str">
        <f t="shared" si="31"/>
        <v/>
      </c>
      <c r="Q367" s="82" t="str">
        <f t="shared" si="32"/>
        <v/>
      </c>
    </row>
    <row r="368" spans="3:17" ht="17.45" customHeight="1" x14ac:dyDescent="0.2">
      <c r="C368" s="99"/>
      <c r="D368" s="100"/>
      <c r="E368" s="90"/>
      <c r="F368" s="90"/>
      <c r="G368" s="101"/>
      <c r="H368" s="90"/>
      <c r="I368" s="90"/>
      <c r="J368" s="90"/>
      <c r="K368" s="90"/>
      <c r="L368" s="82" t="str">
        <f t="shared" si="28"/>
        <v/>
      </c>
      <c r="M368" s="17"/>
      <c r="N368" s="82" t="str">
        <f t="shared" si="29"/>
        <v/>
      </c>
      <c r="O368" s="82">
        <f t="shared" si="30"/>
        <v>0</v>
      </c>
      <c r="P368" s="82" t="str">
        <f t="shared" si="31"/>
        <v/>
      </c>
      <c r="Q368" s="82" t="str">
        <f t="shared" si="32"/>
        <v/>
      </c>
    </row>
    <row r="369" spans="3:17" ht="17.45" customHeight="1" x14ac:dyDescent="0.2">
      <c r="C369" s="99"/>
      <c r="D369" s="100"/>
      <c r="E369" s="90"/>
      <c r="F369" s="90"/>
      <c r="G369" s="101"/>
      <c r="H369" s="90"/>
      <c r="I369" s="90"/>
      <c r="J369" s="90"/>
      <c r="K369" s="90"/>
      <c r="L369" s="82" t="str">
        <f t="shared" si="28"/>
        <v/>
      </c>
      <c r="M369" s="17"/>
      <c r="N369" s="82" t="str">
        <f t="shared" si="29"/>
        <v/>
      </c>
      <c r="O369" s="82">
        <f t="shared" si="30"/>
        <v>0</v>
      </c>
      <c r="P369" s="82" t="str">
        <f t="shared" si="31"/>
        <v/>
      </c>
      <c r="Q369" s="82" t="str">
        <f t="shared" si="32"/>
        <v/>
      </c>
    </row>
    <row r="370" spans="3:17" ht="17.45" customHeight="1" x14ac:dyDescent="0.2">
      <c r="C370" s="99"/>
      <c r="D370" s="100"/>
      <c r="E370" s="90"/>
      <c r="F370" s="90"/>
      <c r="G370" s="101"/>
      <c r="H370" s="90"/>
      <c r="I370" s="90"/>
      <c r="J370" s="90"/>
      <c r="K370" s="90"/>
      <c r="L370" s="82" t="str">
        <f t="shared" si="28"/>
        <v/>
      </c>
      <c r="M370" s="17"/>
      <c r="N370" s="82" t="str">
        <f t="shared" si="29"/>
        <v/>
      </c>
      <c r="O370" s="82">
        <f t="shared" si="30"/>
        <v>0</v>
      </c>
      <c r="P370" s="82" t="str">
        <f t="shared" si="31"/>
        <v/>
      </c>
      <c r="Q370" s="82" t="str">
        <f t="shared" si="32"/>
        <v/>
      </c>
    </row>
    <row r="371" spans="3:17" ht="17.45" customHeight="1" x14ac:dyDescent="0.2">
      <c r="C371" s="99"/>
      <c r="D371" s="100"/>
      <c r="E371" s="90"/>
      <c r="F371" s="90"/>
      <c r="G371" s="101"/>
      <c r="H371" s="90"/>
      <c r="I371" s="90"/>
      <c r="J371" s="90"/>
      <c r="K371" s="90"/>
      <c r="L371" s="82" t="str">
        <f t="shared" si="28"/>
        <v/>
      </c>
      <c r="M371" s="17"/>
      <c r="N371" s="82" t="str">
        <f t="shared" si="29"/>
        <v/>
      </c>
      <c r="O371" s="82">
        <f t="shared" si="30"/>
        <v>0</v>
      </c>
      <c r="P371" s="82" t="str">
        <f t="shared" si="31"/>
        <v/>
      </c>
      <c r="Q371" s="82" t="str">
        <f t="shared" si="32"/>
        <v/>
      </c>
    </row>
    <row r="372" spans="3:17" ht="17.45" customHeight="1" x14ac:dyDescent="0.2">
      <c r="C372" s="99"/>
      <c r="D372" s="100"/>
      <c r="E372" s="90"/>
      <c r="F372" s="90"/>
      <c r="G372" s="101"/>
      <c r="H372" s="90"/>
      <c r="I372" s="90"/>
      <c r="J372" s="90"/>
      <c r="K372" s="90"/>
      <c r="L372" s="82" t="str">
        <f t="shared" si="28"/>
        <v/>
      </c>
      <c r="M372" s="17"/>
      <c r="N372" s="82" t="str">
        <f t="shared" si="29"/>
        <v/>
      </c>
      <c r="O372" s="82">
        <f t="shared" si="30"/>
        <v>0</v>
      </c>
      <c r="P372" s="82" t="str">
        <f t="shared" si="31"/>
        <v/>
      </c>
      <c r="Q372" s="82" t="str">
        <f t="shared" si="32"/>
        <v/>
      </c>
    </row>
    <row r="373" spans="3:17" ht="17.45" customHeight="1" x14ac:dyDescent="0.2">
      <c r="C373" s="99"/>
      <c r="D373" s="100"/>
      <c r="E373" s="90"/>
      <c r="F373" s="90"/>
      <c r="G373" s="101"/>
      <c r="H373" s="90"/>
      <c r="I373" s="90"/>
      <c r="J373" s="90"/>
      <c r="K373" s="90"/>
      <c r="L373" s="82" t="str">
        <f t="shared" si="28"/>
        <v/>
      </c>
      <c r="M373" s="17"/>
      <c r="N373" s="82" t="str">
        <f t="shared" si="29"/>
        <v/>
      </c>
      <c r="O373" s="82">
        <f t="shared" si="30"/>
        <v>0</v>
      </c>
      <c r="P373" s="82" t="str">
        <f t="shared" si="31"/>
        <v/>
      </c>
      <c r="Q373" s="82" t="str">
        <f t="shared" si="32"/>
        <v/>
      </c>
    </row>
    <row r="374" spans="3:17" ht="17.45" customHeight="1" x14ac:dyDescent="0.2">
      <c r="C374" s="99"/>
      <c r="D374" s="100"/>
      <c r="E374" s="90"/>
      <c r="F374" s="90"/>
      <c r="G374" s="101"/>
      <c r="H374" s="90"/>
      <c r="I374" s="90"/>
      <c r="J374" s="90"/>
      <c r="K374" s="90"/>
      <c r="L374" s="82" t="str">
        <f t="shared" si="28"/>
        <v/>
      </c>
      <c r="M374" s="17"/>
      <c r="N374" s="82" t="str">
        <f t="shared" si="29"/>
        <v/>
      </c>
      <c r="O374" s="82">
        <f t="shared" si="30"/>
        <v>0</v>
      </c>
      <c r="P374" s="82" t="str">
        <f t="shared" si="31"/>
        <v/>
      </c>
      <c r="Q374" s="82" t="str">
        <f t="shared" si="32"/>
        <v/>
      </c>
    </row>
    <row r="375" spans="3:17" ht="17.45" customHeight="1" x14ac:dyDescent="0.2">
      <c r="C375" s="99"/>
      <c r="D375" s="100"/>
      <c r="E375" s="90"/>
      <c r="F375" s="90"/>
      <c r="G375" s="101"/>
      <c r="H375" s="90"/>
      <c r="I375" s="90"/>
      <c r="J375" s="90"/>
      <c r="K375" s="90"/>
      <c r="L375" s="82" t="str">
        <f t="shared" si="28"/>
        <v/>
      </c>
      <c r="M375" s="17"/>
      <c r="N375" s="82" t="str">
        <f t="shared" si="29"/>
        <v/>
      </c>
      <c r="O375" s="82">
        <f t="shared" si="30"/>
        <v>0</v>
      </c>
      <c r="P375" s="82" t="str">
        <f t="shared" si="31"/>
        <v/>
      </c>
      <c r="Q375" s="82" t="str">
        <f t="shared" si="32"/>
        <v/>
      </c>
    </row>
    <row r="376" spans="3:17" ht="17.45" customHeight="1" x14ac:dyDescent="0.2">
      <c r="C376" s="99"/>
      <c r="D376" s="100"/>
      <c r="E376" s="90"/>
      <c r="F376" s="90"/>
      <c r="G376" s="101"/>
      <c r="H376" s="90"/>
      <c r="I376" s="90"/>
      <c r="J376" s="90"/>
      <c r="K376" s="90"/>
      <c r="L376" s="82" t="str">
        <f t="shared" si="28"/>
        <v/>
      </c>
      <c r="M376" s="17"/>
      <c r="N376" s="82" t="str">
        <f t="shared" si="29"/>
        <v/>
      </c>
      <c r="O376" s="82">
        <f t="shared" si="30"/>
        <v>0</v>
      </c>
      <c r="P376" s="82" t="str">
        <f t="shared" si="31"/>
        <v/>
      </c>
      <c r="Q376" s="82" t="str">
        <f t="shared" si="32"/>
        <v/>
      </c>
    </row>
    <row r="377" spans="3:17" ht="17.45" customHeight="1" x14ac:dyDescent="0.2">
      <c r="C377" s="99"/>
      <c r="D377" s="100"/>
      <c r="E377" s="90"/>
      <c r="F377" s="90"/>
      <c r="G377" s="101"/>
      <c r="H377" s="90"/>
      <c r="I377" s="90"/>
      <c r="J377" s="90"/>
      <c r="K377" s="90"/>
      <c r="L377" s="82" t="str">
        <f t="shared" si="28"/>
        <v/>
      </c>
      <c r="M377" s="17"/>
      <c r="N377" s="82" t="str">
        <f t="shared" si="29"/>
        <v/>
      </c>
      <c r="O377" s="82">
        <f t="shared" si="30"/>
        <v>0</v>
      </c>
      <c r="P377" s="82" t="str">
        <f t="shared" si="31"/>
        <v/>
      </c>
      <c r="Q377" s="82" t="str">
        <f t="shared" si="32"/>
        <v/>
      </c>
    </row>
    <row r="378" spans="3:17" ht="17.45" customHeight="1" x14ac:dyDescent="0.2">
      <c r="C378" s="99"/>
      <c r="D378" s="100"/>
      <c r="E378" s="90"/>
      <c r="F378" s="90"/>
      <c r="G378" s="101"/>
      <c r="H378" s="90"/>
      <c r="I378" s="90"/>
      <c r="J378" s="90"/>
      <c r="K378" s="90"/>
      <c r="L378" s="82" t="str">
        <f t="shared" si="28"/>
        <v/>
      </c>
      <c r="M378" s="17"/>
      <c r="N378" s="82" t="str">
        <f t="shared" si="29"/>
        <v/>
      </c>
      <c r="O378" s="82">
        <f t="shared" si="30"/>
        <v>0</v>
      </c>
      <c r="P378" s="82" t="str">
        <f t="shared" si="31"/>
        <v/>
      </c>
      <c r="Q378" s="82" t="str">
        <f t="shared" si="32"/>
        <v/>
      </c>
    </row>
    <row r="379" spans="3:17" ht="17.45" customHeight="1" x14ac:dyDescent="0.2">
      <c r="C379" s="99"/>
      <c r="D379" s="100"/>
      <c r="E379" s="90"/>
      <c r="F379" s="90"/>
      <c r="G379" s="101"/>
      <c r="H379" s="90"/>
      <c r="I379" s="90"/>
      <c r="J379" s="90"/>
      <c r="K379" s="90"/>
      <c r="L379" s="82" t="str">
        <f t="shared" si="28"/>
        <v/>
      </c>
      <c r="M379" s="17"/>
      <c r="N379" s="82" t="str">
        <f t="shared" si="29"/>
        <v/>
      </c>
      <c r="O379" s="82">
        <f t="shared" si="30"/>
        <v>0</v>
      </c>
      <c r="P379" s="82" t="str">
        <f t="shared" si="31"/>
        <v/>
      </c>
      <c r="Q379" s="82" t="str">
        <f t="shared" si="32"/>
        <v/>
      </c>
    </row>
    <row r="380" spans="3:17" ht="17.45" customHeight="1" x14ac:dyDescent="0.2">
      <c r="C380" s="99"/>
      <c r="D380" s="100"/>
      <c r="E380" s="90"/>
      <c r="F380" s="90"/>
      <c r="G380" s="101"/>
      <c r="H380" s="90"/>
      <c r="I380" s="90"/>
      <c r="J380" s="90"/>
      <c r="K380" s="90"/>
      <c r="L380" s="82" t="str">
        <f t="shared" si="28"/>
        <v/>
      </c>
      <c r="M380" s="17"/>
      <c r="N380" s="82" t="str">
        <f t="shared" si="29"/>
        <v/>
      </c>
      <c r="O380" s="82">
        <f t="shared" si="30"/>
        <v>0</v>
      </c>
      <c r="P380" s="82" t="str">
        <f t="shared" si="31"/>
        <v/>
      </c>
      <c r="Q380" s="82" t="str">
        <f t="shared" si="32"/>
        <v/>
      </c>
    </row>
    <row r="381" spans="3:17" ht="17.45" customHeight="1" x14ac:dyDescent="0.2">
      <c r="C381" s="99"/>
      <c r="D381" s="100"/>
      <c r="E381" s="90"/>
      <c r="F381" s="90"/>
      <c r="G381" s="101"/>
      <c r="H381" s="90"/>
      <c r="I381" s="90"/>
      <c r="J381" s="90"/>
      <c r="K381" s="90"/>
      <c r="L381" s="82" t="str">
        <f t="shared" si="28"/>
        <v/>
      </c>
      <c r="M381" s="17"/>
      <c r="N381" s="82" t="str">
        <f t="shared" si="29"/>
        <v/>
      </c>
      <c r="O381" s="82">
        <f t="shared" si="30"/>
        <v>0</v>
      </c>
      <c r="P381" s="82" t="str">
        <f t="shared" si="31"/>
        <v/>
      </c>
      <c r="Q381" s="82" t="str">
        <f t="shared" si="32"/>
        <v/>
      </c>
    </row>
    <row r="382" spans="3:17" ht="17.45" customHeight="1" x14ac:dyDescent="0.2">
      <c r="C382" s="99"/>
      <c r="D382" s="100"/>
      <c r="E382" s="90"/>
      <c r="F382" s="90"/>
      <c r="G382" s="101"/>
      <c r="H382" s="90"/>
      <c r="I382" s="90"/>
      <c r="J382" s="90"/>
      <c r="K382" s="90"/>
      <c r="L382" s="82" t="str">
        <f t="shared" si="28"/>
        <v/>
      </c>
      <c r="M382" s="17"/>
      <c r="N382" s="82" t="str">
        <f t="shared" si="29"/>
        <v/>
      </c>
      <c r="O382" s="82">
        <f t="shared" si="30"/>
        <v>0</v>
      </c>
      <c r="P382" s="82" t="str">
        <f t="shared" si="31"/>
        <v/>
      </c>
      <c r="Q382" s="82" t="str">
        <f t="shared" si="32"/>
        <v/>
      </c>
    </row>
    <row r="383" spans="3:17" ht="17.45" customHeight="1" x14ac:dyDescent="0.2">
      <c r="C383" s="99"/>
      <c r="D383" s="100"/>
      <c r="E383" s="90"/>
      <c r="F383" s="90"/>
      <c r="G383" s="101"/>
      <c r="H383" s="90"/>
      <c r="I383" s="90"/>
      <c r="J383" s="90"/>
      <c r="K383" s="90"/>
      <c r="L383" s="82" t="str">
        <f t="shared" si="28"/>
        <v/>
      </c>
      <c r="M383" s="17"/>
      <c r="N383" s="82" t="str">
        <f t="shared" si="29"/>
        <v/>
      </c>
      <c r="O383" s="82">
        <f t="shared" si="30"/>
        <v>0</v>
      </c>
      <c r="P383" s="82" t="str">
        <f t="shared" si="31"/>
        <v/>
      </c>
      <c r="Q383" s="82" t="str">
        <f t="shared" si="32"/>
        <v/>
      </c>
    </row>
    <row r="384" spans="3:17" ht="17.45" customHeight="1" x14ac:dyDescent="0.2">
      <c r="C384" s="99"/>
      <c r="D384" s="100"/>
      <c r="E384" s="90"/>
      <c r="F384" s="90"/>
      <c r="G384" s="101"/>
      <c r="H384" s="90"/>
      <c r="I384" s="90"/>
      <c r="J384" s="90"/>
      <c r="K384" s="90"/>
      <c r="L384" s="82" t="str">
        <f t="shared" si="28"/>
        <v/>
      </c>
      <c r="M384" s="17"/>
      <c r="N384" s="82" t="str">
        <f t="shared" si="29"/>
        <v/>
      </c>
      <c r="O384" s="82">
        <f t="shared" si="30"/>
        <v>0</v>
      </c>
      <c r="P384" s="82" t="str">
        <f t="shared" si="31"/>
        <v/>
      </c>
      <c r="Q384" s="82" t="str">
        <f t="shared" si="32"/>
        <v/>
      </c>
    </row>
    <row r="385" spans="3:17" ht="17.45" customHeight="1" x14ac:dyDescent="0.2">
      <c r="C385" s="99"/>
      <c r="D385" s="100"/>
      <c r="E385" s="90"/>
      <c r="F385" s="90"/>
      <c r="G385" s="101"/>
      <c r="H385" s="90"/>
      <c r="I385" s="90"/>
      <c r="J385" s="90"/>
      <c r="K385" s="90"/>
      <c r="L385" s="82" t="str">
        <f t="shared" si="28"/>
        <v/>
      </c>
      <c r="M385" s="17"/>
      <c r="N385" s="82" t="str">
        <f t="shared" si="29"/>
        <v/>
      </c>
      <c r="O385" s="82">
        <f t="shared" si="30"/>
        <v>0</v>
      </c>
      <c r="P385" s="82" t="str">
        <f t="shared" si="31"/>
        <v/>
      </c>
      <c r="Q385" s="82" t="str">
        <f t="shared" si="32"/>
        <v/>
      </c>
    </row>
    <row r="386" spans="3:17" ht="17.45" customHeight="1" x14ac:dyDescent="0.2">
      <c r="C386" s="99"/>
      <c r="D386" s="100"/>
      <c r="E386" s="90"/>
      <c r="F386" s="90"/>
      <c r="G386" s="101"/>
      <c r="H386" s="90"/>
      <c r="I386" s="90"/>
      <c r="J386" s="90"/>
      <c r="K386" s="90"/>
      <c r="L386" s="82" t="str">
        <f t="shared" si="28"/>
        <v/>
      </c>
      <c r="M386" s="17"/>
      <c r="N386" s="82" t="str">
        <f t="shared" si="29"/>
        <v/>
      </c>
      <c r="O386" s="82">
        <f t="shared" si="30"/>
        <v>0</v>
      </c>
      <c r="P386" s="82" t="str">
        <f t="shared" si="31"/>
        <v/>
      </c>
      <c r="Q386" s="82" t="str">
        <f t="shared" si="32"/>
        <v/>
      </c>
    </row>
    <row r="387" spans="3:17" ht="17.45" customHeight="1" x14ac:dyDescent="0.2">
      <c r="C387" s="99"/>
      <c r="D387" s="100"/>
      <c r="E387" s="90"/>
      <c r="F387" s="90"/>
      <c r="G387" s="101"/>
      <c r="H387" s="90"/>
      <c r="I387" s="90"/>
      <c r="J387" s="90"/>
      <c r="K387" s="90"/>
      <c r="L387" s="82" t="str">
        <f t="shared" si="28"/>
        <v/>
      </c>
      <c r="M387" s="17"/>
      <c r="N387" s="82" t="str">
        <f t="shared" si="29"/>
        <v/>
      </c>
      <c r="O387" s="82">
        <f t="shared" si="30"/>
        <v>0</v>
      </c>
      <c r="P387" s="82" t="str">
        <f t="shared" si="31"/>
        <v/>
      </c>
      <c r="Q387" s="82" t="str">
        <f t="shared" si="32"/>
        <v/>
      </c>
    </row>
    <row r="388" spans="3:17" ht="17.45" customHeight="1" x14ac:dyDescent="0.2">
      <c r="C388" s="99"/>
      <c r="D388" s="100"/>
      <c r="E388" s="90"/>
      <c r="F388" s="90"/>
      <c r="G388" s="101"/>
      <c r="H388" s="90"/>
      <c r="I388" s="90"/>
      <c r="J388" s="90"/>
      <c r="K388" s="90"/>
      <c r="L388" s="82" t="str">
        <f t="shared" si="28"/>
        <v/>
      </c>
      <c r="M388" s="17"/>
      <c r="N388" s="82" t="str">
        <f t="shared" si="29"/>
        <v/>
      </c>
      <c r="O388" s="82">
        <f t="shared" si="30"/>
        <v>0</v>
      </c>
      <c r="P388" s="82" t="str">
        <f t="shared" si="31"/>
        <v/>
      </c>
      <c r="Q388" s="82" t="str">
        <f t="shared" si="32"/>
        <v/>
      </c>
    </row>
    <row r="389" spans="3:17" ht="17.45" customHeight="1" x14ac:dyDescent="0.2">
      <c r="C389" s="99"/>
      <c r="D389" s="100"/>
      <c r="E389" s="90"/>
      <c r="F389" s="90"/>
      <c r="G389" s="101"/>
      <c r="H389" s="90"/>
      <c r="I389" s="90"/>
      <c r="J389" s="90"/>
      <c r="K389" s="90"/>
      <c r="L389" s="82" t="str">
        <f t="shared" si="28"/>
        <v/>
      </c>
      <c r="M389" s="17"/>
      <c r="N389" s="82" t="str">
        <f t="shared" si="29"/>
        <v/>
      </c>
      <c r="O389" s="82">
        <f t="shared" si="30"/>
        <v>0</v>
      </c>
      <c r="P389" s="82" t="str">
        <f t="shared" si="31"/>
        <v/>
      </c>
      <c r="Q389" s="82" t="str">
        <f t="shared" si="32"/>
        <v/>
      </c>
    </row>
    <row r="390" spans="3:17" ht="17.45" customHeight="1" x14ac:dyDescent="0.2">
      <c r="C390" s="99"/>
      <c r="D390" s="100"/>
      <c r="E390" s="90"/>
      <c r="F390" s="90"/>
      <c r="G390" s="101"/>
      <c r="H390" s="90"/>
      <c r="I390" s="90"/>
      <c r="J390" s="90"/>
      <c r="K390" s="90"/>
      <c r="L390" s="82" t="str">
        <f t="shared" si="28"/>
        <v/>
      </c>
      <c r="M390" s="17"/>
      <c r="N390" s="82" t="str">
        <f t="shared" si="29"/>
        <v/>
      </c>
      <c r="O390" s="82">
        <f t="shared" si="30"/>
        <v>0</v>
      </c>
      <c r="P390" s="82" t="str">
        <f t="shared" si="31"/>
        <v/>
      </c>
      <c r="Q390" s="82" t="str">
        <f t="shared" si="32"/>
        <v/>
      </c>
    </row>
    <row r="391" spans="3:17" ht="17.45" customHeight="1" x14ac:dyDescent="0.2">
      <c r="C391" s="99"/>
      <c r="D391" s="100"/>
      <c r="E391" s="90"/>
      <c r="F391" s="90"/>
      <c r="G391" s="101"/>
      <c r="H391" s="90"/>
      <c r="I391" s="90"/>
      <c r="J391" s="90"/>
      <c r="K391" s="90"/>
      <c r="L391" s="82" t="str">
        <f t="shared" si="28"/>
        <v/>
      </c>
      <c r="M391" s="17"/>
      <c r="N391" s="82" t="str">
        <f t="shared" si="29"/>
        <v/>
      </c>
      <c r="O391" s="82">
        <f t="shared" si="30"/>
        <v>0</v>
      </c>
      <c r="P391" s="82" t="str">
        <f t="shared" si="31"/>
        <v/>
      </c>
      <c r="Q391" s="82" t="str">
        <f t="shared" si="32"/>
        <v/>
      </c>
    </row>
    <row r="392" spans="3:17" ht="17.45" customHeight="1" x14ac:dyDescent="0.2">
      <c r="C392" s="99"/>
      <c r="D392" s="100"/>
      <c r="E392" s="90"/>
      <c r="F392" s="90"/>
      <c r="G392" s="101"/>
      <c r="H392" s="90"/>
      <c r="I392" s="90"/>
      <c r="J392" s="90"/>
      <c r="K392" s="90"/>
      <c r="L392" s="82" t="str">
        <f t="shared" si="28"/>
        <v/>
      </c>
      <c r="M392" s="17"/>
      <c r="N392" s="82" t="str">
        <f t="shared" si="29"/>
        <v/>
      </c>
      <c r="O392" s="82">
        <f t="shared" si="30"/>
        <v>0</v>
      </c>
      <c r="P392" s="82" t="str">
        <f t="shared" si="31"/>
        <v/>
      </c>
      <c r="Q392" s="82" t="str">
        <f t="shared" si="32"/>
        <v/>
      </c>
    </row>
    <row r="393" spans="3:17" ht="17.45" customHeight="1" x14ac:dyDescent="0.2">
      <c r="C393" s="99"/>
      <c r="D393" s="100"/>
      <c r="E393" s="90"/>
      <c r="F393" s="90"/>
      <c r="G393" s="101"/>
      <c r="H393" s="90"/>
      <c r="I393" s="90"/>
      <c r="J393" s="90"/>
      <c r="K393" s="90"/>
      <c r="L393" s="82" t="str">
        <f t="shared" si="28"/>
        <v/>
      </c>
      <c r="M393" s="17"/>
      <c r="N393" s="82" t="str">
        <f t="shared" si="29"/>
        <v/>
      </c>
      <c r="O393" s="82">
        <f t="shared" si="30"/>
        <v>0</v>
      </c>
      <c r="P393" s="82" t="str">
        <f t="shared" si="31"/>
        <v/>
      </c>
      <c r="Q393" s="82" t="str">
        <f t="shared" si="32"/>
        <v/>
      </c>
    </row>
    <row r="394" spans="3:17" ht="17.45" customHeight="1" x14ac:dyDescent="0.2">
      <c r="C394" s="99"/>
      <c r="D394" s="100"/>
      <c r="E394" s="90"/>
      <c r="F394" s="90"/>
      <c r="G394" s="101"/>
      <c r="H394" s="90"/>
      <c r="I394" s="90"/>
      <c r="J394" s="90"/>
      <c r="K394" s="90"/>
      <c r="L394" s="82" t="str">
        <f t="shared" si="28"/>
        <v/>
      </c>
      <c r="M394" s="17"/>
      <c r="N394" s="82" t="str">
        <f t="shared" si="29"/>
        <v/>
      </c>
      <c r="O394" s="82">
        <f t="shared" si="30"/>
        <v>0</v>
      </c>
      <c r="P394" s="82" t="str">
        <f t="shared" si="31"/>
        <v/>
      </c>
      <c r="Q394" s="82" t="str">
        <f t="shared" si="32"/>
        <v/>
      </c>
    </row>
    <row r="395" spans="3:17" ht="17.45" customHeight="1" x14ac:dyDescent="0.2">
      <c r="C395" s="99"/>
      <c r="D395" s="100"/>
      <c r="E395" s="90"/>
      <c r="F395" s="90"/>
      <c r="G395" s="101"/>
      <c r="H395" s="90"/>
      <c r="I395" s="90"/>
      <c r="J395" s="90"/>
      <c r="K395" s="90"/>
      <c r="L395" s="82" t="str">
        <f t="shared" si="28"/>
        <v/>
      </c>
      <c r="M395" s="17"/>
      <c r="N395" s="82" t="str">
        <f t="shared" si="29"/>
        <v/>
      </c>
      <c r="O395" s="82">
        <f t="shared" si="30"/>
        <v>0</v>
      </c>
      <c r="P395" s="82" t="str">
        <f t="shared" si="31"/>
        <v/>
      </c>
      <c r="Q395" s="82" t="str">
        <f t="shared" si="32"/>
        <v/>
      </c>
    </row>
    <row r="396" spans="3:17" ht="17.45" customHeight="1" x14ac:dyDescent="0.2">
      <c r="C396" s="99"/>
      <c r="D396" s="100"/>
      <c r="E396" s="90"/>
      <c r="F396" s="90"/>
      <c r="G396" s="101"/>
      <c r="H396" s="90"/>
      <c r="I396" s="90"/>
      <c r="J396" s="90"/>
      <c r="K396" s="90"/>
      <c r="L396" s="82" t="str">
        <f t="shared" si="28"/>
        <v/>
      </c>
      <c r="M396" s="17"/>
      <c r="N396" s="82" t="str">
        <f t="shared" si="29"/>
        <v/>
      </c>
      <c r="O396" s="82">
        <f t="shared" si="30"/>
        <v>0</v>
      </c>
      <c r="P396" s="82" t="str">
        <f t="shared" si="31"/>
        <v/>
      </c>
      <c r="Q396" s="82" t="str">
        <f t="shared" si="32"/>
        <v/>
      </c>
    </row>
    <row r="397" spans="3:17" ht="17.45" customHeight="1" x14ac:dyDescent="0.2">
      <c r="C397" s="99"/>
      <c r="D397" s="100"/>
      <c r="E397" s="90"/>
      <c r="F397" s="90"/>
      <c r="G397" s="101"/>
      <c r="H397" s="90"/>
      <c r="I397" s="90"/>
      <c r="J397" s="90"/>
      <c r="K397" s="90"/>
      <c r="L397" s="82" t="str">
        <f t="shared" si="28"/>
        <v/>
      </c>
      <c r="M397" s="17"/>
      <c r="N397" s="82" t="str">
        <f t="shared" si="29"/>
        <v/>
      </c>
      <c r="O397" s="82">
        <f t="shared" si="30"/>
        <v>0</v>
      </c>
      <c r="P397" s="82" t="str">
        <f t="shared" si="31"/>
        <v/>
      </c>
      <c r="Q397" s="82" t="str">
        <f t="shared" si="32"/>
        <v/>
      </c>
    </row>
    <row r="398" spans="3:17" ht="17.45" customHeight="1" x14ac:dyDescent="0.2">
      <c r="C398" s="99"/>
      <c r="D398" s="100"/>
      <c r="E398" s="90"/>
      <c r="F398" s="90"/>
      <c r="G398" s="101"/>
      <c r="H398" s="90"/>
      <c r="I398" s="90"/>
      <c r="J398" s="90"/>
      <c r="K398" s="90"/>
      <c r="L398" s="82" t="str">
        <f t="shared" si="28"/>
        <v/>
      </c>
      <c r="M398" s="17"/>
      <c r="N398" s="82" t="str">
        <f t="shared" si="29"/>
        <v/>
      </c>
      <c r="O398" s="82">
        <f t="shared" si="30"/>
        <v>0</v>
      </c>
      <c r="P398" s="82" t="str">
        <f t="shared" si="31"/>
        <v/>
      </c>
      <c r="Q398" s="82" t="str">
        <f t="shared" si="32"/>
        <v/>
      </c>
    </row>
    <row r="399" spans="3:17" ht="17.45" customHeight="1" x14ac:dyDescent="0.2">
      <c r="C399" s="99"/>
      <c r="D399" s="100"/>
      <c r="E399" s="90"/>
      <c r="F399" s="90"/>
      <c r="G399" s="101"/>
      <c r="H399" s="90"/>
      <c r="I399" s="90"/>
      <c r="J399" s="90"/>
      <c r="K399" s="90"/>
      <c r="L399" s="82" t="str">
        <f t="shared" si="28"/>
        <v/>
      </c>
      <c r="M399" s="17"/>
      <c r="N399" s="82" t="str">
        <f t="shared" si="29"/>
        <v/>
      </c>
      <c r="O399" s="82">
        <f t="shared" si="30"/>
        <v>0</v>
      </c>
      <c r="P399" s="82" t="str">
        <f t="shared" si="31"/>
        <v/>
      </c>
      <c r="Q399" s="82" t="str">
        <f t="shared" si="32"/>
        <v/>
      </c>
    </row>
    <row r="400" spans="3:17" ht="17.45" customHeight="1" x14ac:dyDescent="0.2">
      <c r="C400" s="99"/>
      <c r="D400" s="100"/>
      <c r="E400" s="90"/>
      <c r="F400" s="90"/>
      <c r="G400" s="101"/>
      <c r="H400" s="90"/>
      <c r="I400" s="90"/>
      <c r="J400" s="90"/>
      <c r="K400" s="90"/>
      <c r="L400" s="82" t="str">
        <f t="shared" ref="L400:L463" si="33">IF(F400&amp;H400&amp;I400&amp;J400&amp;K400="","",F400+H400+I400-J400-K400)</f>
        <v/>
      </c>
      <c r="M400" s="17"/>
      <c r="N400" s="82" t="str">
        <f t="shared" ref="N400:N463" si="34">IF($G400="E",F400,"")</f>
        <v/>
      </c>
      <c r="O400" s="82">
        <f t="shared" si="30"/>
        <v>0</v>
      </c>
      <c r="P400" s="82" t="str">
        <f t="shared" si="31"/>
        <v/>
      </c>
      <c r="Q400" s="82" t="str">
        <f t="shared" si="32"/>
        <v/>
      </c>
    </row>
    <row r="401" spans="3:17" ht="17.45" customHeight="1" x14ac:dyDescent="0.2">
      <c r="C401" s="99"/>
      <c r="D401" s="100"/>
      <c r="E401" s="90"/>
      <c r="F401" s="90"/>
      <c r="G401" s="101"/>
      <c r="H401" s="90"/>
      <c r="I401" s="90"/>
      <c r="J401" s="90"/>
      <c r="K401" s="90"/>
      <c r="L401" s="82" t="str">
        <f t="shared" si="33"/>
        <v/>
      </c>
      <c r="M401" s="17"/>
      <c r="N401" s="82" t="str">
        <f t="shared" si="34"/>
        <v/>
      </c>
      <c r="O401" s="82">
        <f t="shared" ref="O401:O464" si="35">IF($G401=0%,F401,"")</f>
        <v>0</v>
      </c>
      <c r="P401" s="82" t="str">
        <f t="shared" ref="P401:P464" si="36">IF(OR($G401=8%,$G401=11%),$H401/$G401,"")</f>
        <v/>
      </c>
      <c r="Q401" s="82" t="str">
        <f t="shared" ref="Q401:Q464" si="37">IF(OR($G401=15%,$G401=16%),$H401/$G401,"")</f>
        <v/>
      </c>
    </row>
    <row r="402" spans="3:17" ht="17.45" customHeight="1" x14ac:dyDescent="0.2">
      <c r="C402" s="99"/>
      <c r="D402" s="100"/>
      <c r="E402" s="90"/>
      <c r="F402" s="90"/>
      <c r="G402" s="101"/>
      <c r="H402" s="90"/>
      <c r="I402" s="90"/>
      <c r="J402" s="90"/>
      <c r="K402" s="90"/>
      <c r="L402" s="82" t="str">
        <f t="shared" si="33"/>
        <v/>
      </c>
      <c r="M402" s="17"/>
      <c r="N402" s="82" t="str">
        <f t="shared" si="34"/>
        <v/>
      </c>
      <c r="O402" s="82">
        <f t="shared" si="35"/>
        <v>0</v>
      </c>
      <c r="P402" s="82" t="str">
        <f t="shared" si="36"/>
        <v/>
      </c>
      <c r="Q402" s="82" t="str">
        <f t="shared" si="37"/>
        <v/>
      </c>
    </row>
    <row r="403" spans="3:17" ht="17.45" customHeight="1" x14ac:dyDescent="0.2">
      <c r="C403" s="99"/>
      <c r="D403" s="100"/>
      <c r="E403" s="90"/>
      <c r="F403" s="90"/>
      <c r="G403" s="101"/>
      <c r="H403" s="90"/>
      <c r="I403" s="90"/>
      <c r="J403" s="90"/>
      <c r="K403" s="90"/>
      <c r="L403" s="82" t="str">
        <f t="shared" si="33"/>
        <v/>
      </c>
      <c r="M403" s="17"/>
      <c r="N403" s="82" t="str">
        <f t="shared" si="34"/>
        <v/>
      </c>
      <c r="O403" s="82">
        <f t="shared" si="35"/>
        <v>0</v>
      </c>
      <c r="P403" s="82" t="str">
        <f t="shared" si="36"/>
        <v/>
      </c>
      <c r="Q403" s="82" t="str">
        <f t="shared" si="37"/>
        <v/>
      </c>
    </row>
    <row r="404" spans="3:17" ht="17.45" customHeight="1" x14ac:dyDescent="0.2">
      <c r="C404" s="99"/>
      <c r="D404" s="100"/>
      <c r="E404" s="90"/>
      <c r="F404" s="90"/>
      <c r="G404" s="101"/>
      <c r="H404" s="90"/>
      <c r="I404" s="90"/>
      <c r="J404" s="90"/>
      <c r="K404" s="90"/>
      <c r="L404" s="82" t="str">
        <f t="shared" si="33"/>
        <v/>
      </c>
      <c r="M404" s="17"/>
      <c r="N404" s="82" t="str">
        <f t="shared" si="34"/>
        <v/>
      </c>
      <c r="O404" s="82">
        <f t="shared" si="35"/>
        <v>0</v>
      </c>
      <c r="P404" s="82" t="str">
        <f t="shared" si="36"/>
        <v/>
      </c>
      <c r="Q404" s="82" t="str">
        <f t="shared" si="37"/>
        <v/>
      </c>
    </row>
    <row r="405" spans="3:17" ht="17.45" customHeight="1" x14ac:dyDescent="0.2">
      <c r="C405" s="99"/>
      <c r="D405" s="100"/>
      <c r="E405" s="90"/>
      <c r="F405" s="90"/>
      <c r="G405" s="101"/>
      <c r="H405" s="90"/>
      <c r="I405" s="90"/>
      <c r="J405" s="90"/>
      <c r="K405" s="90"/>
      <c r="L405" s="82" t="str">
        <f t="shared" si="33"/>
        <v/>
      </c>
      <c r="M405" s="17"/>
      <c r="N405" s="82" t="str">
        <f t="shared" si="34"/>
        <v/>
      </c>
      <c r="O405" s="82">
        <f t="shared" si="35"/>
        <v>0</v>
      </c>
      <c r="P405" s="82" t="str">
        <f t="shared" si="36"/>
        <v/>
      </c>
      <c r="Q405" s="82" t="str">
        <f t="shared" si="37"/>
        <v/>
      </c>
    </row>
    <row r="406" spans="3:17" ht="17.45" customHeight="1" x14ac:dyDescent="0.2">
      <c r="C406" s="99"/>
      <c r="D406" s="100"/>
      <c r="E406" s="90"/>
      <c r="F406" s="90"/>
      <c r="G406" s="101"/>
      <c r="H406" s="90"/>
      <c r="I406" s="90"/>
      <c r="J406" s="90"/>
      <c r="K406" s="90"/>
      <c r="L406" s="82" t="str">
        <f t="shared" si="33"/>
        <v/>
      </c>
      <c r="M406" s="17"/>
      <c r="N406" s="82" t="str">
        <f t="shared" si="34"/>
        <v/>
      </c>
      <c r="O406" s="82">
        <f t="shared" si="35"/>
        <v>0</v>
      </c>
      <c r="P406" s="82" t="str">
        <f t="shared" si="36"/>
        <v/>
      </c>
      <c r="Q406" s="82" t="str">
        <f t="shared" si="37"/>
        <v/>
      </c>
    </row>
    <row r="407" spans="3:17" ht="17.45" customHeight="1" x14ac:dyDescent="0.2">
      <c r="C407" s="99"/>
      <c r="D407" s="100"/>
      <c r="E407" s="90"/>
      <c r="F407" s="90"/>
      <c r="G407" s="101"/>
      <c r="H407" s="90"/>
      <c r="I407" s="90"/>
      <c r="J407" s="90"/>
      <c r="K407" s="90"/>
      <c r="L407" s="82" t="str">
        <f t="shared" si="33"/>
        <v/>
      </c>
      <c r="M407" s="17"/>
      <c r="N407" s="82" t="str">
        <f t="shared" si="34"/>
        <v/>
      </c>
      <c r="O407" s="82">
        <f t="shared" si="35"/>
        <v>0</v>
      </c>
      <c r="P407" s="82" t="str">
        <f t="shared" si="36"/>
        <v/>
      </c>
      <c r="Q407" s="82" t="str">
        <f t="shared" si="37"/>
        <v/>
      </c>
    </row>
    <row r="408" spans="3:17" ht="17.45" customHeight="1" x14ac:dyDescent="0.2">
      <c r="C408" s="99"/>
      <c r="D408" s="100"/>
      <c r="E408" s="90"/>
      <c r="F408" s="90"/>
      <c r="G408" s="101"/>
      <c r="H408" s="90"/>
      <c r="I408" s="90"/>
      <c r="J408" s="90"/>
      <c r="K408" s="90"/>
      <c r="L408" s="82" t="str">
        <f t="shared" si="33"/>
        <v/>
      </c>
      <c r="M408" s="17"/>
      <c r="N408" s="82" t="str">
        <f t="shared" si="34"/>
        <v/>
      </c>
      <c r="O408" s="82">
        <f t="shared" si="35"/>
        <v>0</v>
      </c>
      <c r="P408" s="82" t="str">
        <f t="shared" si="36"/>
        <v/>
      </c>
      <c r="Q408" s="82" t="str">
        <f t="shared" si="37"/>
        <v/>
      </c>
    </row>
    <row r="409" spans="3:17" ht="17.45" customHeight="1" x14ac:dyDescent="0.2">
      <c r="C409" s="99"/>
      <c r="D409" s="100"/>
      <c r="E409" s="90"/>
      <c r="F409" s="90"/>
      <c r="G409" s="101"/>
      <c r="H409" s="90"/>
      <c r="I409" s="90"/>
      <c r="J409" s="90"/>
      <c r="K409" s="90"/>
      <c r="L409" s="82" t="str">
        <f t="shared" si="33"/>
        <v/>
      </c>
      <c r="M409" s="17"/>
      <c r="N409" s="82" t="str">
        <f t="shared" si="34"/>
        <v/>
      </c>
      <c r="O409" s="82">
        <f t="shared" si="35"/>
        <v>0</v>
      </c>
      <c r="P409" s="82" t="str">
        <f t="shared" si="36"/>
        <v/>
      </c>
      <c r="Q409" s="82" t="str">
        <f t="shared" si="37"/>
        <v/>
      </c>
    </row>
    <row r="410" spans="3:17" ht="17.45" customHeight="1" x14ac:dyDescent="0.2">
      <c r="C410" s="99"/>
      <c r="D410" s="100"/>
      <c r="E410" s="90"/>
      <c r="F410" s="90"/>
      <c r="G410" s="101"/>
      <c r="H410" s="90"/>
      <c r="I410" s="90"/>
      <c r="J410" s="90"/>
      <c r="K410" s="90"/>
      <c r="L410" s="82" t="str">
        <f t="shared" si="33"/>
        <v/>
      </c>
      <c r="M410" s="17"/>
      <c r="N410" s="82" t="str">
        <f t="shared" si="34"/>
        <v/>
      </c>
      <c r="O410" s="82">
        <f t="shared" si="35"/>
        <v>0</v>
      </c>
      <c r="P410" s="82" t="str">
        <f t="shared" si="36"/>
        <v/>
      </c>
      <c r="Q410" s="82" t="str">
        <f t="shared" si="37"/>
        <v/>
      </c>
    </row>
    <row r="411" spans="3:17" ht="17.45" customHeight="1" x14ac:dyDescent="0.2">
      <c r="C411" s="99"/>
      <c r="D411" s="100"/>
      <c r="E411" s="90"/>
      <c r="F411" s="90"/>
      <c r="G411" s="101"/>
      <c r="H411" s="90"/>
      <c r="I411" s="90"/>
      <c r="J411" s="90"/>
      <c r="K411" s="90"/>
      <c r="L411" s="82" t="str">
        <f t="shared" si="33"/>
        <v/>
      </c>
      <c r="M411" s="17"/>
      <c r="N411" s="82" t="str">
        <f t="shared" si="34"/>
        <v/>
      </c>
      <c r="O411" s="82">
        <f t="shared" si="35"/>
        <v>0</v>
      </c>
      <c r="P411" s="82" t="str">
        <f t="shared" si="36"/>
        <v/>
      </c>
      <c r="Q411" s="82" t="str">
        <f t="shared" si="37"/>
        <v/>
      </c>
    </row>
    <row r="412" spans="3:17" ht="17.45" customHeight="1" x14ac:dyDescent="0.2">
      <c r="C412" s="99"/>
      <c r="D412" s="100"/>
      <c r="E412" s="90"/>
      <c r="F412" s="90"/>
      <c r="G412" s="101"/>
      <c r="H412" s="90"/>
      <c r="I412" s="90"/>
      <c r="J412" s="90"/>
      <c r="K412" s="90"/>
      <c r="L412" s="82" t="str">
        <f t="shared" si="33"/>
        <v/>
      </c>
      <c r="M412" s="17"/>
      <c r="N412" s="82" t="str">
        <f t="shared" si="34"/>
        <v/>
      </c>
      <c r="O412" s="82">
        <f t="shared" si="35"/>
        <v>0</v>
      </c>
      <c r="P412" s="82" t="str">
        <f t="shared" si="36"/>
        <v/>
      </c>
      <c r="Q412" s="82" t="str">
        <f t="shared" si="37"/>
        <v/>
      </c>
    </row>
    <row r="413" spans="3:17" ht="17.45" customHeight="1" x14ac:dyDescent="0.2">
      <c r="C413" s="99"/>
      <c r="D413" s="100"/>
      <c r="E413" s="90"/>
      <c r="F413" s="90"/>
      <c r="G413" s="101"/>
      <c r="H413" s="90"/>
      <c r="I413" s="90"/>
      <c r="J413" s="90"/>
      <c r="K413" s="90"/>
      <c r="L413" s="82" t="str">
        <f t="shared" si="33"/>
        <v/>
      </c>
      <c r="M413" s="17"/>
      <c r="N413" s="82" t="str">
        <f t="shared" si="34"/>
        <v/>
      </c>
      <c r="O413" s="82">
        <f t="shared" si="35"/>
        <v>0</v>
      </c>
      <c r="P413" s="82" t="str">
        <f t="shared" si="36"/>
        <v/>
      </c>
      <c r="Q413" s="82" t="str">
        <f t="shared" si="37"/>
        <v/>
      </c>
    </row>
    <row r="414" spans="3:17" ht="17.45" customHeight="1" x14ac:dyDescent="0.2">
      <c r="C414" s="99"/>
      <c r="D414" s="100"/>
      <c r="E414" s="90"/>
      <c r="F414" s="90"/>
      <c r="G414" s="101"/>
      <c r="H414" s="90"/>
      <c r="I414" s="90"/>
      <c r="J414" s="90"/>
      <c r="K414" s="90"/>
      <c r="L414" s="82" t="str">
        <f t="shared" si="33"/>
        <v/>
      </c>
      <c r="M414" s="17"/>
      <c r="N414" s="82" t="str">
        <f t="shared" si="34"/>
        <v/>
      </c>
      <c r="O414" s="82">
        <f t="shared" si="35"/>
        <v>0</v>
      </c>
      <c r="P414" s="82" t="str">
        <f t="shared" si="36"/>
        <v/>
      </c>
      <c r="Q414" s="82" t="str">
        <f t="shared" si="37"/>
        <v/>
      </c>
    </row>
    <row r="415" spans="3:17" ht="17.45" customHeight="1" x14ac:dyDescent="0.2">
      <c r="C415" s="99"/>
      <c r="D415" s="100"/>
      <c r="E415" s="90"/>
      <c r="F415" s="90"/>
      <c r="G415" s="101"/>
      <c r="H415" s="90"/>
      <c r="I415" s="90"/>
      <c r="J415" s="90"/>
      <c r="K415" s="90"/>
      <c r="L415" s="82" t="str">
        <f t="shared" si="33"/>
        <v/>
      </c>
      <c r="M415" s="17"/>
      <c r="N415" s="82" t="str">
        <f t="shared" si="34"/>
        <v/>
      </c>
      <c r="O415" s="82">
        <f t="shared" si="35"/>
        <v>0</v>
      </c>
      <c r="P415" s="82" t="str">
        <f t="shared" si="36"/>
        <v/>
      </c>
      <c r="Q415" s="82" t="str">
        <f t="shared" si="37"/>
        <v/>
      </c>
    </row>
    <row r="416" spans="3:17" ht="17.45" customHeight="1" x14ac:dyDescent="0.2">
      <c r="C416" s="99"/>
      <c r="D416" s="100"/>
      <c r="E416" s="90"/>
      <c r="F416" s="90"/>
      <c r="G416" s="101"/>
      <c r="H416" s="90"/>
      <c r="I416" s="90"/>
      <c r="J416" s="90"/>
      <c r="K416" s="90"/>
      <c r="L416" s="82" t="str">
        <f t="shared" si="33"/>
        <v/>
      </c>
      <c r="M416" s="17"/>
      <c r="N416" s="82" t="str">
        <f t="shared" si="34"/>
        <v/>
      </c>
      <c r="O416" s="82">
        <f t="shared" si="35"/>
        <v>0</v>
      </c>
      <c r="P416" s="82" t="str">
        <f t="shared" si="36"/>
        <v/>
      </c>
      <c r="Q416" s="82" t="str">
        <f t="shared" si="37"/>
        <v/>
      </c>
    </row>
    <row r="417" spans="3:17" ht="17.45" customHeight="1" x14ac:dyDescent="0.2">
      <c r="C417" s="99"/>
      <c r="D417" s="100"/>
      <c r="E417" s="90"/>
      <c r="F417" s="90"/>
      <c r="G417" s="101"/>
      <c r="H417" s="90"/>
      <c r="I417" s="90"/>
      <c r="J417" s="90"/>
      <c r="K417" s="90"/>
      <c r="L417" s="82" t="str">
        <f t="shared" si="33"/>
        <v/>
      </c>
      <c r="M417" s="17"/>
      <c r="N417" s="82" t="str">
        <f t="shared" si="34"/>
        <v/>
      </c>
      <c r="O417" s="82">
        <f t="shared" si="35"/>
        <v>0</v>
      </c>
      <c r="P417" s="82" t="str">
        <f t="shared" si="36"/>
        <v/>
      </c>
      <c r="Q417" s="82" t="str">
        <f t="shared" si="37"/>
        <v/>
      </c>
    </row>
    <row r="418" spans="3:17" ht="17.45" customHeight="1" x14ac:dyDescent="0.2">
      <c r="C418" s="99"/>
      <c r="D418" s="100"/>
      <c r="E418" s="90"/>
      <c r="F418" s="90"/>
      <c r="G418" s="101"/>
      <c r="H418" s="90"/>
      <c r="I418" s="90"/>
      <c r="J418" s="90"/>
      <c r="K418" s="90"/>
      <c r="L418" s="82" t="str">
        <f t="shared" si="33"/>
        <v/>
      </c>
      <c r="M418" s="17"/>
      <c r="N418" s="82" t="str">
        <f t="shared" si="34"/>
        <v/>
      </c>
      <c r="O418" s="82">
        <f t="shared" si="35"/>
        <v>0</v>
      </c>
      <c r="P418" s="82" t="str">
        <f t="shared" si="36"/>
        <v/>
      </c>
      <c r="Q418" s="82" t="str">
        <f t="shared" si="37"/>
        <v/>
      </c>
    </row>
    <row r="419" spans="3:17" ht="17.45" customHeight="1" x14ac:dyDescent="0.2">
      <c r="C419" s="99"/>
      <c r="D419" s="100"/>
      <c r="E419" s="90"/>
      <c r="F419" s="90"/>
      <c r="G419" s="101"/>
      <c r="H419" s="90"/>
      <c r="I419" s="90"/>
      <c r="J419" s="90"/>
      <c r="K419" s="90"/>
      <c r="L419" s="82" t="str">
        <f t="shared" si="33"/>
        <v/>
      </c>
      <c r="M419" s="17"/>
      <c r="N419" s="82" t="str">
        <f t="shared" si="34"/>
        <v/>
      </c>
      <c r="O419" s="82">
        <f t="shared" si="35"/>
        <v>0</v>
      </c>
      <c r="P419" s="82" t="str">
        <f t="shared" si="36"/>
        <v/>
      </c>
      <c r="Q419" s="82" t="str">
        <f t="shared" si="37"/>
        <v/>
      </c>
    </row>
    <row r="420" spans="3:17" ht="17.45" customHeight="1" x14ac:dyDescent="0.2">
      <c r="C420" s="99"/>
      <c r="D420" s="100"/>
      <c r="E420" s="90"/>
      <c r="F420" s="90"/>
      <c r="G420" s="101"/>
      <c r="H420" s="90"/>
      <c r="I420" s="90"/>
      <c r="J420" s="90"/>
      <c r="K420" s="90"/>
      <c r="L420" s="82" t="str">
        <f t="shared" si="33"/>
        <v/>
      </c>
      <c r="M420" s="17"/>
      <c r="N420" s="82" t="str">
        <f t="shared" si="34"/>
        <v/>
      </c>
      <c r="O420" s="82">
        <f t="shared" si="35"/>
        <v>0</v>
      </c>
      <c r="P420" s="82" t="str">
        <f t="shared" si="36"/>
        <v/>
      </c>
      <c r="Q420" s="82" t="str">
        <f t="shared" si="37"/>
        <v/>
      </c>
    </row>
    <row r="421" spans="3:17" ht="17.45" customHeight="1" x14ac:dyDescent="0.2">
      <c r="C421" s="99"/>
      <c r="D421" s="100"/>
      <c r="E421" s="90"/>
      <c r="F421" s="90"/>
      <c r="G421" s="101"/>
      <c r="H421" s="90"/>
      <c r="I421" s="90"/>
      <c r="J421" s="90"/>
      <c r="K421" s="90"/>
      <c r="L421" s="82" t="str">
        <f t="shared" si="33"/>
        <v/>
      </c>
      <c r="M421" s="17"/>
      <c r="N421" s="82" t="str">
        <f t="shared" si="34"/>
        <v/>
      </c>
      <c r="O421" s="82">
        <f t="shared" si="35"/>
        <v>0</v>
      </c>
      <c r="P421" s="82" t="str">
        <f t="shared" si="36"/>
        <v/>
      </c>
      <c r="Q421" s="82" t="str">
        <f t="shared" si="37"/>
        <v/>
      </c>
    </row>
    <row r="422" spans="3:17" ht="17.45" customHeight="1" x14ac:dyDescent="0.2">
      <c r="C422" s="99"/>
      <c r="D422" s="100"/>
      <c r="E422" s="90"/>
      <c r="F422" s="90"/>
      <c r="G422" s="101"/>
      <c r="H422" s="90"/>
      <c r="I422" s="90"/>
      <c r="J422" s="90"/>
      <c r="K422" s="90"/>
      <c r="L422" s="82" t="str">
        <f t="shared" si="33"/>
        <v/>
      </c>
      <c r="M422" s="17"/>
      <c r="N422" s="82" t="str">
        <f t="shared" si="34"/>
        <v/>
      </c>
      <c r="O422" s="82">
        <f t="shared" si="35"/>
        <v>0</v>
      </c>
      <c r="P422" s="82" t="str">
        <f t="shared" si="36"/>
        <v/>
      </c>
      <c r="Q422" s="82" t="str">
        <f t="shared" si="37"/>
        <v/>
      </c>
    </row>
    <row r="423" spans="3:17" ht="17.45" customHeight="1" x14ac:dyDescent="0.2">
      <c r="C423" s="99"/>
      <c r="D423" s="100"/>
      <c r="E423" s="90"/>
      <c r="F423" s="90"/>
      <c r="G423" s="101"/>
      <c r="H423" s="90"/>
      <c r="I423" s="90"/>
      <c r="J423" s="90"/>
      <c r="K423" s="90"/>
      <c r="L423" s="82" t="str">
        <f t="shared" si="33"/>
        <v/>
      </c>
      <c r="M423" s="17"/>
      <c r="N423" s="82" t="str">
        <f t="shared" si="34"/>
        <v/>
      </c>
      <c r="O423" s="82">
        <f t="shared" si="35"/>
        <v>0</v>
      </c>
      <c r="P423" s="82" t="str">
        <f t="shared" si="36"/>
        <v/>
      </c>
      <c r="Q423" s="82" t="str">
        <f t="shared" si="37"/>
        <v/>
      </c>
    </row>
    <row r="424" spans="3:17" ht="17.45" customHeight="1" x14ac:dyDescent="0.2">
      <c r="C424" s="99"/>
      <c r="D424" s="100"/>
      <c r="E424" s="90"/>
      <c r="F424" s="90"/>
      <c r="G424" s="101"/>
      <c r="H424" s="90"/>
      <c r="I424" s="90"/>
      <c r="J424" s="90"/>
      <c r="K424" s="90"/>
      <c r="L424" s="82" t="str">
        <f t="shared" si="33"/>
        <v/>
      </c>
      <c r="M424" s="17"/>
      <c r="N424" s="82" t="str">
        <f t="shared" si="34"/>
        <v/>
      </c>
      <c r="O424" s="82">
        <f t="shared" si="35"/>
        <v>0</v>
      </c>
      <c r="P424" s="82" t="str">
        <f t="shared" si="36"/>
        <v/>
      </c>
      <c r="Q424" s="82" t="str">
        <f t="shared" si="37"/>
        <v/>
      </c>
    </row>
    <row r="425" spans="3:17" ht="17.45" customHeight="1" x14ac:dyDescent="0.2">
      <c r="C425" s="99"/>
      <c r="D425" s="100"/>
      <c r="E425" s="90"/>
      <c r="F425" s="90"/>
      <c r="G425" s="101"/>
      <c r="H425" s="90"/>
      <c r="I425" s="90"/>
      <c r="J425" s="90"/>
      <c r="K425" s="90"/>
      <c r="L425" s="82" t="str">
        <f t="shared" si="33"/>
        <v/>
      </c>
      <c r="M425" s="17"/>
      <c r="N425" s="82" t="str">
        <f t="shared" si="34"/>
        <v/>
      </c>
      <c r="O425" s="82">
        <f t="shared" si="35"/>
        <v>0</v>
      </c>
      <c r="P425" s="82" t="str">
        <f t="shared" si="36"/>
        <v/>
      </c>
      <c r="Q425" s="82" t="str">
        <f t="shared" si="37"/>
        <v/>
      </c>
    </row>
    <row r="426" spans="3:17" ht="17.45" customHeight="1" x14ac:dyDescent="0.2">
      <c r="C426" s="99"/>
      <c r="D426" s="100"/>
      <c r="E426" s="90"/>
      <c r="F426" s="90"/>
      <c r="G426" s="101"/>
      <c r="H426" s="90"/>
      <c r="I426" s="90"/>
      <c r="J426" s="90"/>
      <c r="K426" s="90"/>
      <c r="L426" s="82" t="str">
        <f t="shared" si="33"/>
        <v/>
      </c>
      <c r="M426" s="17"/>
      <c r="N426" s="82" t="str">
        <f t="shared" si="34"/>
        <v/>
      </c>
      <c r="O426" s="82">
        <f t="shared" si="35"/>
        <v>0</v>
      </c>
      <c r="P426" s="82" t="str">
        <f t="shared" si="36"/>
        <v/>
      </c>
      <c r="Q426" s="82" t="str">
        <f t="shared" si="37"/>
        <v/>
      </c>
    </row>
    <row r="427" spans="3:17" ht="17.45" customHeight="1" x14ac:dyDescent="0.2">
      <c r="C427" s="99"/>
      <c r="D427" s="100"/>
      <c r="E427" s="90"/>
      <c r="F427" s="90"/>
      <c r="G427" s="101"/>
      <c r="H427" s="90"/>
      <c r="I427" s="90"/>
      <c r="J427" s="90"/>
      <c r="K427" s="90"/>
      <c r="L427" s="82" t="str">
        <f t="shared" si="33"/>
        <v/>
      </c>
      <c r="M427" s="17"/>
      <c r="N427" s="82" t="str">
        <f t="shared" si="34"/>
        <v/>
      </c>
      <c r="O427" s="82">
        <f t="shared" si="35"/>
        <v>0</v>
      </c>
      <c r="P427" s="82" t="str">
        <f t="shared" si="36"/>
        <v/>
      </c>
      <c r="Q427" s="82" t="str">
        <f t="shared" si="37"/>
        <v/>
      </c>
    </row>
    <row r="428" spans="3:17" ht="17.45" customHeight="1" x14ac:dyDescent="0.2">
      <c r="C428" s="99"/>
      <c r="D428" s="100"/>
      <c r="E428" s="90"/>
      <c r="F428" s="90"/>
      <c r="G428" s="101"/>
      <c r="H428" s="90"/>
      <c r="I428" s="90"/>
      <c r="J428" s="90"/>
      <c r="K428" s="90"/>
      <c r="L428" s="82" t="str">
        <f t="shared" si="33"/>
        <v/>
      </c>
      <c r="M428" s="17"/>
      <c r="N428" s="82" t="str">
        <f t="shared" si="34"/>
        <v/>
      </c>
      <c r="O428" s="82">
        <f t="shared" si="35"/>
        <v>0</v>
      </c>
      <c r="P428" s="82" t="str">
        <f t="shared" si="36"/>
        <v/>
      </c>
      <c r="Q428" s="82" t="str">
        <f t="shared" si="37"/>
        <v/>
      </c>
    </row>
    <row r="429" spans="3:17" ht="17.45" customHeight="1" x14ac:dyDescent="0.2">
      <c r="C429" s="99"/>
      <c r="D429" s="100"/>
      <c r="E429" s="90"/>
      <c r="F429" s="90"/>
      <c r="G429" s="101"/>
      <c r="H429" s="90"/>
      <c r="I429" s="90"/>
      <c r="J429" s="90"/>
      <c r="K429" s="90"/>
      <c r="L429" s="82" t="str">
        <f t="shared" si="33"/>
        <v/>
      </c>
      <c r="M429" s="17"/>
      <c r="N429" s="82" t="str">
        <f t="shared" si="34"/>
        <v/>
      </c>
      <c r="O429" s="82">
        <f t="shared" si="35"/>
        <v>0</v>
      </c>
      <c r="P429" s="82" t="str">
        <f t="shared" si="36"/>
        <v/>
      </c>
      <c r="Q429" s="82" t="str">
        <f t="shared" si="37"/>
        <v/>
      </c>
    </row>
    <row r="430" spans="3:17" ht="17.45" customHeight="1" x14ac:dyDescent="0.2">
      <c r="C430" s="99"/>
      <c r="D430" s="100"/>
      <c r="E430" s="90"/>
      <c r="F430" s="90"/>
      <c r="G430" s="101"/>
      <c r="H430" s="90"/>
      <c r="I430" s="90"/>
      <c r="J430" s="90"/>
      <c r="K430" s="90"/>
      <c r="L430" s="82" t="str">
        <f t="shared" si="33"/>
        <v/>
      </c>
      <c r="M430" s="17"/>
      <c r="N430" s="82" t="str">
        <f t="shared" si="34"/>
        <v/>
      </c>
      <c r="O430" s="82">
        <f t="shared" si="35"/>
        <v>0</v>
      </c>
      <c r="P430" s="82" t="str">
        <f t="shared" si="36"/>
        <v/>
      </c>
      <c r="Q430" s="82" t="str">
        <f t="shared" si="37"/>
        <v/>
      </c>
    </row>
    <row r="431" spans="3:17" ht="17.45" customHeight="1" x14ac:dyDescent="0.2">
      <c r="C431" s="99"/>
      <c r="D431" s="100"/>
      <c r="E431" s="90"/>
      <c r="F431" s="90"/>
      <c r="G431" s="101"/>
      <c r="H431" s="90"/>
      <c r="I431" s="90"/>
      <c r="J431" s="90"/>
      <c r="K431" s="90"/>
      <c r="L431" s="82" t="str">
        <f t="shared" si="33"/>
        <v/>
      </c>
      <c r="M431" s="17"/>
      <c r="N431" s="82" t="str">
        <f t="shared" si="34"/>
        <v/>
      </c>
      <c r="O431" s="82">
        <f t="shared" si="35"/>
        <v>0</v>
      </c>
      <c r="P431" s="82" t="str">
        <f t="shared" si="36"/>
        <v/>
      </c>
      <c r="Q431" s="82" t="str">
        <f t="shared" si="37"/>
        <v/>
      </c>
    </row>
    <row r="432" spans="3:17" ht="17.45" customHeight="1" x14ac:dyDescent="0.2">
      <c r="C432" s="99"/>
      <c r="D432" s="100"/>
      <c r="E432" s="90"/>
      <c r="F432" s="90"/>
      <c r="G432" s="101"/>
      <c r="H432" s="90"/>
      <c r="I432" s="90"/>
      <c r="J432" s="90"/>
      <c r="K432" s="90"/>
      <c r="L432" s="82" t="str">
        <f t="shared" si="33"/>
        <v/>
      </c>
      <c r="M432" s="17"/>
      <c r="N432" s="82" t="str">
        <f t="shared" si="34"/>
        <v/>
      </c>
      <c r="O432" s="82">
        <f t="shared" si="35"/>
        <v>0</v>
      </c>
      <c r="P432" s="82" t="str">
        <f t="shared" si="36"/>
        <v/>
      </c>
      <c r="Q432" s="82" t="str">
        <f t="shared" si="37"/>
        <v/>
      </c>
    </row>
    <row r="433" spans="3:17" ht="17.45" customHeight="1" x14ac:dyDescent="0.2">
      <c r="C433" s="99"/>
      <c r="D433" s="100"/>
      <c r="E433" s="90"/>
      <c r="F433" s="90"/>
      <c r="G433" s="101"/>
      <c r="H433" s="90"/>
      <c r="I433" s="90"/>
      <c r="J433" s="90"/>
      <c r="K433" s="90"/>
      <c r="L433" s="82" t="str">
        <f t="shared" si="33"/>
        <v/>
      </c>
      <c r="M433" s="17"/>
      <c r="N433" s="82" t="str">
        <f t="shared" si="34"/>
        <v/>
      </c>
      <c r="O433" s="82">
        <f t="shared" si="35"/>
        <v>0</v>
      </c>
      <c r="P433" s="82" t="str">
        <f t="shared" si="36"/>
        <v/>
      </c>
      <c r="Q433" s="82" t="str">
        <f t="shared" si="37"/>
        <v/>
      </c>
    </row>
    <row r="434" spans="3:17" ht="17.45" customHeight="1" x14ac:dyDescent="0.2">
      <c r="C434" s="99"/>
      <c r="D434" s="100"/>
      <c r="E434" s="90"/>
      <c r="F434" s="90"/>
      <c r="G434" s="101"/>
      <c r="H434" s="90"/>
      <c r="I434" s="90"/>
      <c r="J434" s="90"/>
      <c r="K434" s="90"/>
      <c r="L434" s="82" t="str">
        <f t="shared" si="33"/>
        <v/>
      </c>
      <c r="M434" s="17"/>
      <c r="N434" s="82" t="str">
        <f t="shared" si="34"/>
        <v/>
      </c>
      <c r="O434" s="82">
        <f t="shared" si="35"/>
        <v>0</v>
      </c>
      <c r="P434" s="82" t="str">
        <f t="shared" si="36"/>
        <v/>
      </c>
      <c r="Q434" s="82" t="str">
        <f t="shared" si="37"/>
        <v/>
      </c>
    </row>
    <row r="435" spans="3:17" ht="17.45" customHeight="1" x14ac:dyDescent="0.2">
      <c r="C435" s="99"/>
      <c r="D435" s="100"/>
      <c r="E435" s="90"/>
      <c r="F435" s="90"/>
      <c r="G435" s="101"/>
      <c r="H435" s="90"/>
      <c r="I435" s="90"/>
      <c r="J435" s="90"/>
      <c r="K435" s="90"/>
      <c r="L435" s="82" t="str">
        <f t="shared" si="33"/>
        <v/>
      </c>
      <c r="M435" s="17"/>
      <c r="N435" s="82" t="str">
        <f t="shared" si="34"/>
        <v/>
      </c>
      <c r="O435" s="82">
        <f t="shared" si="35"/>
        <v>0</v>
      </c>
      <c r="P435" s="82" t="str">
        <f t="shared" si="36"/>
        <v/>
      </c>
      <c r="Q435" s="82" t="str">
        <f t="shared" si="37"/>
        <v/>
      </c>
    </row>
    <row r="436" spans="3:17" ht="17.45" customHeight="1" x14ac:dyDescent="0.2">
      <c r="C436" s="99"/>
      <c r="D436" s="100"/>
      <c r="E436" s="90"/>
      <c r="F436" s="90"/>
      <c r="G436" s="101"/>
      <c r="H436" s="90"/>
      <c r="I436" s="90"/>
      <c r="J436" s="90"/>
      <c r="K436" s="90"/>
      <c r="L436" s="82" t="str">
        <f t="shared" si="33"/>
        <v/>
      </c>
      <c r="M436" s="17"/>
      <c r="N436" s="82" t="str">
        <f t="shared" si="34"/>
        <v/>
      </c>
      <c r="O436" s="82">
        <f t="shared" si="35"/>
        <v>0</v>
      </c>
      <c r="P436" s="82" t="str">
        <f t="shared" si="36"/>
        <v/>
      </c>
      <c r="Q436" s="82" t="str">
        <f t="shared" si="37"/>
        <v/>
      </c>
    </row>
    <row r="437" spans="3:17" ht="17.45" customHeight="1" x14ac:dyDescent="0.2">
      <c r="C437" s="99"/>
      <c r="D437" s="100"/>
      <c r="E437" s="90"/>
      <c r="F437" s="90"/>
      <c r="G437" s="101"/>
      <c r="H437" s="90"/>
      <c r="I437" s="90"/>
      <c r="J437" s="90"/>
      <c r="K437" s="90"/>
      <c r="L437" s="82" t="str">
        <f t="shared" si="33"/>
        <v/>
      </c>
      <c r="M437" s="17"/>
      <c r="N437" s="82" t="str">
        <f t="shared" si="34"/>
        <v/>
      </c>
      <c r="O437" s="82">
        <f t="shared" si="35"/>
        <v>0</v>
      </c>
      <c r="P437" s="82" t="str">
        <f t="shared" si="36"/>
        <v/>
      </c>
      <c r="Q437" s="82" t="str">
        <f t="shared" si="37"/>
        <v/>
      </c>
    </row>
    <row r="438" spans="3:17" ht="17.45" customHeight="1" x14ac:dyDescent="0.2">
      <c r="C438" s="99"/>
      <c r="D438" s="100"/>
      <c r="E438" s="90"/>
      <c r="F438" s="90"/>
      <c r="G438" s="101"/>
      <c r="H438" s="90"/>
      <c r="I438" s="90"/>
      <c r="J438" s="90"/>
      <c r="K438" s="90"/>
      <c r="L438" s="82" t="str">
        <f t="shared" si="33"/>
        <v/>
      </c>
      <c r="M438" s="17"/>
      <c r="N438" s="82" t="str">
        <f t="shared" si="34"/>
        <v/>
      </c>
      <c r="O438" s="82">
        <f t="shared" si="35"/>
        <v>0</v>
      </c>
      <c r="P438" s="82" t="str">
        <f t="shared" si="36"/>
        <v/>
      </c>
      <c r="Q438" s="82" t="str">
        <f t="shared" si="37"/>
        <v/>
      </c>
    </row>
    <row r="439" spans="3:17" ht="17.45" customHeight="1" x14ac:dyDescent="0.2">
      <c r="C439" s="99"/>
      <c r="D439" s="100"/>
      <c r="E439" s="90"/>
      <c r="F439" s="90"/>
      <c r="G439" s="101"/>
      <c r="H439" s="90"/>
      <c r="I439" s="90"/>
      <c r="J439" s="90"/>
      <c r="K439" s="90"/>
      <c r="L439" s="82" t="str">
        <f t="shared" si="33"/>
        <v/>
      </c>
      <c r="M439" s="17"/>
      <c r="N439" s="82" t="str">
        <f t="shared" si="34"/>
        <v/>
      </c>
      <c r="O439" s="82">
        <f t="shared" si="35"/>
        <v>0</v>
      </c>
      <c r="P439" s="82" t="str">
        <f t="shared" si="36"/>
        <v/>
      </c>
      <c r="Q439" s="82" t="str">
        <f t="shared" si="37"/>
        <v/>
      </c>
    </row>
    <row r="440" spans="3:17" ht="17.45" customHeight="1" x14ac:dyDescent="0.2">
      <c r="C440" s="99"/>
      <c r="D440" s="100"/>
      <c r="E440" s="90"/>
      <c r="F440" s="90"/>
      <c r="G440" s="101"/>
      <c r="H440" s="90"/>
      <c r="I440" s="90"/>
      <c r="J440" s="90"/>
      <c r="K440" s="90"/>
      <c r="L440" s="82" t="str">
        <f t="shared" si="33"/>
        <v/>
      </c>
      <c r="M440" s="17"/>
      <c r="N440" s="82" t="str">
        <f t="shared" si="34"/>
        <v/>
      </c>
      <c r="O440" s="82">
        <f t="shared" si="35"/>
        <v>0</v>
      </c>
      <c r="P440" s="82" t="str">
        <f t="shared" si="36"/>
        <v/>
      </c>
      <c r="Q440" s="82" t="str">
        <f t="shared" si="37"/>
        <v/>
      </c>
    </row>
    <row r="441" spans="3:17" ht="17.45" customHeight="1" x14ac:dyDescent="0.2">
      <c r="C441" s="99"/>
      <c r="D441" s="100"/>
      <c r="E441" s="90"/>
      <c r="F441" s="90"/>
      <c r="G441" s="101"/>
      <c r="H441" s="90"/>
      <c r="I441" s="90"/>
      <c r="J441" s="90"/>
      <c r="K441" s="90"/>
      <c r="L441" s="82" t="str">
        <f t="shared" si="33"/>
        <v/>
      </c>
      <c r="M441" s="17"/>
      <c r="N441" s="82" t="str">
        <f t="shared" si="34"/>
        <v/>
      </c>
      <c r="O441" s="82">
        <f t="shared" si="35"/>
        <v>0</v>
      </c>
      <c r="P441" s="82" t="str">
        <f t="shared" si="36"/>
        <v/>
      </c>
      <c r="Q441" s="82" t="str">
        <f t="shared" si="37"/>
        <v/>
      </c>
    </row>
    <row r="442" spans="3:17" ht="17.45" customHeight="1" x14ac:dyDescent="0.2">
      <c r="C442" s="99"/>
      <c r="D442" s="100"/>
      <c r="E442" s="90"/>
      <c r="F442" s="90"/>
      <c r="G442" s="101"/>
      <c r="H442" s="90"/>
      <c r="I442" s="90"/>
      <c r="J442" s="90"/>
      <c r="K442" s="90"/>
      <c r="L442" s="82" t="str">
        <f t="shared" si="33"/>
        <v/>
      </c>
      <c r="M442" s="17"/>
      <c r="N442" s="82" t="str">
        <f t="shared" si="34"/>
        <v/>
      </c>
      <c r="O442" s="82">
        <f t="shared" si="35"/>
        <v>0</v>
      </c>
      <c r="P442" s="82" t="str">
        <f t="shared" si="36"/>
        <v/>
      </c>
      <c r="Q442" s="82" t="str">
        <f t="shared" si="37"/>
        <v/>
      </c>
    </row>
    <row r="443" spans="3:17" ht="17.45" customHeight="1" x14ac:dyDescent="0.2">
      <c r="C443" s="99"/>
      <c r="D443" s="100"/>
      <c r="E443" s="90"/>
      <c r="F443" s="90"/>
      <c r="G443" s="101"/>
      <c r="H443" s="90"/>
      <c r="I443" s="90"/>
      <c r="J443" s="90"/>
      <c r="K443" s="90"/>
      <c r="L443" s="82" t="str">
        <f t="shared" si="33"/>
        <v/>
      </c>
      <c r="M443" s="17"/>
      <c r="N443" s="82" t="str">
        <f t="shared" si="34"/>
        <v/>
      </c>
      <c r="O443" s="82">
        <f t="shared" si="35"/>
        <v>0</v>
      </c>
      <c r="P443" s="82" t="str">
        <f t="shared" si="36"/>
        <v/>
      </c>
      <c r="Q443" s="82" t="str">
        <f t="shared" si="37"/>
        <v/>
      </c>
    </row>
    <row r="444" spans="3:17" ht="17.45" customHeight="1" x14ac:dyDescent="0.2">
      <c r="C444" s="99"/>
      <c r="D444" s="100"/>
      <c r="E444" s="90"/>
      <c r="F444" s="90"/>
      <c r="G444" s="101"/>
      <c r="H444" s="90"/>
      <c r="I444" s="90"/>
      <c r="J444" s="90"/>
      <c r="K444" s="90"/>
      <c r="L444" s="82" t="str">
        <f t="shared" si="33"/>
        <v/>
      </c>
      <c r="M444" s="17"/>
      <c r="N444" s="82" t="str">
        <f t="shared" si="34"/>
        <v/>
      </c>
      <c r="O444" s="82">
        <f t="shared" si="35"/>
        <v>0</v>
      </c>
      <c r="P444" s="82" t="str">
        <f t="shared" si="36"/>
        <v/>
      </c>
      <c r="Q444" s="82" t="str">
        <f t="shared" si="37"/>
        <v/>
      </c>
    </row>
    <row r="445" spans="3:17" ht="17.45" customHeight="1" x14ac:dyDescent="0.2">
      <c r="C445" s="99"/>
      <c r="D445" s="100"/>
      <c r="E445" s="90"/>
      <c r="F445" s="90"/>
      <c r="G445" s="101"/>
      <c r="H445" s="90"/>
      <c r="I445" s="90"/>
      <c r="J445" s="90"/>
      <c r="K445" s="90"/>
      <c r="L445" s="82" t="str">
        <f t="shared" si="33"/>
        <v/>
      </c>
      <c r="M445" s="17"/>
      <c r="N445" s="82" t="str">
        <f t="shared" si="34"/>
        <v/>
      </c>
      <c r="O445" s="82">
        <f t="shared" si="35"/>
        <v>0</v>
      </c>
      <c r="P445" s="82" t="str">
        <f t="shared" si="36"/>
        <v/>
      </c>
      <c r="Q445" s="82" t="str">
        <f t="shared" si="37"/>
        <v/>
      </c>
    </row>
    <row r="446" spans="3:17" ht="17.45" customHeight="1" x14ac:dyDescent="0.2">
      <c r="C446" s="99"/>
      <c r="D446" s="100"/>
      <c r="E446" s="90"/>
      <c r="F446" s="90"/>
      <c r="G446" s="101"/>
      <c r="H446" s="90"/>
      <c r="I446" s="90"/>
      <c r="J446" s="90"/>
      <c r="K446" s="90"/>
      <c r="L446" s="82" t="str">
        <f t="shared" si="33"/>
        <v/>
      </c>
      <c r="M446" s="17"/>
      <c r="N446" s="82" t="str">
        <f t="shared" si="34"/>
        <v/>
      </c>
      <c r="O446" s="82">
        <f t="shared" si="35"/>
        <v>0</v>
      </c>
      <c r="P446" s="82" t="str">
        <f t="shared" si="36"/>
        <v/>
      </c>
      <c r="Q446" s="82" t="str">
        <f t="shared" si="37"/>
        <v/>
      </c>
    </row>
    <row r="447" spans="3:17" ht="17.45" customHeight="1" x14ac:dyDescent="0.2">
      <c r="C447" s="99"/>
      <c r="D447" s="100"/>
      <c r="E447" s="90"/>
      <c r="F447" s="90"/>
      <c r="G447" s="101"/>
      <c r="H447" s="90"/>
      <c r="I447" s="90"/>
      <c r="J447" s="90"/>
      <c r="K447" s="90"/>
      <c r="L447" s="82" t="str">
        <f t="shared" si="33"/>
        <v/>
      </c>
      <c r="M447" s="17"/>
      <c r="N447" s="82" t="str">
        <f t="shared" si="34"/>
        <v/>
      </c>
      <c r="O447" s="82">
        <f t="shared" si="35"/>
        <v>0</v>
      </c>
      <c r="P447" s="82" t="str">
        <f t="shared" si="36"/>
        <v/>
      </c>
      <c r="Q447" s="82" t="str">
        <f t="shared" si="37"/>
        <v/>
      </c>
    </row>
    <row r="448" spans="3:17" ht="17.45" customHeight="1" x14ac:dyDescent="0.2">
      <c r="C448" s="99"/>
      <c r="D448" s="100"/>
      <c r="E448" s="90"/>
      <c r="F448" s="90"/>
      <c r="G448" s="101"/>
      <c r="H448" s="90"/>
      <c r="I448" s="90"/>
      <c r="J448" s="90"/>
      <c r="K448" s="90"/>
      <c r="L448" s="82" t="str">
        <f t="shared" si="33"/>
        <v/>
      </c>
      <c r="M448" s="17"/>
      <c r="N448" s="82" t="str">
        <f t="shared" si="34"/>
        <v/>
      </c>
      <c r="O448" s="82">
        <f t="shared" si="35"/>
        <v>0</v>
      </c>
      <c r="P448" s="82" t="str">
        <f t="shared" si="36"/>
        <v/>
      </c>
      <c r="Q448" s="82" t="str">
        <f t="shared" si="37"/>
        <v/>
      </c>
    </row>
    <row r="449" spans="3:17" ht="17.45" customHeight="1" x14ac:dyDescent="0.2">
      <c r="C449" s="99"/>
      <c r="D449" s="100"/>
      <c r="E449" s="90"/>
      <c r="F449" s="90"/>
      <c r="G449" s="101"/>
      <c r="H449" s="90"/>
      <c r="I449" s="90"/>
      <c r="J449" s="90"/>
      <c r="K449" s="90"/>
      <c r="L449" s="82" t="str">
        <f t="shared" si="33"/>
        <v/>
      </c>
      <c r="M449" s="17"/>
      <c r="N449" s="82" t="str">
        <f t="shared" si="34"/>
        <v/>
      </c>
      <c r="O449" s="82">
        <f t="shared" si="35"/>
        <v>0</v>
      </c>
      <c r="P449" s="82" t="str">
        <f t="shared" si="36"/>
        <v/>
      </c>
      <c r="Q449" s="82" t="str">
        <f t="shared" si="37"/>
        <v/>
      </c>
    </row>
    <row r="450" spans="3:17" ht="17.45" customHeight="1" x14ac:dyDescent="0.2">
      <c r="C450" s="99"/>
      <c r="D450" s="100"/>
      <c r="E450" s="90"/>
      <c r="F450" s="90"/>
      <c r="G450" s="101"/>
      <c r="H450" s="90"/>
      <c r="I450" s="90"/>
      <c r="J450" s="90"/>
      <c r="K450" s="90"/>
      <c r="L450" s="82" t="str">
        <f t="shared" si="33"/>
        <v/>
      </c>
      <c r="M450" s="17"/>
      <c r="N450" s="82" t="str">
        <f t="shared" si="34"/>
        <v/>
      </c>
      <c r="O450" s="82">
        <f t="shared" si="35"/>
        <v>0</v>
      </c>
      <c r="P450" s="82" t="str">
        <f t="shared" si="36"/>
        <v/>
      </c>
      <c r="Q450" s="82" t="str">
        <f t="shared" si="37"/>
        <v/>
      </c>
    </row>
    <row r="451" spans="3:17" ht="17.45" customHeight="1" x14ac:dyDescent="0.2">
      <c r="C451" s="99"/>
      <c r="D451" s="100"/>
      <c r="E451" s="90"/>
      <c r="F451" s="90"/>
      <c r="G451" s="101"/>
      <c r="H451" s="90"/>
      <c r="I451" s="90"/>
      <c r="J451" s="90"/>
      <c r="K451" s="90"/>
      <c r="L451" s="82" t="str">
        <f t="shared" si="33"/>
        <v/>
      </c>
      <c r="M451" s="17"/>
      <c r="N451" s="82" t="str">
        <f t="shared" si="34"/>
        <v/>
      </c>
      <c r="O451" s="82">
        <f t="shared" si="35"/>
        <v>0</v>
      </c>
      <c r="P451" s="82" t="str">
        <f t="shared" si="36"/>
        <v/>
      </c>
      <c r="Q451" s="82" t="str">
        <f t="shared" si="37"/>
        <v/>
      </c>
    </row>
    <row r="452" spans="3:17" ht="17.45" customHeight="1" x14ac:dyDescent="0.2">
      <c r="C452" s="99"/>
      <c r="D452" s="100"/>
      <c r="E452" s="90"/>
      <c r="F452" s="90"/>
      <c r="G452" s="101"/>
      <c r="H452" s="90"/>
      <c r="I452" s="90"/>
      <c r="J452" s="90"/>
      <c r="K452" s="90"/>
      <c r="L452" s="82" t="str">
        <f t="shared" si="33"/>
        <v/>
      </c>
      <c r="M452" s="17"/>
      <c r="N452" s="82" t="str">
        <f t="shared" si="34"/>
        <v/>
      </c>
      <c r="O452" s="82">
        <f t="shared" si="35"/>
        <v>0</v>
      </c>
      <c r="P452" s="82" t="str">
        <f t="shared" si="36"/>
        <v/>
      </c>
      <c r="Q452" s="82" t="str">
        <f t="shared" si="37"/>
        <v/>
      </c>
    </row>
    <row r="453" spans="3:17" ht="17.45" customHeight="1" x14ac:dyDescent="0.2">
      <c r="C453" s="99"/>
      <c r="D453" s="100"/>
      <c r="E453" s="90"/>
      <c r="F453" s="90"/>
      <c r="G453" s="101"/>
      <c r="H453" s="90"/>
      <c r="I453" s="90"/>
      <c r="J453" s="90"/>
      <c r="K453" s="90"/>
      <c r="L453" s="82" t="str">
        <f t="shared" si="33"/>
        <v/>
      </c>
      <c r="M453" s="17"/>
      <c r="N453" s="82" t="str">
        <f t="shared" si="34"/>
        <v/>
      </c>
      <c r="O453" s="82">
        <f t="shared" si="35"/>
        <v>0</v>
      </c>
      <c r="P453" s="82" t="str">
        <f t="shared" si="36"/>
        <v/>
      </c>
      <c r="Q453" s="82" t="str">
        <f t="shared" si="37"/>
        <v/>
      </c>
    </row>
    <row r="454" spans="3:17" ht="17.45" customHeight="1" x14ac:dyDescent="0.2">
      <c r="C454" s="99"/>
      <c r="D454" s="100"/>
      <c r="E454" s="90"/>
      <c r="F454" s="90"/>
      <c r="G454" s="101"/>
      <c r="H454" s="90"/>
      <c r="I454" s="90"/>
      <c r="J454" s="90"/>
      <c r="K454" s="90"/>
      <c r="L454" s="82" t="str">
        <f t="shared" si="33"/>
        <v/>
      </c>
      <c r="M454" s="17"/>
      <c r="N454" s="82" t="str">
        <f t="shared" si="34"/>
        <v/>
      </c>
      <c r="O454" s="82">
        <f t="shared" si="35"/>
        <v>0</v>
      </c>
      <c r="P454" s="82" t="str">
        <f t="shared" si="36"/>
        <v/>
      </c>
      <c r="Q454" s="82" t="str">
        <f t="shared" si="37"/>
        <v/>
      </c>
    </row>
    <row r="455" spans="3:17" ht="17.45" customHeight="1" x14ac:dyDescent="0.2">
      <c r="C455" s="99"/>
      <c r="D455" s="100"/>
      <c r="E455" s="90"/>
      <c r="F455" s="90"/>
      <c r="G455" s="101"/>
      <c r="H455" s="90"/>
      <c r="I455" s="90"/>
      <c r="J455" s="90"/>
      <c r="K455" s="90"/>
      <c r="L455" s="82" t="str">
        <f t="shared" si="33"/>
        <v/>
      </c>
      <c r="M455" s="17"/>
      <c r="N455" s="82" t="str">
        <f t="shared" si="34"/>
        <v/>
      </c>
      <c r="O455" s="82">
        <f t="shared" si="35"/>
        <v>0</v>
      </c>
      <c r="P455" s="82" t="str">
        <f t="shared" si="36"/>
        <v/>
      </c>
      <c r="Q455" s="82" t="str">
        <f t="shared" si="37"/>
        <v/>
      </c>
    </row>
    <row r="456" spans="3:17" ht="17.45" customHeight="1" x14ac:dyDescent="0.2">
      <c r="C456" s="99"/>
      <c r="D456" s="100"/>
      <c r="E456" s="90"/>
      <c r="F456" s="90"/>
      <c r="G456" s="101"/>
      <c r="H456" s="90"/>
      <c r="I456" s="90"/>
      <c r="J456" s="90"/>
      <c r="K456" s="90"/>
      <c r="L456" s="82" t="str">
        <f t="shared" si="33"/>
        <v/>
      </c>
      <c r="M456" s="17"/>
      <c r="N456" s="82" t="str">
        <f t="shared" si="34"/>
        <v/>
      </c>
      <c r="O456" s="82">
        <f t="shared" si="35"/>
        <v>0</v>
      </c>
      <c r="P456" s="82" t="str">
        <f t="shared" si="36"/>
        <v/>
      </c>
      <c r="Q456" s="82" t="str">
        <f t="shared" si="37"/>
        <v/>
      </c>
    </row>
    <row r="457" spans="3:17" ht="17.45" customHeight="1" x14ac:dyDescent="0.2">
      <c r="C457" s="99"/>
      <c r="D457" s="100"/>
      <c r="E457" s="90"/>
      <c r="F457" s="90"/>
      <c r="G457" s="101"/>
      <c r="H457" s="90"/>
      <c r="I457" s="90"/>
      <c r="J457" s="90"/>
      <c r="K457" s="90"/>
      <c r="L457" s="82" t="str">
        <f t="shared" si="33"/>
        <v/>
      </c>
      <c r="M457" s="17"/>
      <c r="N457" s="82" t="str">
        <f t="shared" si="34"/>
        <v/>
      </c>
      <c r="O457" s="82">
        <f t="shared" si="35"/>
        <v>0</v>
      </c>
      <c r="P457" s="82" t="str">
        <f t="shared" si="36"/>
        <v/>
      </c>
      <c r="Q457" s="82" t="str">
        <f t="shared" si="37"/>
        <v/>
      </c>
    </row>
    <row r="458" spans="3:17" ht="17.45" customHeight="1" x14ac:dyDescent="0.2">
      <c r="C458" s="99"/>
      <c r="D458" s="100"/>
      <c r="E458" s="90"/>
      <c r="F458" s="90"/>
      <c r="G458" s="101"/>
      <c r="H458" s="90"/>
      <c r="I458" s="90"/>
      <c r="J458" s="90"/>
      <c r="K458" s="90"/>
      <c r="L458" s="82" t="str">
        <f t="shared" si="33"/>
        <v/>
      </c>
      <c r="M458" s="17"/>
      <c r="N458" s="82" t="str">
        <f t="shared" si="34"/>
        <v/>
      </c>
      <c r="O458" s="82">
        <f t="shared" si="35"/>
        <v>0</v>
      </c>
      <c r="P458" s="82" t="str">
        <f t="shared" si="36"/>
        <v/>
      </c>
      <c r="Q458" s="82" t="str">
        <f t="shared" si="37"/>
        <v/>
      </c>
    </row>
    <row r="459" spans="3:17" ht="17.45" customHeight="1" x14ac:dyDescent="0.2">
      <c r="C459" s="99"/>
      <c r="D459" s="100"/>
      <c r="E459" s="90"/>
      <c r="F459" s="90"/>
      <c r="G459" s="101"/>
      <c r="H459" s="90"/>
      <c r="I459" s="90"/>
      <c r="J459" s="90"/>
      <c r="K459" s="90"/>
      <c r="L459" s="82" t="str">
        <f t="shared" si="33"/>
        <v/>
      </c>
      <c r="M459" s="17"/>
      <c r="N459" s="82" t="str">
        <f t="shared" si="34"/>
        <v/>
      </c>
      <c r="O459" s="82">
        <f t="shared" si="35"/>
        <v>0</v>
      </c>
      <c r="P459" s="82" t="str">
        <f t="shared" si="36"/>
        <v/>
      </c>
      <c r="Q459" s="82" t="str">
        <f t="shared" si="37"/>
        <v/>
      </c>
    </row>
    <row r="460" spans="3:17" ht="17.45" customHeight="1" x14ac:dyDescent="0.2">
      <c r="C460" s="99"/>
      <c r="D460" s="100"/>
      <c r="E460" s="90"/>
      <c r="F460" s="90"/>
      <c r="G460" s="101"/>
      <c r="H460" s="90"/>
      <c r="I460" s="90"/>
      <c r="J460" s="90"/>
      <c r="K460" s="90"/>
      <c r="L460" s="82" t="str">
        <f t="shared" si="33"/>
        <v/>
      </c>
      <c r="M460" s="17"/>
      <c r="N460" s="82" t="str">
        <f t="shared" si="34"/>
        <v/>
      </c>
      <c r="O460" s="82">
        <f t="shared" si="35"/>
        <v>0</v>
      </c>
      <c r="P460" s="82" t="str">
        <f t="shared" si="36"/>
        <v/>
      </c>
      <c r="Q460" s="82" t="str">
        <f t="shared" si="37"/>
        <v/>
      </c>
    </row>
    <row r="461" spans="3:17" ht="17.45" customHeight="1" x14ac:dyDescent="0.2">
      <c r="C461" s="99"/>
      <c r="D461" s="100"/>
      <c r="E461" s="90"/>
      <c r="F461" s="90"/>
      <c r="G461" s="101"/>
      <c r="H461" s="90"/>
      <c r="I461" s="90"/>
      <c r="J461" s="90"/>
      <c r="K461" s="90"/>
      <c r="L461" s="82" t="str">
        <f t="shared" si="33"/>
        <v/>
      </c>
      <c r="M461" s="17"/>
      <c r="N461" s="82" t="str">
        <f t="shared" si="34"/>
        <v/>
      </c>
      <c r="O461" s="82">
        <f t="shared" si="35"/>
        <v>0</v>
      </c>
      <c r="P461" s="82" t="str">
        <f t="shared" si="36"/>
        <v/>
      </c>
      <c r="Q461" s="82" t="str">
        <f t="shared" si="37"/>
        <v/>
      </c>
    </row>
    <row r="462" spans="3:17" ht="17.45" customHeight="1" x14ac:dyDescent="0.2">
      <c r="C462" s="99"/>
      <c r="D462" s="100"/>
      <c r="E462" s="90"/>
      <c r="F462" s="90"/>
      <c r="G462" s="101"/>
      <c r="H462" s="90"/>
      <c r="I462" s="90"/>
      <c r="J462" s="90"/>
      <c r="K462" s="90"/>
      <c r="L462" s="82" t="str">
        <f t="shared" si="33"/>
        <v/>
      </c>
      <c r="M462" s="17"/>
      <c r="N462" s="82" t="str">
        <f t="shared" si="34"/>
        <v/>
      </c>
      <c r="O462" s="82">
        <f t="shared" si="35"/>
        <v>0</v>
      </c>
      <c r="P462" s="82" t="str">
        <f t="shared" si="36"/>
        <v/>
      </c>
      <c r="Q462" s="82" t="str">
        <f t="shared" si="37"/>
        <v/>
      </c>
    </row>
    <row r="463" spans="3:17" ht="17.45" customHeight="1" x14ac:dyDescent="0.2">
      <c r="C463" s="99"/>
      <c r="D463" s="100"/>
      <c r="E463" s="90"/>
      <c r="F463" s="90"/>
      <c r="G463" s="101"/>
      <c r="H463" s="90"/>
      <c r="I463" s="90"/>
      <c r="J463" s="90"/>
      <c r="K463" s="90"/>
      <c r="L463" s="82" t="str">
        <f t="shared" si="33"/>
        <v/>
      </c>
      <c r="M463" s="17"/>
      <c r="N463" s="82" t="str">
        <f t="shared" si="34"/>
        <v/>
      </c>
      <c r="O463" s="82">
        <f t="shared" si="35"/>
        <v>0</v>
      </c>
      <c r="P463" s="82" t="str">
        <f t="shared" si="36"/>
        <v/>
      </c>
      <c r="Q463" s="82" t="str">
        <f t="shared" si="37"/>
        <v/>
      </c>
    </row>
    <row r="464" spans="3:17" ht="17.45" customHeight="1" x14ac:dyDescent="0.2">
      <c r="C464" s="99"/>
      <c r="D464" s="100"/>
      <c r="E464" s="90"/>
      <c r="F464" s="90"/>
      <c r="G464" s="101"/>
      <c r="H464" s="90"/>
      <c r="I464" s="90"/>
      <c r="J464" s="90"/>
      <c r="K464" s="90"/>
      <c r="L464" s="82" t="str">
        <f t="shared" ref="L464:L514" si="38">IF(F464&amp;H464&amp;I464&amp;J464&amp;K464="","",F464+H464+I464-J464-K464)</f>
        <v/>
      </c>
      <c r="M464" s="17"/>
      <c r="N464" s="82" t="str">
        <f t="shared" ref="N464:N514" si="39">IF($G464="E",F464,"")</f>
        <v/>
      </c>
      <c r="O464" s="82">
        <f t="shared" si="35"/>
        <v>0</v>
      </c>
      <c r="P464" s="82" t="str">
        <f t="shared" si="36"/>
        <v/>
      </c>
      <c r="Q464" s="82" t="str">
        <f t="shared" si="37"/>
        <v/>
      </c>
    </row>
    <row r="465" spans="3:17" ht="17.45" customHeight="1" x14ac:dyDescent="0.2">
      <c r="C465" s="99"/>
      <c r="D465" s="100"/>
      <c r="E465" s="90"/>
      <c r="F465" s="90"/>
      <c r="G465" s="101"/>
      <c r="H465" s="90"/>
      <c r="I465" s="90"/>
      <c r="J465" s="90"/>
      <c r="K465" s="90"/>
      <c r="L465" s="82" t="str">
        <f t="shared" si="38"/>
        <v/>
      </c>
      <c r="M465" s="17"/>
      <c r="N465" s="82" t="str">
        <f t="shared" si="39"/>
        <v/>
      </c>
      <c r="O465" s="82">
        <f t="shared" ref="O465:O514" si="40">IF($G465=0%,F465,"")</f>
        <v>0</v>
      </c>
      <c r="P465" s="82" t="str">
        <f t="shared" ref="P465:P514" si="41">IF(OR($G465=8%,$G465=11%),$H465/$G465,"")</f>
        <v/>
      </c>
      <c r="Q465" s="82" t="str">
        <f t="shared" ref="Q465:Q514" si="42">IF(OR($G465=15%,$G465=16%),$H465/$G465,"")</f>
        <v/>
      </c>
    </row>
    <row r="466" spans="3:17" ht="17.45" customHeight="1" x14ac:dyDescent="0.2">
      <c r="C466" s="99"/>
      <c r="D466" s="100"/>
      <c r="E466" s="90"/>
      <c r="F466" s="90"/>
      <c r="G466" s="101"/>
      <c r="H466" s="90"/>
      <c r="I466" s="90"/>
      <c r="J466" s="90"/>
      <c r="K466" s="90"/>
      <c r="L466" s="82" t="str">
        <f t="shared" si="38"/>
        <v/>
      </c>
      <c r="M466" s="17"/>
      <c r="N466" s="82" t="str">
        <f t="shared" si="39"/>
        <v/>
      </c>
      <c r="O466" s="82">
        <f t="shared" si="40"/>
        <v>0</v>
      </c>
      <c r="P466" s="82" t="str">
        <f t="shared" si="41"/>
        <v/>
      </c>
      <c r="Q466" s="82" t="str">
        <f t="shared" si="42"/>
        <v/>
      </c>
    </row>
    <row r="467" spans="3:17" ht="17.45" customHeight="1" x14ac:dyDescent="0.2">
      <c r="C467" s="99"/>
      <c r="D467" s="100"/>
      <c r="E467" s="90"/>
      <c r="F467" s="90"/>
      <c r="G467" s="101"/>
      <c r="H467" s="90"/>
      <c r="I467" s="90"/>
      <c r="J467" s="90"/>
      <c r="K467" s="90"/>
      <c r="L467" s="82" t="str">
        <f t="shared" si="38"/>
        <v/>
      </c>
      <c r="M467" s="17"/>
      <c r="N467" s="82" t="str">
        <f t="shared" si="39"/>
        <v/>
      </c>
      <c r="O467" s="82">
        <f t="shared" si="40"/>
        <v>0</v>
      </c>
      <c r="P467" s="82" t="str">
        <f t="shared" si="41"/>
        <v/>
      </c>
      <c r="Q467" s="82" t="str">
        <f t="shared" si="42"/>
        <v/>
      </c>
    </row>
    <row r="468" spans="3:17" ht="17.45" customHeight="1" x14ac:dyDescent="0.2">
      <c r="C468" s="99"/>
      <c r="D468" s="100"/>
      <c r="E468" s="90"/>
      <c r="F468" s="90"/>
      <c r="G468" s="101"/>
      <c r="H468" s="90"/>
      <c r="I468" s="90"/>
      <c r="J468" s="90"/>
      <c r="K468" s="90"/>
      <c r="L468" s="82" t="str">
        <f t="shared" si="38"/>
        <v/>
      </c>
      <c r="M468" s="17"/>
      <c r="N468" s="82" t="str">
        <f t="shared" si="39"/>
        <v/>
      </c>
      <c r="O468" s="82">
        <f t="shared" si="40"/>
        <v>0</v>
      </c>
      <c r="P468" s="82" t="str">
        <f t="shared" si="41"/>
        <v/>
      </c>
      <c r="Q468" s="82" t="str">
        <f t="shared" si="42"/>
        <v/>
      </c>
    </row>
    <row r="469" spans="3:17" ht="17.45" customHeight="1" x14ac:dyDescent="0.2">
      <c r="C469" s="99"/>
      <c r="D469" s="100"/>
      <c r="E469" s="90"/>
      <c r="F469" s="90"/>
      <c r="G469" s="101"/>
      <c r="H469" s="90"/>
      <c r="I469" s="90"/>
      <c r="J469" s="90"/>
      <c r="K469" s="90"/>
      <c r="L469" s="82" t="str">
        <f t="shared" si="38"/>
        <v/>
      </c>
      <c r="M469" s="17"/>
      <c r="N469" s="82" t="str">
        <f t="shared" si="39"/>
        <v/>
      </c>
      <c r="O469" s="82">
        <f t="shared" si="40"/>
        <v>0</v>
      </c>
      <c r="P469" s="82" t="str">
        <f t="shared" si="41"/>
        <v/>
      </c>
      <c r="Q469" s="82" t="str">
        <f t="shared" si="42"/>
        <v/>
      </c>
    </row>
    <row r="470" spans="3:17" ht="17.45" customHeight="1" x14ac:dyDescent="0.2">
      <c r="C470" s="99"/>
      <c r="D470" s="100"/>
      <c r="E470" s="90"/>
      <c r="F470" s="90"/>
      <c r="G470" s="101"/>
      <c r="H470" s="90"/>
      <c r="I470" s="90"/>
      <c r="J470" s="90"/>
      <c r="K470" s="90"/>
      <c r="L470" s="82" t="str">
        <f t="shared" si="38"/>
        <v/>
      </c>
      <c r="M470" s="17"/>
      <c r="N470" s="82" t="str">
        <f t="shared" si="39"/>
        <v/>
      </c>
      <c r="O470" s="82">
        <f t="shared" si="40"/>
        <v>0</v>
      </c>
      <c r="P470" s="82" t="str">
        <f t="shared" si="41"/>
        <v/>
      </c>
      <c r="Q470" s="82" t="str">
        <f t="shared" si="42"/>
        <v/>
      </c>
    </row>
    <row r="471" spans="3:17" ht="17.45" customHeight="1" x14ac:dyDescent="0.2">
      <c r="C471" s="99"/>
      <c r="D471" s="100"/>
      <c r="E471" s="90"/>
      <c r="F471" s="90"/>
      <c r="G471" s="101"/>
      <c r="H471" s="90"/>
      <c r="I471" s="90"/>
      <c r="J471" s="90"/>
      <c r="K471" s="90"/>
      <c r="L471" s="82" t="str">
        <f t="shared" si="38"/>
        <v/>
      </c>
      <c r="M471" s="17"/>
      <c r="N471" s="82" t="str">
        <f t="shared" si="39"/>
        <v/>
      </c>
      <c r="O471" s="82">
        <f t="shared" si="40"/>
        <v>0</v>
      </c>
      <c r="P471" s="82" t="str">
        <f t="shared" si="41"/>
        <v/>
      </c>
      <c r="Q471" s="82" t="str">
        <f t="shared" si="42"/>
        <v/>
      </c>
    </row>
    <row r="472" spans="3:17" ht="17.45" customHeight="1" x14ac:dyDescent="0.2">
      <c r="C472" s="99"/>
      <c r="D472" s="100"/>
      <c r="E472" s="90"/>
      <c r="F472" s="90"/>
      <c r="G472" s="101"/>
      <c r="H472" s="90"/>
      <c r="I472" s="90"/>
      <c r="J472" s="90"/>
      <c r="K472" s="90"/>
      <c r="L472" s="82" t="str">
        <f t="shared" si="38"/>
        <v/>
      </c>
      <c r="M472" s="17"/>
      <c r="N472" s="82" t="str">
        <f t="shared" si="39"/>
        <v/>
      </c>
      <c r="O472" s="82">
        <f t="shared" si="40"/>
        <v>0</v>
      </c>
      <c r="P472" s="82" t="str">
        <f t="shared" si="41"/>
        <v/>
      </c>
      <c r="Q472" s="82" t="str">
        <f t="shared" si="42"/>
        <v/>
      </c>
    </row>
    <row r="473" spans="3:17" ht="17.45" customHeight="1" x14ac:dyDescent="0.2">
      <c r="C473" s="99"/>
      <c r="D473" s="100"/>
      <c r="E473" s="90"/>
      <c r="F473" s="90"/>
      <c r="G473" s="101"/>
      <c r="H473" s="90"/>
      <c r="I473" s="90"/>
      <c r="J473" s="90"/>
      <c r="K473" s="90"/>
      <c r="L473" s="82" t="str">
        <f t="shared" si="38"/>
        <v/>
      </c>
      <c r="M473" s="17"/>
      <c r="N473" s="82" t="str">
        <f t="shared" si="39"/>
        <v/>
      </c>
      <c r="O473" s="82">
        <f t="shared" si="40"/>
        <v>0</v>
      </c>
      <c r="P473" s="82" t="str">
        <f t="shared" si="41"/>
        <v/>
      </c>
      <c r="Q473" s="82" t="str">
        <f t="shared" si="42"/>
        <v/>
      </c>
    </row>
    <row r="474" spans="3:17" ht="17.45" customHeight="1" x14ac:dyDescent="0.2">
      <c r="C474" s="99"/>
      <c r="D474" s="100"/>
      <c r="E474" s="90"/>
      <c r="F474" s="90"/>
      <c r="G474" s="101"/>
      <c r="H474" s="90"/>
      <c r="I474" s="90"/>
      <c r="J474" s="90"/>
      <c r="K474" s="90"/>
      <c r="L474" s="82" t="str">
        <f t="shared" si="38"/>
        <v/>
      </c>
      <c r="M474" s="17"/>
      <c r="N474" s="82" t="str">
        <f t="shared" si="39"/>
        <v/>
      </c>
      <c r="O474" s="82">
        <f t="shared" si="40"/>
        <v>0</v>
      </c>
      <c r="P474" s="82" t="str">
        <f t="shared" si="41"/>
        <v/>
      </c>
      <c r="Q474" s="82" t="str">
        <f t="shared" si="42"/>
        <v/>
      </c>
    </row>
    <row r="475" spans="3:17" ht="17.45" customHeight="1" x14ac:dyDescent="0.2">
      <c r="C475" s="99"/>
      <c r="D475" s="100"/>
      <c r="E475" s="90"/>
      <c r="F475" s="90"/>
      <c r="G475" s="101"/>
      <c r="H475" s="90"/>
      <c r="I475" s="90"/>
      <c r="J475" s="90"/>
      <c r="K475" s="90"/>
      <c r="L475" s="82" t="str">
        <f t="shared" si="38"/>
        <v/>
      </c>
      <c r="M475" s="17"/>
      <c r="N475" s="82" t="str">
        <f t="shared" si="39"/>
        <v/>
      </c>
      <c r="O475" s="82">
        <f t="shared" si="40"/>
        <v>0</v>
      </c>
      <c r="P475" s="82" t="str">
        <f t="shared" si="41"/>
        <v/>
      </c>
      <c r="Q475" s="82" t="str">
        <f t="shared" si="42"/>
        <v/>
      </c>
    </row>
    <row r="476" spans="3:17" ht="17.45" customHeight="1" x14ac:dyDescent="0.2">
      <c r="C476" s="99"/>
      <c r="D476" s="100"/>
      <c r="E476" s="90"/>
      <c r="F476" s="90"/>
      <c r="G476" s="101"/>
      <c r="H476" s="90"/>
      <c r="I476" s="90"/>
      <c r="J476" s="90"/>
      <c r="K476" s="90"/>
      <c r="L476" s="82" t="str">
        <f t="shared" si="38"/>
        <v/>
      </c>
      <c r="M476" s="17"/>
      <c r="N476" s="82" t="str">
        <f t="shared" si="39"/>
        <v/>
      </c>
      <c r="O476" s="82">
        <f t="shared" si="40"/>
        <v>0</v>
      </c>
      <c r="P476" s="82" t="str">
        <f t="shared" si="41"/>
        <v/>
      </c>
      <c r="Q476" s="82" t="str">
        <f t="shared" si="42"/>
        <v/>
      </c>
    </row>
    <row r="477" spans="3:17" ht="17.45" customHeight="1" x14ac:dyDescent="0.2">
      <c r="C477" s="99"/>
      <c r="D477" s="100"/>
      <c r="E477" s="90"/>
      <c r="F477" s="90"/>
      <c r="G477" s="101"/>
      <c r="H477" s="90"/>
      <c r="I477" s="90"/>
      <c r="J477" s="90"/>
      <c r="K477" s="90"/>
      <c r="L477" s="82" t="str">
        <f t="shared" si="38"/>
        <v/>
      </c>
      <c r="M477" s="17"/>
      <c r="N477" s="82" t="str">
        <f t="shared" si="39"/>
        <v/>
      </c>
      <c r="O477" s="82">
        <f t="shared" si="40"/>
        <v>0</v>
      </c>
      <c r="P477" s="82" t="str">
        <f t="shared" si="41"/>
        <v/>
      </c>
      <c r="Q477" s="82" t="str">
        <f t="shared" si="42"/>
        <v/>
      </c>
    </row>
    <row r="478" spans="3:17" ht="17.45" customHeight="1" x14ac:dyDescent="0.2">
      <c r="C478" s="99"/>
      <c r="D478" s="100"/>
      <c r="E478" s="90"/>
      <c r="F478" s="90"/>
      <c r="G478" s="101"/>
      <c r="H478" s="90"/>
      <c r="I478" s="90"/>
      <c r="J478" s="90"/>
      <c r="K478" s="90"/>
      <c r="L478" s="82" t="str">
        <f t="shared" si="38"/>
        <v/>
      </c>
      <c r="M478" s="17"/>
      <c r="N478" s="82" t="str">
        <f t="shared" si="39"/>
        <v/>
      </c>
      <c r="O478" s="82">
        <f t="shared" si="40"/>
        <v>0</v>
      </c>
      <c r="P478" s="82" t="str">
        <f t="shared" si="41"/>
        <v/>
      </c>
      <c r="Q478" s="82" t="str">
        <f t="shared" si="42"/>
        <v/>
      </c>
    </row>
    <row r="479" spans="3:17" ht="17.45" customHeight="1" x14ac:dyDescent="0.2">
      <c r="C479" s="99"/>
      <c r="D479" s="100"/>
      <c r="E479" s="90"/>
      <c r="F479" s="90"/>
      <c r="G479" s="101"/>
      <c r="H479" s="90"/>
      <c r="I479" s="90"/>
      <c r="J479" s="90"/>
      <c r="K479" s="90"/>
      <c r="L479" s="82" t="str">
        <f t="shared" si="38"/>
        <v/>
      </c>
      <c r="M479" s="17"/>
      <c r="N479" s="82" t="str">
        <f t="shared" si="39"/>
        <v/>
      </c>
      <c r="O479" s="82">
        <f t="shared" si="40"/>
        <v>0</v>
      </c>
      <c r="P479" s="82" t="str">
        <f t="shared" si="41"/>
        <v/>
      </c>
      <c r="Q479" s="82" t="str">
        <f t="shared" si="42"/>
        <v/>
      </c>
    </row>
    <row r="480" spans="3:17" ht="17.45" customHeight="1" x14ac:dyDescent="0.2">
      <c r="C480" s="99"/>
      <c r="D480" s="100"/>
      <c r="E480" s="90"/>
      <c r="F480" s="90"/>
      <c r="G480" s="101"/>
      <c r="H480" s="90"/>
      <c r="I480" s="90"/>
      <c r="J480" s="90"/>
      <c r="K480" s="90"/>
      <c r="L480" s="82" t="str">
        <f t="shared" si="38"/>
        <v/>
      </c>
      <c r="M480" s="17"/>
      <c r="N480" s="82" t="str">
        <f t="shared" si="39"/>
        <v/>
      </c>
      <c r="O480" s="82">
        <f t="shared" si="40"/>
        <v>0</v>
      </c>
      <c r="P480" s="82" t="str">
        <f t="shared" si="41"/>
        <v/>
      </c>
      <c r="Q480" s="82" t="str">
        <f t="shared" si="42"/>
        <v/>
      </c>
    </row>
    <row r="481" spans="3:17" ht="17.45" customHeight="1" x14ac:dyDescent="0.2">
      <c r="C481" s="99"/>
      <c r="D481" s="100"/>
      <c r="E481" s="90"/>
      <c r="F481" s="90"/>
      <c r="G481" s="101"/>
      <c r="H481" s="90"/>
      <c r="I481" s="90"/>
      <c r="J481" s="90"/>
      <c r="K481" s="90"/>
      <c r="L481" s="82" t="str">
        <f t="shared" si="38"/>
        <v/>
      </c>
      <c r="M481" s="17"/>
      <c r="N481" s="82" t="str">
        <f t="shared" si="39"/>
        <v/>
      </c>
      <c r="O481" s="82">
        <f t="shared" si="40"/>
        <v>0</v>
      </c>
      <c r="P481" s="82" t="str">
        <f t="shared" si="41"/>
        <v/>
      </c>
      <c r="Q481" s="82" t="str">
        <f t="shared" si="42"/>
        <v/>
      </c>
    </row>
    <row r="482" spans="3:17" ht="17.45" customHeight="1" x14ac:dyDescent="0.2">
      <c r="C482" s="99"/>
      <c r="D482" s="100"/>
      <c r="E482" s="90"/>
      <c r="F482" s="90"/>
      <c r="G482" s="101"/>
      <c r="H482" s="90"/>
      <c r="I482" s="90"/>
      <c r="J482" s="90"/>
      <c r="K482" s="90"/>
      <c r="L482" s="82" t="str">
        <f t="shared" si="38"/>
        <v/>
      </c>
      <c r="M482" s="17"/>
      <c r="N482" s="82" t="str">
        <f t="shared" si="39"/>
        <v/>
      </c>
      <c r="O482" s="82">
        <f t="shared" si="40"/>
        <v>0</v>
      </c>
      <c r="P482" s="82" t="str">
        <f t="shared" si="41"/>
        <v/>
      </c>
      <c r="Q482" s="82" t="str">
        <f t="shared" si="42"/>
        <v/>
      </c>
    </row>
    <row r="483" spans="3:17" ht="17.45" customHeight="1" x14ac:dyDescent="0.2">
      <c r="C483" s="99"/>
      <c r="D483" s="100"/>
      <c r="E483" s="90"/>
      <c r="F483" s="90"/>
      <c r="G483" s="101"/>
      <c r="H483" s="90"/>
      <c r="I483" s="90"/>
      <c r="J483" s="90"/>
      <c r="K483" s="90"/>
      <c r="L483" s="82" t="str">
        <f t="shared" si="38"/>
        <v/>
      </c>
      <c r="M483" s="17"/>
      <c r="N483" s="82" t="str">
        <f t="shared" si="39"/>
        <v/>
      </c>
      <c r="O483" s="82">
        <f t="shared" si="40"/>
        <v>0</v>
      </c>
      <c r="P483" s="82" t="str">
        <f t="shared" si="41"/>
        <v/>
      </c>
      <c r="Q483" s="82" t="str">
        <f t="shared" si="42"/>
        <v/>
      </c>
    </row>
    <row r="484" spans="3:17" ht="17.45" customHeight="1" x14ac:dyDescent="0.2">
      <c r="C484" s="99"/>
      <c r="D484" s="100"/>
      <c r="E484" s="90"/>
      <c r="F484" s="90"/>
      <c r="G484" s="101"/>
      <c r="H484" s="90"/>
      <c r="I484" s="90"/>
      <c r="J484" s="90"/>
      <c r="K484" s="90"/>
      <c r="L484" s="82" t="str">
        <f t="shared" si="38"/>
        <v/>
      </c>
      <c r="M484" s="17"/>
      <c r="N484" s="82" t="str">
        <f t="shared" si="39"/>
        <v/>
      </c>
      <c r="O484" s="82">
        <f t="shared" si="40"/>
        <v>0</v>
      </c>
      <c r="P484" s="82" t="str">
        <f t="shared" si="41"/>
        <v/>
      </c>
      <c r="Q484" s="82" t="str">
        <f t="shared" si="42"/>
        <v/>
      </c>
    </row>
    <row r="485" spans="3:17" ht="17.45" customHeight="1" x14ac:dyDescent="0.2">
      <c r="C485" s="99"/>
      <c r="D485" s="100"/>
      <c r="E485" s="90"/>
      <c r="F485" s="90"/>
      <c r="G485" s="101"/>
      <c r="H485" s="90"/>
      <c r="I485" s="90"/>
      <c r="J485" s="90"/>
      <c r="K485" s="90"/>
      <c r="L485" s="82" t="str">
        <f t="shared" si="38"/>
        <v/>
      </c>
      <c r="M485" s="17"/>
      <c r="N485" s="82" t="str">
        <f t="shared" si="39"/>
        <v/>
      </c>
      <c r="O485" s="82">
        <f t="shared" si="40"/>
        <v>0</v>
      </c>
      <c r="P485" s="82" t="str">
        <f t="shared" si="41"/>
        <v/>
      </c>
      <c r="Q485" s="82" t="str">
        <f t="shared" si="42"/>
        <v/>
      </c>
    </row>
    <row r="486" spans="3:17" ht="17.45" customHeight="1" x14ac:dyDescent="0.2">
      <c r="C486" s="99"/>
      <c r="D486" s="100"/>
      <c r="E486" s="90"/>
      <c r="F486" s="90"/>
      <c r="G486" s="101"/>
      <c r="H486" s="90"/>
      <c r="I486" s="90"/>
      <c r="J486" s="90"/>
      <c r="K486" s="90"/>
      <c r="L486" s="82" t="str">
        <f t="shared" si="38"/>
        <v/>
      </c>
      <c r="M486" s="17"/>
      <c r="N486" s="82" t="str">
        <f t="shared" si="39"/>
        <v/>
      </c>
      <c r="O486" s="82">
        <f t="shared" si="40"/>
        <v>0</v>
      </c>
      <c r="P486" s="82" t="str">
        <f t="shared" si="41"/>
        <v/>
      </c>
      <c r="Q486" s="82" t="str">
        <f t="shared" si="42"/>
        <v/>
      </c>
    </row>
    <row r="487" spans="3:17" ht="17.45" customHeight="1" x14ac:dyDescent="0.2">
      <c r="C487" s="99"/>
      <c r="D487" s="100"/>
      <c r="E487" s="90"/>
      <c r="F487" s="90"/>
      <c r="G487" s="101"/>
      <c r="H487" s="90"/>
      <c r="I487" s="90"/>
      <c r="J487" s="90"/>
      <c r="K487" s="90"/>
      <c r="L487" s="82" t="str">
        <f t="shared" si="38"/>
        <v/>
      </c>
      <c r="M487" s="17"/>
      <c r="N487" s="82" t="str">
        <f t="shared" si="39"/>
        <v/>
      </c>
      <c r="O487" s="82">
        <f t="shared" si="40"/>
        <v>0</v>
      </c>
      <c r="P487" s="82" t="str">
        <f t="shared" si="41"/>
        <v/>
      </c>
      <c r="Q487" s="82" t="str">
        <f t="shared" si="42"/>
        <v/>
      </c>
    </row>
    <row r="488" spans="3:17" ht="17.45" customHeight="1" x14ac:dyDescent="0.2">
      <c r="C488" s="99"/>
      <c r="D488" s="100"/>
      <c r="E488" s="90"/>
      <c r="F488" s="90"/>
      <c r="G488" s="101"/>
      <c r="H488" s="90"/>
      <c r="I488" s="90"/>
      <c r="J488" s="90"/>
      <c r="K488" s="90"/>
      <c r="L488" s="82" t="str">
        <f t="shared" si="38"/>
        <v/>
      </c>
      <c r="M488" s="17"/>
      <c r="N488" s="82" t="str">
        <f t="shared" si="39"/>
        <v/>
      </c>
      <c r="O488" s="82">
        <f t="shared" si="40"/>
        <v>0</v>
      </c>
      <c r="P488" s="82" t="str">
        <f t="shared" si="41"/>
        <v/>
      </c>
      <c r="Q488" s="82" t="str">
        <f t="shared" si="42"/>
        <v/>
      </c>
    </row>
    <row r="489" spans="3:17" ht="17.45" customHeight="1" x14ac:dyDescent="0.2">
      <c r="C489" s="99"/>
      <c r="D489" s="100"/>
      <c r="E489" s="90"/>
      <c r="F489" s="90"/>
      <c r="G489" s="101"/>
      <c r="H489" s="90"/>
      <c r="I489" s="90"/>
      <c r="J489" s="90"/>
      <c r="K489" s="90"/>
      <c r="L489" s="82" t="str">
        <f t="shared" si="38"/>
        <v/>
      </c>
      <c r="M489" s="17"/>
      <c r="N489" s="82" t="str">
        <f t="shared" si="39"/>
        <v/>
      </c>
      <c r="O489" s="82">
        <f t="shared" si="40"/>
        <v>0</v>
      </c>
      <c r="P489" s="82" t="str">
        <f t="shared" si="41"/>
        <v/>
      </c>
      <c r="Q489" s="82" t="str">
        <f t="shared" si="42"/>
        <v/>
      </c>
    </row>
    <row r="490" spans="3:17" ht="17.45" customHeight="1" x14ac:dyDescent="0.2">
      <c r="C490" s="99"/>
      <c r="D490" s="100"/>
      <c r="E490" s="90"/>
      <c r="F490" s="90"/>
      <c r="G490" s="101"/>
      <c r="H490" s="90"/>
      <c r="I490" s="90"/>
      <c r="J490" s="90"/>
      <c r="K490" s="90"/>
      <c r="L490" s="82" t="str">
        <f t="shared" si="38"/>
        <v/>
      </c>
      <c r="M490" s="17"/>
      <c r="N490" s="82" t="str">
        <f t="shared" si="39"/>
        <v/>
      </c>
      <c r="O490" s="82">
        <f t="shared" si="40"/>
        <v>0</v>
      </c>
      <c r="P490" s="82" t="str">
        <f t="shared" si="41"/>
        <v/>
      </c>
      <c r="Q490" s="82" t="str">
        <f t="shared" si="42"/>
        <v/>
      </c>
    </row>
    <row r="491" spans="3:17" ht="17.45" customHeight="1" x14ac:dyDescent="0.2">
      <c r="C491" s="99"/>
      <c r="D491" s="100"/>
      <c r="E491" s="90"/>
      <c r="F491" s="90"/>
      <c r="G491" s="101"/>
      <c r="H491" s="90"/>
      <c r="I491" s="90"/>
      <c r="J491" s="90"/>
      <c r="K491" s="90"/>
      <c r="L491" s="82" t="str">
        <f t="shared" si="38"/>
        <v/>
      </c>
      <c r="M491" s="17"/>
      <c r="N491" s="82" t="str">
        <f t="shared" si="39"/>
        <v/>
      </c>
      <c r="O491" s="82">
        <f t="shared" si="40"/>
        <v>0</v>
      </c>
      <c r="P491" s="82" t="str">
        <f t="shared" si="41"/>
        <v/>
      </c>
      <c r="Q491" s="82" t="str">
        <f t="shared" si="42"/>
        <v/>
      </c>
    </row>
    <row r="492" spans="3:17" ht="17.45" customHeight="1" x14ac:dyDescent="0.2">
      <c r="C492" s="99"/>
      <c r="D492" s="100"/>
      <c r="E492" s="90"/>
      <c r="F492" s="90"/>
      <c r="G492" s="101"/>
      <c r="H492" s="90"/>
      <c r="I492" s="90"/>
      <c r="J492" s="90"/>
      <c r="K492" s="90"/>
      <c r="L492" s="82" t="str">
        <f t="shared" si="38"/>
        <v/>
      </c>
      <c r="M492" s="17"/>
      <c r="N492" s="82" t="str">
        <f t="shared" si="39"/>
        <v/>
      </c>
      <c r="O492" s="82">
        <f t="shared" si="40"/>
        <v>0</v>
      </c>
      <c r="P492" s="82" t="str">
        <f t="shared" si="41"/>
        <v/>
      </c>
      <c r="Q492" s="82" t="str">
        <f t="shared" si="42"/>
        <v/>
      </c>
    </row>
    <row r="493" spans="3:17" ht="17.45" customHeight="1" x14ac:dyDescent="0.2">
      <c r="C493" s="99"/>
      <c r="D493" s="100"/>
      <c r="E493" s="90"/>
      <c r="F493" s="90"/>
      <c r="G493" s="101"/>
      <c r="H493" s="90"/>
      <c r="I493" s="90"/>
      <c r="J493" s="90"/>
      <c r="K493" s="90"/>
      <c r="L493" s="82" t="str">
        <f t="shared" si="38"/>
        <v/>
      </c>
      <c r="M493" s="17"/>
      <c r="N493" s="82" t="str">
        <f t="shared" si="39"/>
        <v/>
      </c>
      <c r="O493" s="82">
        <f t="shared" si="40"/>
        <v>0</v>
      </c>
      <c r="P493" s="82" t="str">
        <f t="shared" si="41"/>
        <v/>
      </c>
      <c r="Q493" s="82" t="str">
        <f t="shared" si="42"/>
        <v/>
      </c>
    </row>
    <row r="494" spans="3:17" ht="17.45" customHeight="1" x14ac:dyDescent="0.2">
      <c r="C494" s="99"/>
      <c r="D494" s="100"/>
      <c r="E494" s="90"/>
      <c r="F494" s="90"/>
      <c r="G494" s="101"/>
      <c r="H494" s="90"/>
      <c r="I494" s="90"/>
      <c r="J494" s="90"/>
      <c r="K494" s="90"/>
      <c r="L494" s="82" t="str">
        <f t="shared" si="38"/>
        <v/>
      </c>
      <c r="M494" s="17"/>
      <c r="N494" s="82" t="str">
        <f t="shared" si="39"/>
        <v/>
      </c>
      <c r="O494" s="82">
        <f t="shared" si="40"/>
        <v>0</v>
      </c>
      <c r="P494" s="82" t="str">
        <f t="shared" si="41"/>
        <v/>
      </c>
      <c r="Q494" s="82" t="str">
        <f t="shared" si="42"/>
        <v/>
      </c>
    </row>
    <row r="495" spans="3:17" ht="17.45" customHeight="1" x14ac:dyDescent="0.2">
      <c r="C495" s="99"/>
      <c r="D495" s="100"/>
      <c r="E495" s="90"/>
      <c r="F495" s="90"/>
      <c r="G495" s="101"/>
      <c r="H495" s="90"/>
      <c r="I495" s="90"/>
      <c r="J495" s="90"/>
      <c r="K495" s="90"/>
      <c r="L495" s="82" t="str">
        <f t="shared" si="38"/>
        <v/>
      </c>
      <c r="M495" s="17"/>
      <c r="N495" s="82" t="str">
        <f t="shared" si="39"/>
        <v/>
      </c>
      <c r="O495" s="82">
        <f t="shared" si="40"/>
        <v>0</v>
      </c>
      <c r="P495" s="82" t="str">
        <f t="shared" si="41"/>
        <v/>
      </c>
      <c r="Q495" s="82" t="str">
        <f t="shared" si="42"/>
        <v/>
      </c>
    </row>
    <row r="496" spans="3:17" ht="17.45" customHeight="1" x14ac:dyDescent="0.2">
      <c r="C496" s="99"/>
      <c r="D496" s="100"/>
      <c r="E496" s="90"/>
      <c r="F496" s="90"/>
      <c r="G496" s="101"/>
      <c r="H496" s="90"/>
      <c r="I496" s="90"/>
      <c r="J496" s="90"/>
      <c r="K496" s="90"/>
      <c r="L496" s="82" t="str">
        <f t="shared" si="38"/>
        <v/>
      </c>
      <c r="M496" s="17"/>
      <c r="N496" s="82" t="str">
        <f t="shared" si="39"/>
        <v/>
      </c>
      <c r="O496" s="82">
        <f t="shared" si="40"/>
        <v>0</v>
      </c>
      <c r="P496" s="82" t="str">
        <f t="shared" si="41"/>
        <v/>
      </c>
      <c r="Q496" s="82" t="str">
        <f t="shared" si="42"/>
        <v/>
      </c>
    </row>
    <row r="497" spans="3:17" ht="17.45" customHeight="1" x14ac:dyDescent="0.2">
      <c r="C497" s="99"/>
      <c r="D497" s="100"/>
      <c r="E497" s="90"/>
      <c r="F497" s="90"/>
      <c r="G497" s="101"/>
      <c r="H497" s="90"/>
      <c r="I497" s="90"/>
      <c r="J497" s="90"/>
      <c r="K497" s="90"/>
      <c r="L497" s="82" t="str">
        <f t="shared" si="38"/>
        <v/>
      </c>
      <c r="M497" s="17"/>
      <c r="N497" s="82" t="str">
        <f t="shared" si="39"/>
        <v/>
      </c>
      <c r="O497" s="82">
        <f t="shared" si="40"/>
        <v>0</v>
      </c>
      <c r="P497" s="82" t="str">
        <f t="shared" si="41"/>
        <v/>
      </c>
      <c r="Q497" s="82" t="str">
        <f t="shared" si="42"/>
        <v/>
      </c>
    </row>
    <row r="498" spans="3:17" ht="17.45" customHeight="1" x14ac:dyDescent="0.2">
      <c r="C498" s="99"/>
      <c r="D498" s="100"/>
      <c r="E498" s="90"/>
      <c r="F498" s="90"/>
      <c r="G498" s="101"/>
      <c r="H498" s="90"/>
      <c r="I498" s="90"/>
      <c r="J498" s="90"/>
      <c r="K498" s="90"/>
      <c r="L498" s="82" t="str">
        <f t="shared" si="38"/>
        <v/>
      </c>
      <c r="M498" s="17"/>
      <c r="N498" s="82" t="str">
        <f t="shared" si="39"/>
        <v/>
      </c>
      <c r="O498" s="82">
        <f t="shared" si="40"/>
        <v>0</v>
      </c>
      <c r="P498" s="82" t="str">
        <f t="shared" si="41"/>
        <v/>
      </c>
      <c r="Q498" s="82" t="str">
        <f t="shared" si="42"/>
        <v/>
      </c>
    </row>
    <row r="499" spans="3:17" ht="17.45" customHeight="1" x14ac:dyDescent="0.2">
      <c r="C499" s="99"/>
      <c r="D499" s="100"/>
      <c r="E499" s="90"/>
      <c r="F499" s="90"/>
      <c r="G499" s="101"/>
      <c r="H499" s="90"/>
      <c r="I499" s="90"/>
      <c r="J499" s="90"/>
      <c r="K499" s="90"/>
      <c r="L499" s="82" t="str">
        <f t="shared" si="38"/>
        <v/>
      </c>
      <c r="M499" s="17"/>
      <c r="N499" s="82" t="str">
        <f t="shared" si="39"/>
        <v/>
      </c>
      <c r="O499" s="82">
        <f t="shared" si="40"/>
        <v>0</v>
      </c>
      <c r="P499" s="82" t="str">
        <f t="shared" si="41"/>
        <v/>
      </c>
      <c r="Q499" s="82" t="str">
        <f t="shared" si="42"/>
        <v/>
      </c>
    </row>
    <row r="500" spans="3:17" ht="17.45" customHeight="1" x14ac:dyDescent="0.2">
      <c r="C500" s="99"/>
      <c r="D500" s="100"/>
      <c r="E500" s="90"/>
      <c r="F500" s="90"/>
      <c r="G500" s="101"/>
      <c r="H500" s="90"/>
      <c r="I500" s="90"/>
      <c r="J500" s="90"/>
      <c r="K500" s="90"/>
      <c r="L500" s="82" t="str">
        <f t="shared" si="38"/>
        <v/>
      </c>
      <c r="M500" s="17"/>
      <c r="N500" s="82" t="str">
        <f t="shared" si="39"/>
        <v/>
      </c>
      <c r="O500" s="82">
        <f t="shared" si="40"/>
        <v>0</v>
      </c>
      <c r="P500" s="82" t="str">
        <f t="shared" si="41"/>
        <v/>
      </c>
      <c r="Q500" s="82" t="str">
        <f t="shared" si="42"/>
        <v/>
      </c>
    </row>
    <row r="501" spans="3:17" ht="17.45" customHeight="1" x14ac:dyDescent="0.2">
      <c r="C501" s="99"/>
      <c r="D501" s="100"/>
      <c r="E501" s="90"/>
      <c r="F501" s="90"/>
      <c r="G501" s="101"/>
      <c r="H501" s="90"/>
      <c r="I501" s="90"/>
      <c r="J501" s="90"/>
      <c r="K501" s="90"/>
      <c r="L501" s="82" t="str">
        <f t="shared" si="38"/>
        <v/>
      </c>
      <c r="M501" s="17"/>
      <c r="N501" s="82" t="str">
        <f t="shared" si="39"/>
        <v/>
      </c>
      <c r="O501" s="82">
        <f t="shared" si="40"/>
        <v>0</v>
      </c>
      <c r="P501" s="82" t="str">
        <f t="shared" si="41"/>
        <v/>
      </c>
      <c r="Q501" s="82" t="str">
        <f t="shared" si="42"/>
        <v/>
      </c>
    </row>
    <row r="502" spans="3:17" ht="17.45" customHeight="1" x14ac:dyDescent="0.2">
      <c r="C502" s="99"/>
      <c r="D502" s="100"/>
      <c r="E502" s="90"/>
      <c r="F502" s="90"/>
      <c r="G502" s="101"/>
      <c r="H502" s="90"/>
      <c r="I502" s="90"/>
      <c r="J502" s="90"/>
      <c r="K502" s="90"/>
      <c r="L502" s="82" t="str">
        <f t="shared" si="38"/>
        <v/>
      </c>
      <c r="M502" s="17"/>
      <c r="N502" s="82" t="str">
        <f t="shared" si="39"/>
        <v/>
      </c>
      <c r="O502" s="82">
        <f t="shared" si="40"/>
        <v>0</v>
      </c>
      <c r="P502" s="82" t="str">
        <f t="shared" si="41"/>
        <v/>
      </c>
      <c r="Q502" s="82" t="str">
        <f t="shared" si="42"/>
        <v/>
      </c>
    </row>
    <row r="503" spans="3:17" ht="17.45" customHeight="1" x14ac:dyDescent="0.2">
      <c r="C503" s="99"/>
      <c r="D503" s="100"/>
      <c r="E503" s="90"/>
      <c r="F503" s="90"/>
      <c r="G503" s="101"/>
      <c r="H503" s="90"/>
      <c r="I503" s="90"/>
      <c r="J503" s="90"/>
      <c r="K503" s="90"/>
      <c r="L503" s="82" t="str">
        <f t="shared" si="38"/>
        <v/>
      </c>
      <c r="M503" s="17"/>
      <c r="N503" s="82" t="str">
        <f t="shared" si="39"/>
        <v/>
      </c>
      <c r="O503" s="82">
        <f t="shared" si="40"/>
        <v>0</v>
      </c>
      <c r="P503" s="82" t="str">
        <f t="shared" si="41"/>
        <v/>
      </c>
      <c r="Q503" s="82" t="str">
        <f t="shared" si="42"/>
        <v/>
      </c>
    </row>
    <row r="504" spans="3:17" ht="17.45" customHeight="1" x14ac:dyDescent="0.2">
      <c r="C504" s="99"/>
      <c r="D504" s="100"/>
      <c r="E504" s="90"/>
      <c r="F504" s="90"/>
      <c r="G504" s="101"/>
      <c r="H504" s="90"/>
      <c r="I504" s="90"/>
      <c r="J504" s="90"/>
      <c r="K504" s="90"/>
      <c r="L504" s="82" t="str">
        <f t="shared" si="38"/>
        <v/>
      </c>
      <c r="M504" s="17"/>
      <c r="N504" s="82" t="str">
        <f t="shared" si="39"/>
        <v/>
      </c>
      <c r="O504" s="82">
        <f t="shared" si="40"/>
        <v>0</v>
      </c>
      <c r="P504" s="82" t="str">
        <f t="shared" si="41"/>
        <v/>
      </c>
      <c r="Q504" s="82" t="str">
        <f t="shared" si="42"/>
        <v/>
      </c>
    </row>
    <row r="505" spans="3:17" ht="17.45" customHeight="1" x14ac:dyDescent="0.2">
      <c r="C505" s="99"/>
      <c r="D505" s="100"/>
      <c r="E505" s="90"/>
      <c r="F505" s="90"/>
      <c r="G505" s="101"/>
      <c r="H505" s="90"/>
      <c r="I505" s="90"/>
      <c r="J505" s="90"/>
      <c r="K505" s="90"/>
      <c r="L505" s="82" t="str">
        <f t="shared" si="38"/>
        <v/>
      </c>
      <c r="M505" s="17"/>
      <c r="N505" s="82" t="str">
        <f t="shared" si="39"/>
        <v/>
      </c>
      <c r="O505" s="82">
        <f t="shared" si="40"/>
        <v>0</v>
      </c>
      <c r="P505" s="82" t="str">
        <f t="shared" si="41"/>
        <v/>
      </c>
      <c r="Q505" s="82" t="str">
        <f t="shared" si="42"/>
        <v/>
      </c>
    </row>
    <row r="506" spans="3:17" ht="17.45" customHeight="1" x14ac:dyDescent="0.2">
      <c r="C506" s="99"/>
      <c r="D506" s="100"/>
      <c r="E506" s="90"/>
      <c r="F506" s="90"/>
      <c r="G506" s="101"/>
      <c r="H506" s="90"/>
      <c r="I506" s="90"/>
      <c r="J506" s="90"/>
      <c r="K506" s="90"/>
      <c r="L506" s="82" t="str">
        <f t="shared" si="38"/>
        <v/>
      </c>
      <c r="M506" s="17"/>
      <c r="N506" s="82" t="str">
        <f t="shared" si="39"/>
        <v/>
      </c>
      <c r="O506" s="82">
        <f t="shared" si="40"/>
        <v>0</v>
      </c>
      <c r="P506" s="82" t="str">
        <f t="shared" si="41"/>
        <v/>
      </c>
      <c r="Q506" s="82" t="str">
        <f t="shared" si="42"/>
        <v/>
      </c>
    </row>
    <row r="507" spans="3:17" ht="17.45" customHeight="1" x14ac:dyDescent="0.2">
      <c r="C507" s="99"/>
      <c r="D507" s="100"/>
      <c r="E507" s="90"/>
      <c r="F507" s="90"/>
      <c r="G507" s="101"/>
      <c r="H507" s="90"/>
      <c r="I507" s="90"/>
      <c r="J507" s="90"/>
      <c r="K507" s="90"/>
      <c r="L507" s="82" t="str">
        <f t="shared" si="38"/>
        <v/>
      </c>
      <c r="M507" s="17"/>
      <c r="N507" s="82" t="str">
        <f t="shared" si="39"/>
        <v/>
      </c>
      <c r="O507" s="82">
        <f t="shared" si="40"/>
        <v>0</v>
      </c>
      <c r="P507" s="82" t="str">
        <f t="shared" si="41"/>
        <v/>
      </c>
      <c r="Q507" s="82" t="str">
        <f t="shared" si="42"/>
        <v/>
      </c>
    </row>
    <row r="508" spans="3:17" ht="17.45" customHeight="1" x14ac:dyDescent="0.2">
      <c r="C508" s="99"/>
      <c r="D508" s="100"/>
      <c r="E508" s="90"/>
      <c r="F508" s="90"/>
      <c r="G508" s="101"/>
      <c r="H508" s="90"/>
      <c r="I508" s="90"/>
      <c r="J508" s="90"/>
      <c r="K508" s="90"/>
      <c r="L508" s="82" t="str">
        <f t="shared" si="38"/>
        <v/>
      </c>
      <c r="M508" s="17"/>
      <c r="N508" s="82" t="str">
        <f t="shared" si="39"/>
        <v/>
      </c>
      <c r="O508" s="82">
        <f t="shared" si="40"/>
        <v>0</v>
      </c>
      <c r="P508" s="82" t="str">
        <f t="shared" si="41"/>
        <v/>
      </c>
      <c r="Q508" s="82" t="str">
        <f t="shared" si="42"/>
        <v/>
      </c>
    </row>
    <row r="509" spans="3:17" ht="17.45" customHeight="1" x14ac:dyDescent="0.2">
      <c r="C509" s="99"/>
      <c r="D509" s="100"/>
      <c r="E509" s="90"/>
      <c r="F509" s="90"/>
      <c r="G509" s="101"/>
      <c r="H509" s="90"/>
      <c r="I509" s="90"/>
      <c r="J509" s="90"/>
      <c r="K509" s="90"/>
      <c r="L509" s="82" t="str">
        <f t="shared" si="38"/>
        <v/>
      </c>
      <c r="M509" s="17"/>
      <c r="N509" s="82" t="str">
        <f t="shared" si="39"/>
        <v/>
      </c>
      <c r="O509" s="82">
        <f t="shared" si="40"/>
        <v>0</v>
      </c>
      <c r="P509" s="82" t="str">
        <f t="shared" si="41"/>
        <v/>
      </c>
      <c r="Q509" s="82" t="str">
        <f t="shared" si="42"/>
        <v/>
      </c>
    </row>
    <row r="510" spans="3:17" ht="17.45" customHeight="1" x14ac:dyDescent="0.2">
      <c r="C510" s="99"/>
      <c r="D510" s="100"/>
      <c r="E510" s="90"/>
      <c r="F510" s="90"/>
      <c r="G510" s="101"/>
      <c r="H510" s="90"/>
      <c r="I510" s="90"/>
      <c r="J510" s="90"/>
      <c r="K510" s="90"/>
      <c r="L510" s="82" t="str">
        <f t="shared" si="38"/>
        <v/>
      </c>
      <c r="M510" s="17"/>
      <c r="N510" s="82" t="str">
        <f t="shared" si="39"/>
        <v/>
      </c>
      <c r="O510" s="82">
        <f t="shared" si="40"/>
        <v>0</v>
      </c>
      <c r="P510" s="82" t="str">
        <f t="shared" si="41"/>
        <v/>
      </c>
      <c r="Q510" s="82" t="str">
        <f t="shared" si="42"/>
        <v/>
      </c>
    </row>
    <row r="511" spans="3:17" ht="17.45" customHeight="1" x14ac:dyDescent="0.2">
      <c r="C511" s="99"/>
      <c r="D511" s="100"/>
      <c r="E511" s="90"/>
      <c r="F511" s="90"/>
      <c r="G511" s="101"/>
      <c r="H511" s="90"/>
      <c r="I511" s="90"/>
      <c r="J511" s="90"/>
      <c r="K511" s="90"/>
      <c r="L511" s="82" t="str">
        <f t="shared" si="38"/>
        <v/>
      </c>
      <c r="M511" s="17"/>
      <c r="N511" s="82" t="str">
        <f t="shared" si="39"/>
        <v/>
      </c>
      <c r="O511" s="82">
        <f t="shared" si="40"/>
        <v>0</v>
      </c>
      <c r="P511" s="82" t="str">
        <f t="shared" si="41"/>
        <v/>
      </c>
      <c r="Q511" s="82" t="str">
        <f t="shared" si="42"/>
        <v/>
      </c>
    </row>
    <row r="512" spans="3:17" ht="17.45" customHeight="1" x14ac:dyDescent="0.2">
      <c r="C512" s="99"/>
      <c r="D512" s="100"/>
      <c r="E512" s="90"/>
      <c r="F512" s="90"/>
      <c r="G512" s="101"/>
      <c r="H512" s="90"/>
      <c r="I512" s="90"/>
      <c r="J512" s="90"/>
      <c r="K512" s="90"/>
      <c r="L512" s="82" t="str">
        <f t="shared" si="38"/>
        <v/>
      </c>
      <c r="M512" s="17"/>
      <c r="N512" s="82" t="str">
        <f t="shared" si="39"/>
        <v/>
      </c>
      <c r="O512" s="82">
        <f t="shared" si="40"/>
        <v>0</v>
      </c>
      <c r="P512" s="82" t="str">
        <f t="shared" si="41"/>
        <v/>
      </c>
      <c r="Q512" s="82" t="str">
        <f t="shared" si="42"/>
        <v/>
      </c>
    </row>
    <row r="513" spans="3:17" ht="17.45" customHeight="1" x14ac:dyDescent="0.2">
      <c r="C513" s="99"/>
      <c r="D513" s="100"/>
      <c r="E513" s="90"/>
      <c r="F513" s="90"/>
      <c r="G513" s="101"/>
      <c r="H513" s="90"/>
      <c r="I513" s="90"/>
      <c r="J513" s="90"/>
      <c r="K513" s="90"/>
      <c r="L513" s="82" t="str">
        <f t="shared" si="38"/>
        <v/>
      </c>
      <c r="M513" s="17"/>
      <c r="N513" s="82" t="str">
        <f t="shared" si="39"/>
        <v/>
      </c>
      <c r="O513" s="82">
        <f t="shared" si="40"/>
        <v>0</v>
      </c>
      <c r="P513" s="82" t="str">
        <f t="shared" si="41"/>
        <v/>
      </c>
      <c r="Q513" s="82" t="str">
        <f t="shared" si="42"/>
        <v/>
      </c>
    </row>
    <row r="514" spans="3:17" ht="17.45" customHeight="1" x14ac:dyDescent="0.2">
      <c r="C514" s="99"/>
      <c r="D514" s="100"/>
      <c r="E514" s="90"/>
      <c r="F514" s="90"/>
      <c r="G514" s="101"/>
      <c r="H514" s="90"/>
      <c r="I514" s="90"/>
      <c r="J514" s="90"/>
      <c r="K514" s="90"/>
      <c r="L514" s="82" t="str">
        <f t="shared" si="38"/>
        <v/>
      </c>
      <c r="M514" s="17"/>
      <c r="N514" s="82" t="str">
        <f t="shared" si="39"/>
        <v/>
      </c>
      <c r="O514" s="82">
        <f t="shared" si="40"/>
        <v>0</v>
      </c>
      <c r="P514" s="82" t="str">
        <f t="shared" si="41"/>
        <v/>
      </c>
      <c r="Q514" s="82" t="str">
        <f t="shared" si="42"/>
        <v/>
      </c>
    </row>
  </sheetData>
  <sheetProtection algorithmName="SHA-512" hashValue="l27XyEEltGyHVkic1DEBtB6TWOraIPjsu7xrR0vHiyVAoUdGzTuf+vQxojz+k13S2zeFwPUzCKMdf9iLXZgrfA==" saltValue="yuRl1COAW5NAUoz8FQ+MKw==" spinCount="100000" sheet="1" formatColumns="0" formatRows="0" autoFilter="0"/>
  <autoFilter ref="K14:L14" xr:uid="{00000000-0009-0000-0000-000017000000}"/>
  <mergeCells count="19">
    <mergeCell ref="A15:A16"/>
    <mergeCell ref="Q6:Q7"/>
    <mergeCell ref="G6:G7"/>
    <mergeCell ref="C6:C7"/>
    <mergeCell ref="D6:D7"/>
    <mergeCell ref="F6:F7"/>
    <mergeCell ref="N6:N7"/>
    <mergeCell ref="O6:O7"/>
    <mergeCell ref="P6:P7"/>
    <mergeCell ref="E6:E7"/>
    <mergeCell ref="A1:A4"/>
    <mergeCell ref="A5:A6"/>
    <mergeCell ref="H6:H7"/>
    <mergeCell ref="L6:L7"/>
    <mergeCell ref="J6:J7"/>
    <mergeCell ref="K6:K7"/>
    <mergeCell ref="I6:I7"/>
    <mergeCell ref="J1:L1"/>
    <mergeCell ref="J4:L4"/>
  </mergeCells>
  <phoneticPr fontId="13" type="noConversion"/>
  <dataValidations count="1">
    <dataValidation type="list" allowBlank="1" showInputMessage="1" showErrorMessage="1" sqref="G15:G514" xr:uid="{FD42FF70-CBF4-408B-B15C-9E2594E527BB}">
      <formula1>"E, 0%, 8%, 16%"</formula1>
    </dataValidation>
  </dataValidations>
  <hyperlinks>
    <hyperlink ref="A15:A16" location="CONTACTO!A1" display="Contacto" xr:uid="{60AEF0E2-53AD-4E66-A953-ADD036AC2A5C}"/>
    <hyperlink ref="A5:A6" location="MENU!A1" display="M e n ú" xr:uid="{DD8657DF-384E-4AA9-8258-7DE740A202E5}"/>
    <hyperlink ref="A8" location="'INGRESOS Y EGRESOS'!A1" display="Ingresos y Egresos" xr:uid="{CA3DD6F5-9370-46DE-9459-4769F8501465}"/>
    <hyperlink ref="A7" location="DATOS!A1" display="Datos de la Empresa" xr:uid="{61930392-D701-49FA-BC4F-FB70189E9541}"/>
    <hyperlink ref="A10" location="TARIFAS!A1" display="Tablas y Tarifas de ISR" xr:uid="{3B398CAE-FDB5-48B8-B3F7-D49734C7CAF3}"/>
    <hyperlink ref="A9" location="IMPUESTOS!A1" display="Impuestos" xr:uid="{C2B9BE88-BE30-4056-BAA8-90DD2DB46C2C}"/>
    <hyperlink ref="A1:A4" location="MENU!A1" display="PROGRAMA REGIMEN SIMPLIFICADO DE CONFIANZA" xr:uid="{8A08B3B4-717E-4918-BA38-7D74FA2E5EB1}"/>
  </hyperlinks>
  <printOptions horizontalCentered="1"/>
  <pageMargins left="0.39370078740157483" right="0.39370078740157483" top="1.1811023622047245" bottom="1.1811023622047245" header="0" footer="0"/>
  <pageSetup scale="80" orientation="landscape" blackAndWhite="1" r:id="rId1"/>
  <headerFooter alignWithMargins="0">
    <oddHeader>&amp;R&amp;"Calibri"&amp;10&amp;K000000 Confidencial&amp;1#_x000D_</oddHead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80</vt:i4>
      </vt:variant>
    </vt:vector>
  </HeadingPairs>
  <TitlesOfParts>
    <vt:vector size="137" baseType="lpstr">
      <vt:lpstr>MENU</vt:lpstr>
      <vt:lpstr>CONTACTO</vt:lpstr>
      <vt:lpstr>DATOS</vt:lpstr>
      <vt:lpstr>INGRESOS Y EGRESOS</vt:lpstr>
      <vt:lpstr>RESUMEN</vt:lpstr>
      <vt:lpstr>ING-ENE</vt:lpstr>
      <vt:lpstr>EG-ENE</vt:lpstr>
      <vt:lpstr>ING-FEB</vt:lpstr>
      <vt:lpstr>EG-FEB</vt:lpstr>
      <vt:lpstr>ING-MAR</vt:lpstr>
      <vt:lpstr>EG-MAR</vt:lpstr>
      <vt:lpstr>ING-ABR</vt:lpstr>
      <vt:lpstr>EG-ABR</vt:lpstr>
      <vt:lpstr>ING-MAY</vt:lpstr>
      <vt:lpstr>EG-MAY</vt:lpstr>
      <vt:lpstr>ING-JUN</vt:lpstr>
      <vt:lpstr>EG-JUN</vt:lpstr>
      <vt:lpstr>ING-JUL</vt:lpstr>
      <vt:lpstr>EG-JUL</vt:lpstr>
      <vt:lpstr>ING-AGO</vt:lpstr>
      <vt:lpstr>EG-AGO</vt:lpstr>
      <vt:lpstr>ING-SEP</vt:lpstr>
      <vt:lpstr>EG-SEP</vt:lpstr>
      <vt:lpstr>ING-OCT</vt:lpstr>
      <vt:lpstr>EG-OCT</vt:lpstr>
      <vt:lpstr>ING-NOV</vt:lpstr>
      <vt:lpstr>EG-NOV</vt:lpstr>
      <vt:lpstr>ING-DIC</vt:lpstr>
      <vt:lpstr>EG-DIC</vt:lpstr>
      <vt:lpstr>IMPUESTOS</vt:lpstr>
      <vt:lpstr>IMP-ENE</vt:lpstr>
      <vt:lpstr>IMP-FEB</vt:lpstr>
      <vt:lpstr>IMP-MAR</vt:lpstr>
      <vt:lpstr>IMP-ABR</vt:lpstr>
      <vt:lpstr>IMP-MAY</vt:lpstr>
      <vt:lpstr>IMP-JUN</vt:lpstr>
      <vt:lpstr>IMP-JUL</vt:lpstr>
      <vt:lpstr>IMP-AGO</vt:lpstr>
      <vt:lpstr>IMP-SEP</vt:lpstr>
      <vt:lpstr>IMP-OCT</vt:lpstr>
      <vt:lpstr>IMP-NOV</vt:lpstr>
      <vt:lpstr>IMP-DIC</vt:lpstr>
      <vt:lpstr>IMP-ANUAL</vt:lpstr>
      <vt:lpstr>TARIFAS</vt:lpstr>
      <vt:lpstr>ISRENE</vt:lpstr>
      <vt:lpstr>ISRFEB</vt:lpstr>
      <vt:lpstr>ISRMAR</vt:lpstr>
      <vt:lpstr>ISRABR</vt:lpstr>
      <vt:lpstr>ISRMAY</vt:lpstr>
      <vt:lpstr>ISRJUN</vt:lpstr>
      <vt:lpstr>ISRJUL</vt:lpstr>
      <vt:lpstr>ISRAGO</vt:lpstr>
      <vt:lpstr>ISRSEP</vt:lpstr>
      <vt:lpstr>ISROCT</vt:lpstr>
      <vt:lpstr>ISRNOV</vt:lpstr>
      <vt:lpstr>ISRDIC</vt:lpstr>
      <vt:lpstr>ISRANUAL</vt:lpstr>
      <vt:lpstr>DATOS!Área_de_impresión</vt:lpstr>
      <vt:lpstr>'EG-ABR'!Área_de_impresión</vt:lpstr>
      <vt:lpstr>'EG-AGO'!Área_de_impresión</vt:lpstr>
      <vt:lpstr>'EG-DIC'!Área_de_impresión</vt:lpstr>
      <vt:lpstr>'EG-ENE'!Área_de_impresión</vt:lpstr>
      <vt:lpstr>'EG-FEB'!Área_de_impresión</vt:lpstr>
      <vt:lpstr>'EG-JUL'!Área_de_impresión</vt:lpstr>
      <vt:lpstr>'EG-JUN'!Área_de_impresión</vt:lpstr>
      <vt:lpstr>'EG-MAR'!Área_de_impresión</vt:lpstr>
      <vt:lpstr>'EG-MAY'!Área_de_impresión</vt:lpstr>
      <vt:lpstr>'EG-NOV'!Área_de_impresión</vt:lpstr>
      <vt:lpstr>'EG-OCT'!Área_de_impresión</vt:lpstr>
      <vt:lpstr>'EG-SEP'!Área_de_impresión</vt:lpstr>
      <vt:lpstr>'IMP-ABR'!Área_de_impresión</vt:lpstr>
      <vt:lpstr>'IMP-AGO'!Área_de_impresión</vt:lpstr>
      <vt:lpstr>'IMP-ANUAL'!Área_de_impresión</vt:lpstr>
      <vt:lpstr>'IMP-DIC'!Área_de_impresión</vt:lpstr>
      <vt:lpstr>'IMP-ENE'!Área_de_impresión</vt:lpstr>
      <vt:lpstr>'IMP-FEB'!Área_de_impresión</vt:lpstr>
      <vt:lpstr>'IMP-JUL'!Área_de_impresión</vt:lpstr>
      <vt:lpstr>'IMP-JUN'!Área_de_impresión</vt:lpstr>
      <vt:lpstr>'IMP-MAR'!Área_de_impresión</vt:lpstr>
      <vt:lpstr>'IMP-MAY'!Área_de_impresión</vt:lpstr>
      <vt:lpstr>'IMP-NOV'!Área_de_impresión</vt:lpstr>
      <vt:lpstr>'IMP-OCT'!Área_de_impresión</vt:lpstr>
      <vt:lpstr>'IMP-SEP'!Área_de_impresión</vt:lpstr>
      <vt:lpstr>IMPUESTOS!Área_de_impresión</vt:lpstr>
      <vt:lpstr>'ING-ABR'!Área_de_impresión</vt:lpstr>
      <vt:lpstr>'ING-AGO'!Área_de_impresión</vt:lpstr>
      <vt:lpstr>'ING-DIC'!Área_de_impresión</vt:lpstr>
      <vt:lpstr>'ING-ENE'!Área_de_impresión</vt:lpstr>
      <vt:lpstr>'ING-FEB'!Área_de_impresión</vt:lpstr>
      <vt:lpstr>'ING-JUL'!Área_de_impresión</vt:lpstr>
      <vt:lpstr>'ING-JUN'!Área_de_impresión</vt:lpstr>
      <vt:lpstr>'ING-MAR'!Área_de_impresión</vt:lpstr>
      <vt:lpstr>'ING-MAY'!Área_de_impresión</vt:lpstr>
      <vt:lpstr>'ING-NOV'!Área_de_impresión</vt:lpstr>
      <vt:lpstr>'ING-OCT'!Área_de_impresión</vt:lpstr>
      <vt:lpstr>'INGRESOS Y EGRESOS'!Área_de_impresión</vt:lpstr>
      <vt:lpstr>'ING-SEP'!Área_de_impresión</vt:lpstr>
      <vt:lpstr>ISRABR!Área_de_impresión</vt:lpstr>
      <vt:lpstr>ISRAGO!Área_de_impresión</vt:lpstr>
      <vt:lpstr>ISRANUAL!Área_de_impresión</vt:lpstr>
      <vt:lpstr>ISRDIC!Área_de_impresión</vt:lpstr>
      <vt:lpstr>ISRENE!Área_de_impresión</vt:lpstr>
      <vt:lpstr>ISRFEB!Área_de_impresión</vt:lpstr>
      <vt:lpstr>ISRJUL!Área_de_impresión</vt:lpstr>
      <vt:lpstr>ISRJUN!Área_de_impresión</vt:lpstr>
      <vt:lpstr>ISRMAR!Área_de_impresión</vt:lpstr>
      <vt:lpstr>ISRMAY!Área_de_impresión</vt:lpstr>
      <vt:lpstr>ISRNOV!Área_de_impresión</vt:lpstr>
      <vt:lpstr>ISROCT!Área_de_impresión</vt:lpstr>
      <vt:lpstr>ISRSEP!Área_de_impresión</vt:lpstr>
      <vt:lpstr>MENU!Área_de_impresión</vt:lpstr>
      <vt:lpstr>RESUMEN!Área_de_impresión</vt:lpstr>
      <vt:lpstr>TARIFAS!Área_de_impresión</vt:lpstr>
      <vt:lpstr>'EG-ABR'!Títulos_a_imprimir</vt:lpstr>
      <vt:lpstr>'EG-AGO'!Títulos_a_imprimir</vt:lpstr>
      <vt:lpstr>'EG-DIC'!Títulos_a_imprimir</vt:lpstr>
      <vt:lpstr>'EG-ENE'!Títulos_a_imprimir</vt:lpstr>
      <vt:lpstr>'EG-FEB'!Títulos_a_imprimir</vt:lpstr>
      <vt:lpstr>'EG-JUL'!Títulos_a_imprimir</vt:lpstr>
      <vt:lpstr>'EG-JUN'!Títulos_a_imprimir</vt:lpstr>
      <vt:lpstr>'EG-MAR'!Títulos_a_imprimir</vt:lpstr>
      <vt:lpstr>'EG-MAY'!Títulos_a_imprimir</vt:lpstr>
      <vt:lpstr>'EG-NOV'!Títulos_a_imprimir</vt:lpstr>
      <vt:lpstr>'EG-OCT'!Títulos_a_imprimir</vt:lpstr>
      <vt:lpstr>'EG-SEP'!Títulos_a_imprimir</vt:lpstr>
      <vt:lpstr>'ING-ABR'!Títulos_a_imprimir</vt:lpstr>
      <vt:lpstr>'ING-AGO'!Títulos_a_imprimir</vt:lpstr>
      <vt:lpstr>'ING-DIC'!Títulos_a_imprimir</vt:lpstr>
      <vt:lpstr>'ING-ENE'!Títulos_a_imprimir</vt:lpstr>
      <vt:lpstr>'ING-FEB'!Títulos_a_imprimir</vt:lpstr>
      <vt:lpstr>'ING-JUL'!Títulos_a_imprimir</vt:lpstr>
      <vt:lpstr>'ING-JUN'!Títulos_a_imprimir</vt:lpstr>
      <vt:lpstr>'ING-MAR'!Títulos_a_imprimir</vt:lpstr>
      <vt:lpstr>'ING-MAY'!Títulos_a_imprimir</vt:lpstr>
      <vt:lpstr>'ING-NOV'!Títulos_a_imprimir</vt:lpstr>
      <vt:lpstr>'ING-OCT'!Títulos_a_imprimir</vt:lpstr>
      <vt:lpstr>'ING-SEP'!Títulos_a_imprimir</vt:lpstr>
    </vt:vector>
  </TitlesOfParts>
  <Manager/>
  <Company>COSPRO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Javier Pérez</dc:creator>
  <cp:keywords/>
  <dc:description/>
  <cp:lastModifiedBy>Francisco Javier Perez Vallejo</cp:lastModifiedBy>
  <cp:revision/>
  <dcterms:created xsi:type="dcterms:W3CDTF">2001-10-05T18:48:13Z</dcterms:created>
  <dcterms:modified xsi:type="dcterms:W3CDTF">2023-01-04T02:36:07Z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100249-81e7-494f-8f60-6e8638d09040_Enabled">
    <vt:lpwstr>true</vt:lpwstr>
  </property>
  <property fmtid="{D5CDD505-2E9C-101B-9397-08002B2CF9AE}" pid="3" name="MSIP_Label_f8100249-81e7-494f-8f60-6e8638d09040_SetDate">
    <vt:lpwstr>2022-01-04T22:51:48Z</vt:lpwstr>
  </property>
  <property fmtid="{D5CDD505-2E9C-101B-9397-08002B2CF9AE}" pid="4" name="MSIP_Label_f8100249-81e7-494f-8f60-6e8638d09040_Method">
    <vt:lpwstr>Privileged</vt:lpwstr>
  </property>
  <property fmtid="{D5CDD505-2E9C-101B-9397-08002B2CF9AE}" pid="5" name="MSIP_Label_f8100249-81e7-494f-8f60-6e8638d09040_Name">
    <vt:lpwstr>Confidencial</vt:lpwstr>
  </property>
  <property fmtid="{D5CDD505-2E9C-101B-9397-08002B2CF9AE}" pid="6" name="MSIP_Label_f8100249-81e7-494f-8f60-6e8638d09040_SiteId">
    <vt:lpwstr>0354edd6-9d4e-45a8-bf73-e3d96f08445c</vt:lpwstr>
  </property>
  <property fmtid="{D5CDD505-2E9C-101B-9397-08002B2CF9AE}" pid="7" name="MSIP_Label_f8100249-81e7-494f-8f60-6e8638d09040_ActionId">
    <vt:lpwstr>a5abf50f-b326-4c07-96c5-271bedf682d3</vt:lpwstr>
  </property>
  <property fmtid="{D5CDD505-2E9C-101B-9397-08002B2CF9AE}" pid="8" name="MSIP_Label_f8100249-81e7-494f-8f60-6e8638d09040_ContentBits">
    <vt:lpwstr>1</vt:lpwstr>
  </property>
</Properties>
</file>